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alinsperedu-my.sharepoint.com/personal/isaacom_al_insper_edu_br/Documents/Organizador/Estudo/7. Data &amp; BI/Cases/financial_market_presentations/IGC Challenge 2022/IGC Challenge 2022/IMZ Partners/Etapa 2/"/>
    </mc:Choice>
  </mc:AlternateContent>
  <xr:revisionPtr revIDLastSave="31" documentId="13_ncr:1_{2209ECD7-D316-42E5-A570-1F763099F497}" xr6:coauthVersionLast="47" xr6:coauthVersionMax="47" xr10:uidLastSave="{BE26ACB4-BB2B-4ECF-A375-93D9A067025F}"/>
  <workbookProtection workbookAlgorithmName="SHA-512" workbookHashValue="DsFU1rU3CjKgX6Eq+ezvIH1svki6ug98fY7PS3MOTyHpMF1jkK2gm2GEnldTDQ8So2H+yo2DkzFUqyQxxXRwVQ==" workbookSaltValue="NhIntuGspEE7c5FUTVRHUw==" workbookSpinCount="100000" lockStructure="1"/>
  <bookViews>
    <workbookView xWindow="-108" yWindow="-108" windowWidth="23256" windowHeight="12456" xr2:uid="{C8A1B2CD-D321-426F-A9F4-34DBB6AA76A3}"/>
  </bookViews>
  <sheets>
    <sheet name="Capa" sheetId="2" r:id="rId1"/>
    <sheet name="Premissas" sheetId="3" r:id="rId2"/>
    <sheet name="Demonstrações Financeiras" sheetId="4" r:id="rId3"/>
    <sheet name="Macro" sheetId="12" r:id="rId4"/>
    <sheet name="Modelo DRE" sheetId="6" r:id="rId5"/>
    <sheet name="Modelo BP&amp;CF" sheetId="8" r:id="rId6"/>
    <sheet name="Empresas Comparáveis" sheetId="14" r:id="rId7"/>
    <sheet name="Valuation" sheetId="16" r:id="rId8"/>
    <sheet name="Comparativos" sheetId="9" r:id="rId9"/>
    <sheet name="MergeModel" sheetId="19"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s>
  <definedNames>
    <definedName name="___a1" localSheetId="0" hidden="1">{#N/A,#N/A,FALSE,"FlCx99";#N/A,#N/A,FALSE,"Dívida99"}</definedName>
    <definedName name="___a1" localSheetId="2" hidden="1">{#N/A,#N/A,FALSE,"FlCx99";#N/A,#N/A,FALSE,"Dívida99"}</definedName>
    <definedName name="___a1" localSheetId="6" hidden="1">{#N/A,#N/A,FALSE,"FlCx99";#N/A,#N/A,FALSE,"Dívida99"}</definedName>
    <definedName name="___a1" localSheetId="3" hidden="1">{#N/A,#N/A,FALSE,"FlCx99";#N/A,#N/A,FALSE,"Dívida99"}</definedName>
    <definedName name="___a1" localSheetId="9" hidden="1">{#N/A,#N/A,FALSE,"FlCx99";#N/A,#N/A,FALSE,"Dívida99"}</definedName>
    <definedName name="___a1" localSheetId="5" hidden="1">{#N/A,#N/A,FALSE,"FlCx99";#N/A,#N/A,FALSE,"Dívida99"}</definedName>
    <definedName name="___a1" localSheetId="4" hidden="1">{#N/A,#N/A,FALSE,"FlCx99";#N/A,#N/A,FALSE,"Dívida99"}</definedName>
    <definedName name="___a1" localSheetId="1" hidden="1">{#N/A,#N/A,FALSE,"FlCx99";#N/A,#N/A,FALSE,"Dívida99"}</definedName>
    <definedName name="___a1" localSheetId="7" hidden="1">{#N/A,#N/A,FALSE,"FlCx99";#N/A,#N/A,FALSE,"Dívida99"}</definedName>
    <definedName name="___a1" hidden="1">{#N/A,#N/A,FALSE,"FlCx99";#N/A,#N/A,FALSE,"Dívida99"}</definedName>
    <definedName name="___a1_1" localSheetId="2" hidden="1">{#N/A,#N/A,FALSE,"FlCx99";#N/A,#N/A,FALSE,"Dívida99"}</definedName>
    <definedName name="___a1_1" localSheetId="6" hidden="1">{#N/A,#N/A,FALSE,"FlCx99";#N/A,#N/A,FALSE,"Dívida99"}</definedName>
    <definedName name="___a1_1" localSheetId="3" hidden="1">{#N/A,#N/A,FALSE,"FlCx99";#N/A,#N/A,FALSE,"Dívida99"}</definedName>
    <definedName name="___a1_1" localSheetId="9" hidden="1">{#N/A,#N/A,FALSE,"FlCx99";#N/A,#N/A,FALSE,"Dívida99"}</definedName>
    <definedName name="___a1_1" localSheetId="5" hidden="1">{#N/A,#N/A,FALSE,"FlCx99";#N/A,#N/A,FALSE,"Dívida99"}</definedName>
    <definedName name="___a1_1" localSheetId="4" hidden="1">{#N/A,#N/A,FALSE,"FlCx99";#N/A,#N/A,FALSE,"Dívida99"}</definedName>
    <definedName name="___a1_1" localSheetId="1" hidden="1">{#N/A,#N/A,FALSE,"FlCx99";#N/A,#N/A,FALSE,"Dívida99"}</definedName>
    <definedName name="___a1_1" localSheetId="7" hidden="1">{#N/A,#N/A,FALSE,"FlCx99";#N/A,#N/A,FALSE,"Dívida99"}</definedName>
    <definedName name="___a1_1" hidden="1">{#N/A,#N/A,FALSE,"FlCx99";#N/A,#N/A,FALSE,"Dívida99"}</definedName>
    <definedName name="___a1_2" localSheetId="2" hidden="1">{#N/A,#N/A,FALSE,"FlCx99";#N/A,#N/A,FALSE,"Dívida99"}</definedName>
    <definedName name="___a1_2" localSheetId="6" hidden="1">{#N/A,#N/A,FALSE,"FlCx99";#N/A,#N/A,FALSE,"Dívida99"}</definedName>
    <definedName name="___a1_2" localSheetId="3" hidden="1">{#N/A,#N/A,FALSE,"FlCx99";#N/A,#N/A,FALSE,"Dívida99"}</definedName>
    <definedName name="___a1_2" localSheetId="9" hidden="1">{#N/A,#N/A,FALSE,"FlCx99";#N/A,#N/A,FALSE,"Dívida99"}</definedName>
    <definedName name="___a1_2" localSheetId="5" hidden="1">{#N/A,#N/A,FALSE,"FlCx99";#N/A,#N/A,FALSE,"Dívida99"}</definedName>
    <definedName name="___a1_2" localSheetId="4" hidden="1">{#N/A,#N/A,FALSE,"FlCx99";#N/A,#N/A,FALSE,"Dívida99"}</definedName>
    <definedName name="___a1_2" localSheetId="1" hidden="1">{#N/A,#N/A,FALSE,"FlCx99";#N/A,#N/A,FALSE,"Dívida99"}</definedName>
    <definedName name="___a1_2" localSheetId="7" hidden="1">{#N/A,#N/A,FALSE,"FlCx99";#N/A,#N/A,FALSE,"Dívida99"}</definedName>
    <definedName name="___a1_2" hidden="1">{#N/A,#N/A,FALSE,"FlCx99";#N/A,#N/A,FALSE,"Dívida99"}</definedName>
    <definedName name="___a1_3" localSheetId="2" hidden="1">{#N/A,#N/A,FALSE,"FlCx99";#N/A,#N/A,FALSE,"Dívida99"}</definedName>
    <definedName name="___a1_3" localSheetId="6" hidden="1">{#N/A,#N/A,FALSE,"FlCx99";#N/A,#N/A,FALSE,"Dívida99"}</definedName>
    <definedName name="___a1_3" localSheetId="3" hidden="1">{#N/A,#N/A,FALSE,"FlCx99";#N/A,#N/A,FALSE,"Dívida99"}</definedName>
    <definedName name="___a1_3" localSheetId="9" hidden="1">{#N/A,#N/A,FALSE,"FlCx99";#N/A,#N/A,FALSE,"Dívida99"}</definedName>
    <definedName name="___a1_3" localSheetId="5" hidden="1">{#N/A,#N/A,FALSE,"FlCx99";#N/A,#N/A,FALSE,"Dívida99"}</definedName>
    <definedName name="___a1_3" localSheetId="4" hidden="1">{#N/A,#N/A,FALSE,"FlCx99";#N/A,#N/A,FALSE,"Dívida99"}</definedName>
    <definedName name="___a1_3" localSheetId="1" hidden="1">{#N/A,#N/A,FALSE,"FlCx99";#N/A,#N/A,FALSE,"Dívida99"}</definedName>
    <definedName name="___a1_3" localSheetId="7" hidden="1">{#N/A,#N/A,FALSE,"FlCx99";#N/A,#N/A,FALSE,"Dívida99"}</definedName>
    <definedName name="___a1_3" hidden="1">{#N/A,#N/A,FALSE,"FlCx99";#N/A,#N/A,FALSE,"Dívida99"}</definedName>
    <definedName name="___a1_4" localSheetId="2" hidden="1">{#N/A,#N/A,FALSE,"FlCx99";#N/A,#N/A,FALSE,"Dívida99"}</definedName>
    <definedName name="___a1_4" localSheetId="6" hidden="1">{#N/A,#N/A,FALSE,"FlCx99";#N/A,#N/A,FALSE,"Dívida99"}</definedName>
    <definedName name="___a1_4" localSheetId="3" hidden="1">{#N/A,#N/A,FALSE,"FlCx99";#N/A,#N/A,FALSE,"Dívida99"}</definedName>
    <definedName name="___a1_4" localSheetId="9" hidden="1">{#N/A,#N/A,FALSE,"FlCx99";#N/A,#N/A,FALSE,"Dívida99"}</definedName>
    <definedName name="___a1_4" localSheetId="5" hidden="1">{#N/A,#N/A,FALSE,"FlCx99";#N/A,#N/A,FALSE,"Dívida99"}</definedName>
    <definedName name="___a1_4" localSheetId="4" hidden="1">{#N/A,#N/A,FALSE,"FlCx99";#N/A,#N/A,FALSE,"Dívida99"}</definedName>
    <definedName name="___a1_4" localSheetId="1" hidden="1">{#N/A,#N/A,FALSE,"FlCx99";#N/A,#N/A,FALSE,"Dívida99"}</definedName>
    <definedName name="___a1_4" localSheetId="7" hidden="1">{#N/A,#N/A,FALSE,"FlCx99";#N/A,#N/A,FALSE,"Dívida99"}</definedName>
    <definedName name="___a1_4" hidden="1">{#N/A,#N/A,FALSE,"FlCx99";#N/A,#N/A,FALSE,"Dívida99"}</definedName>
    <definedName name="___a1_5" localSheetId="2" hidden="1">{#N/A,#N/A,FALSE,"FlCx99";#N/A,#N/A,FALSE,"Dívida99"}</definedName>
    <definedName name="___a1_5" localSheetId="6" hidden="1">{#N/A,#N/A,FALSE,"FlCx99";#N/A,#N/A,FALSE,"Dívida99"}</definedName>
    <definedName name="___a1_5" localSheetId="3" hidden="1">{#N/A,#N/A,FALSE,"FlCx99";#N/A,#N/A,FALSE,"Dívida99"}</definedName>
    <definedName name="___a1_5" localSheetId="9" hidden="1">{#N/A,#N/A,FALSE,"FlCx99";#N/A,#N/A,FALSE,"Dívida99"}</definedName>
    <definedName name="___a1_5" localSheetId="5" hidden="1">{#N/A,#N/A,FALSE,"FlCx99";#N/A,#N/A,FALSE,"Dívida99"}</definedName>
    <definedName name="___a1_5" localSheetId="4" hidden="1">{#N/A,#N/A,FALSE,"FlCx99";#N/A,#N/A,FALSE,"Dívida99"}</definedName>
    <definedName name="___a1_5" localSheetId="1" hidden="1">{#N/A,#N/A,FALSE,"FlCx99";#N/A,#N/A,FALSE,"Dívida99"}</definedName>
    <definedName name="___a1_5" localSheetId="7" hidden="1">{#N/A,#N/A,FALSE,"FlCx99";#N/A,#N/A,FALSE,"Dívida99"}</definedName>
    <definedName name="___a1_5" hidden="1">{#N/A,#N/A,FALSE,"FlCx99";#N/A,#N/A,FALSE,"Dívida99"}</definedName>
    <definedName name="___a3" localSheetId="0" hidden="1">{#N/A,#N/A,FALSE,"FlCx99";#N/A,#N/A,FALSE,"Dívida99"}</definedName>
    <definedName name="___a3" localSheetId="2" hidden="1">{#N/A,#N/A,FALSE,"FlCx99";#N/A,#N/A,FALSE,"Dívida99"}</definedName>
    <definedName name="___a3" localSheetId="6" hidden="1">{#N/A,#N/A,FALSE,"FlCx99";#N/A,#N/A,FALSE,"Dívida99"}</definedName>
    <definedName name="___a3" localSheetId="3" hidden="1">{#N/A,#N/A,FALSE,"FlCx99";#N/A,#N/A,FALSE,"Dívida99"}</definedName>
    <definedName name="___a3" localSheetId="9" hidden="1">{#N/A,#N/A,FALSE,"FlCx99";#N/A,#N/A,FALSE,"Dívida99"}</definedName>
    <definedName name="___a3" localSheetId="5" hidden="1">{#N/A,#N/A,FALSE,"FlCx99";#N/A,#N/A,FALSE,"Dívida99"}</definedName>
    <definedName name="___a3" localSheetId="4" hidden="1">{#N/A,#N/A,FALSE,"FlCx99";#N/A,#N/A,FALSE,"Dívida99"}</definedName>
    <definedName name="___a3" localSheetId="1" hidden="1">{#N/A,#N/A,FALSE,"FlCx99";#N/A,#N/A,FALSE,"Dívida99"}</definedName>
    <definedName name="___a3" localSheetId="7" hidden="1">{#N/A,#N/A,FALSE,"FlCx99";#N/A,#N/A,FALSE,"Dívida99"}</definedName>
    <definedName name="___a3" hidden="1">{#N/A,#N/A,FALSE,"FlCx99";#N/A,#N/A,FALSE,"Dívida99"}</definedName>
    <definedName name="___a3_1" localSheetId="2" hidden="1">{#N/A,#N/A,FALSE,"FlCx99";#N/A,#N/A,FALSE,"Dívida99"}</definedName>
    <definedName name="___a3_1" localSheetId="6" hidden="1">{#N/A,#N/A,FALSE,"FlCx99";#N/A,#N/A,FALSE,"Dívida99"}</definedName>
    <definedName name="___a3_1" localSheetId="3" hidden="1">{#N/A,#N/A,FALSE,"FlCx99";#N/A,#N/A,FALSE,"Dívida99"}</definedName>
    <definedName name="___a3_1" localSheetId="9" hidden="1">{#N/A,#N/A,FALSE,"FlCx99";#N/A,#N/A,FALSE,"Dívida99"}</definedName>
    <definedName name="___a3_1" localSheetId="5" hidden="1">{#N/A,#N/A,FALSE,"FlCx99";#N/A,#N/A,FALSE,"Dívida99"}</definedName>
    <definedName name="___a3_1" localSheetId="4" hidden="1">{#N/A,#N/A,FALSE,"FlCx99";#N/A,#N/A,FALSE,"Dívida99"}</definedName>
    <definedName name="___a3_1" localSheetId="1" hidden="1">{#N/A,#N/A,FALSE,"FlCx99";#N/A,#N/A,FALSE,"Dívida99"}</definedName>
    <definedName name="___a3_1" localSheetId="7" hidden="1">{#N/A,#N/A,FALSE,"FlCx99";#N/A,#N/A,FALSE,"Dívida99"}</definedName>
    <definedName name="___a3_1" hidden="1">{#N/A,#N/A,FALSE,"FlCx99";#N/A,#N/A,FALSE,"Dívida99"}</definedName>
    <definedName name="___a3_2" localSheetId="2" hidden="1">{#N/A,#N/A,FALSE,"FlCx99";#N/A,#N/A,FALSE,"Dívida99"}</definedName>
    <definedName name="___a3_2" localSheetId="6" hidden="1">{#N/A,#N/A,FALSE,"FlCx99";#N/A,#N/A,FALSE,"Dívida99"}</definedName>
    <definedName name="___a3_2" localSheetId="3" hidden="1">{#N/A,#N/A,FALSE,"FlCx99";#N/A,#N/A,FALSE,"Dívida99"}</definedName>
    <definedName name="___a3_2" localSheetId="9" hidden="1">{#N/A,#N/A,FALSE,"FlCx99";#N/A,#N/A,FALSE,"Dívida99"}</definedName>
    <definedName name="___a3_2" localSheetId="5" hidden="1">{#N/A,#N/A,FALSE,"FlCx99";#N/A,#N/A,FALSE,"Dívida99"}</definedName>
    <definedName name="___a3_2" localSheetId="4" hidden="1">{#N/A,#N/A,FALSE,"FlCx99";#N/A,#N/A,FALSE,"Dívida99"}</definedName>
    <definedName name="___a3_2" localSheetId="1" hidden="1">{#N/A,#N/A,FALSE,"FlCx99";#N/A,#N/A,FALSE,"Dívida99"}</definedName>
    <definedName name="___a3_2" localSheetId="7" hidden="1">{#N/A,#N/A,FALSE,"FlCx99";#N/A,#N/A,FALSE,"Dívida99"}</definedName>
    <definedName name="___a3_2" hidden="1">{#N/A,#N/A,FALSE,"FlCx99";#N/A,#N/A,FALSE,"Dívida99"}</definedName>
    <definedName name="___a3_3" localSheetId="2" hidden="1">{#N/A,#N/A,FALSE,"FlCx99";#N/A,#N/A,FALSE,"Dívida99"}</definedName>
    <definedName name="___a3_3" localSheetId="6" hidden="1">{#N/A,#N/A,FALSE,"FlCx99";#N/A,#N/A,FALSE,"Dívida99"}</definedName>
    <definedName name="___a3_3" localSheetId="3" hidden="1">{#N/A,#N/A,FALSE,"FlCx99";#N/A,#N/A,FALSE,"Dívida99"}</definedName>
    <definedName name="___a3_3" localSheetId="9" hidden="1">{#N/A,#N/A,FALSE,"FlCx99";#N/A,#N/A,FALSE,"Dívida99"}</definedName>
    <definedName name="___a3_3" localSheetId="5" hidden="1">{#N/A,#N/A,FALSE,"FlCx99";#N/A,#N/A,FALSE,"Dívida99"}</definedName>
    <definedName name="___a3_3" localSheetId="4" hidden="1">{#N/A,#N/A,FALSE,"FlCx99";#N/A,#N/A,FALSE,"Dívida99"}</definedName>
    <definedName name="___a3_3" localSheetId="1" hidden="1">{#N/A,#N/A,FALSE,"FlCx99";#N/A,#N/A,FALSE,"Dívida99"}</definedName>
    <definedName name="___a3_3" localSheetId="7" hidden="1">{#N/A,#N/A,FALSE,"FlCx99";#N/A,#N/A,FALSE,"Dívida99"}</definedName>
    <definedName name="___a3_3" hidden="1">{#N/A,#N/A,FALSE,"FlCx99";#N/A,#N/A,FALSE,"Dívida99"}</definedName>
    <definedName name="___a3_4" localSheetId="2" hidden="1">{#N/A,#N/A,FALSE,"FlCx99";#N/A,#N/A,FALSE,"Dívida99"}</definedName>
    <definedName name="___a3_4" localSheetId="6" hidden="1">{#N/A,#N/A,FALSE,"FlCx99";#N/A,#N/A,FALSE,"Dívida99"}</definedName>
    <definedName name="___a3_4" localSheetId="3" hidden="1">{#N/A,#N/A,FALSE,"FlCx99";#N/A,#N/A,FALSE,"Dívida99"}</definedName>
    <definedName name="___a3_4" localSheetId="9" hidden="1">{#N/A,#N/A,FALSE,"FlCx99";#N/A,#N/A,FALSE,"Dívida99"}</definedName>
    <definedName name="___a3_4" localSheetId="5" hidden="1">{#N/A,#N/A,FALSE,"FlCx99";#N/A,#N/A,FALSE,"Dívida99"}</definedName>
    <definedName name="___a3_4" localSheetId="4" hidden="1">{#N/A,#N/A,FALSE,"FlCx99";#N/A,#N/A,FALSE,"Dívida99"}</definedName>
    <definedName name="___a3_4" localSheetId="1" hidden="1">{#N/A,#N/A,FALSE,"FlCx99";#N/A,#N/A,FALSE,"Dívida99"}</definedName>
    <definedName name="___a3_4" localSheetId="7" hidden="1">{#N/A,#N/A,FALSE,"FlCx99";#N/A,#N/A,FALSE,"Dívida99"}</definedName>
    <definedName name="___a3_4" hidden="1">{#N/A,#N/A,FALSE,"FlCx99";#N/A,#N/A,FALSE,"Dívida99"}</definedName>
    <definedName name="___a3_5" localSheetId="2" hidden="1">{#N/A,#N/A,FALSE,"FlCx99";#N/A,#N/A,FALSE,"Dívida99"}</definedName>
    <definedName name="___a3_5" localSheetId="6" hidden="1">{#N/A,#N/A,FALSE,"FlCx99";#N/A,#N/A,FALSE,"Dívida99"}</definedName>
    <definedName name="___a3_5" localSheetId="3" hidden="1">{#N/A,#N/A,FALSE,"FlCx99";#N/A,#N/A,FALSE,"Dívida99"}</definedName>
    <definedName name="___a3_5" localSheetId="9" hidden="1">{#N/A,#N/A,FALSE,"FlCx99";#N/A,#N/A,FALSE,"Dívida99"}</definedName>
    <definedName name="___a3_5" localSheetId="5" hidden="1">{#N/A,#N/A,FALSE,"FlCx99";#N/A,#N/A,FALSE,"Dívida99"}</definedName>
    <definedName name="___a3_5" localSheetId="4" hidden="1">{#N/A,#N/A,FALSE,"FlCx99";#N/A,#N/A,FALSE,"Dívida99"}</definedName>
    <definedName name="___a3_5" localSheetId="1" hidden="1">{#N/A,#N/A,FALSE,"FlCx99";#N/A,#N/A,FALSE,"Dívida99"}</definedName>
    <definedName name="___a3_5" localSheetId="7" hidden="1">{#N/A,#N/A,FALSE,"FlCx99";#N/A,#N/A,FALSE,"Dívida99"}</definedName>
    <definedName name="___a3_5" hidden="1">{#N/A,#N/A,FALSE,"FlCx99";#N/A,#N/A,FALSE,"Dívida99"}</definedName>
    <definedName name="___a4" localSheetId="0" hidden="1">{#N/A,#N/A,FALSE,"FlCx99";#N/A,#N/A,FALSE,"Dívida99"}</definedName>
    <definedName name="___a4" localSheetId="2" hidden="1">{#N/A,#N/A,FALSE,"FlCx99";#N/A,#N/A,FALSE,"Dívida99"}</definedName>
    <definedName name="___a4" localSheetId="6" hidden="1">{#N/A,#N/A,FALSE,"FlCx99";#N/A,#N/A,FALSE,"Dívida99"}</definedName>
    <definedName name="___a4" localSheetId="3" hidden="1">{#N/A,#N/A,FALSE,"FlCx99";#N/A,#N/A,FALSE,"Dívida99"}</definedName>
    <definedName name="___a4" localSheetId="9" hidden="1">{#N/A,#N/A,FALSE,"FlCx99";#N/A,#N/A,FALSE,"Dívida99"}</definedName>
    <definedName name="___a4" localSheetId="5" hidden="1">{#N/A,#N/A,FALSE,"FlCx99";#N/A,#N/A,FALSE,"Dívida99"}</definedName>
    <definedName name="___a4" localSheetId="4" hidden="1">{#N/A,#N/A,FALSE,"FlCx99";#N/A,#N/A,FALSE,"Dívida99"}</definedName>
    <definedName name="___a4" localSheetId="1" hidden="1">{#N/A,#N/A,FALSE,"FlCx99";#N/A,#N/A,FALSE,"Dívida99"}</definedName>
    <definedName name="___a4" localSheetId="7" hidden="1">{#N/A,#N/A,FALSE,"FlCx99";#N/A,#N/A,FALSE,"Dívida99"}</definedName>
    <definedName name="___a4" hidden="1">{#N/A,#N/A,FALSE,"FlCx99";#N/A,#N/A,FALSE,"Dívida99"}</definedName>
    <definedName name="___a4_1" localSheetId="2" hidden="1">{#N/A,#N/A,FALSE,"FlCx99";#N/A,#N/A,FALSE,"Dívida99"}</definedName>
    <definedName name="___a4_1" localSheetId="6" hidden="1">{#N/A,#N/A,FALSE,"FlCx99";#N/A,#N/A,FALSE,"Dívida99"}</definedName>
    <definedName name="___a4_1" localSheetId="3" hidden="1">{#N/A,#N/A,FALSE,"FlCx99";#N/A,#N/A,FALSE,"Dívida99"}</definedName>
    <definedName name="___a4_1" localSheetId="9" hidden="1">{#N/A,#N/A,FALSE,"FlCx99";#N/A,#N/A,FALSE,"Dívida99"}</definedName>
    <definedName name="___a4_1" localSheetId="5" hidden="1">{#N/A,#N/A,FALSE,"FlCx99";#N/A,#N/A,FALSE,"Dívida99"}</definedName>
    <definedName name="___a4_1" localSheetId="4" hidden="1">{#N/A,#N/A,FALSE,"FlCx99";#N/A,#N/A,FALSE,"Dívida99"}</definedName>
    <definedName name="___a4_1" localSheetId="1" hidden="1">{#N/A,#N/A,FALSE,"FlCx99";#N/A,#N/A,FALSE,"Dívida99"}</definedName>
    <definedName name="___a4_1" localSheetId="7" hidden="1">{#N/A,#N/A,FALSE,"FlCx99";#N/A,#N/A,FALSE,"Dívida99"}</definedName>
    <definedName name="___a4_1" hidden="1">{#N/A,#N/A,FALSE,"FlCx99";#N/A,#N/A,FALSE,"Dívida99"}</definedName>
    <definedName name="___a4_2" localSheetId="2" hidden="1">{#N/A,#N/A,FALSE,"FlCx99";#N/A,#N/A,FALSE,"Dívida99"}</definedName>
    <definedName name="___a4_2" localSheetId="6" hidden="1">{#N/A,#N/A,FALSE,"FlCx99";#N/A,#N/A,FALSE,"Dívida99"}</definedName>
    <definedName name="___a4_2" localSheetId="3" hidden="1">{#N/A,#N/A,FALSE,"FlCx99";#N/A,#N/A,FALSE,"Dívida99"}</definedName>
    <definedName name="___a4_2" localSheetId="9" hidden="1">{#N/A,#N/A,FALSE,"FlCx99";#N/A,#N/A,FALSE,"Dívida99"}</definedName>
    <definedName name="___a4_2" localSheetId="5" hidden="1">{#N/A,#N/A,FALSE,"FlCx99";#N/A,#N/A,FALSE,"Dívida99"}</definedName>
    <definedName name="___a4_2" localSheetId="4" hidden="1">{#N/A,#N/A,FALSE,"FlCx99";#N/A,#N/A,FALSE,"Dívida99"}</definedName>
    <definedName name="___a4_2" localSheetId="1" hidden="1">{#N/A,#N/A,FALSE,"FlCx99";#N/A,#N/A,FALSE,"Dívida99"}</definedName>
    <definedName name="___a4_2" localSheetId="7" hidden="1">{#N/A,#N/A,FALSE,"FlCx99";#N/A,#N/A,FALSE,"Dívida99"}</definedName>
    <definedName name="___a4_2" hidden="1">{#N/A,#N/A,FALSE,"FlCx99";#N/A,#N/A,FALSE,"Dívida99"}</definedName>
    <definedName name="___a4_3" localSheetId="2" hidden="1">{#N/A,#N/A,FALSE,"FlCx99";#N/A,#N/A,FALSE,"Dívida99"}</definedName>
    <definedName name="___a4_3" localSheetId="6" hidden="1">{#N/A,#N/A,FALSE,"FlCx99";#N/A,#N/A,FALSE,"Dívida99"}</definedName>
    <definedName name="___a4_3" localSheetId="3" hidden="1">{#N/A,#N/A,FALSE,"FlCx99";#N/A,#N/A,FALSE,"Dívida99"}</definedName>
    <definedName name="___a4_3" localSheetId="9" hidden="1">{#N/A,#N/A,FALSE,"FlCx99";#N/A,#N/A,FALSE,"Dívida99"}</definedName>
    <definedName name="___a4_3" localSheetId="5" hidden="1">{#N/A,#N/A,FALSE,"FlCx99";#N/A,#N/A,FALSE,"Dívida99"}</definedName>
    <definedName name="___a4_3" localSheetId="4" hidden="1">{#N/A,#N/A,FALSE,"FlCx99";#N/A,#N/A,FALSE,"Dívida99"}</definedName>
    <definedName name="___a4_3" localSheetId="1" hidden="1">{#N/A,#N/A,FALSE,"FlCx99";#N/A,#N/A,FALSE,"Dívida99"}</definedName>
    <definedName name="___a4_3" localSheetId="7" hidden="1">{#N/A,#N/A,FALSE,"FlCx99";#N/A,#N/A,FALSE,"Dívida99"}</definedName>
    <definedName name="___a4_3" hidden="1">{#N/A,#N/A,FALSE,"FlCx99";#N/A,#N/A,FALSE,"Dívida99"}</definedName>
    <definedName name="___a4_4" localSheetId="2" hidden="1">{#N/A,#N/A,FALSE,"FlCx99";#N/A,#N/A,FALSE,"Dívida99"}</definedName>
    <definedName name="___a4_4" localSheetId="6" hidden="1">{#N/A,#N/A,FALSE,"FlCx99";#N/A,#N/A,FALSE,"Dívida99"}</definedName>
    <definedName name="___a4_4" localSheetId="3" hidden="1">{#N/A,#N/A,FALSE,"FlCx99";#N/A,#N/A,FALSE,"Dívida99"}</definedName>
    <definedName name="___a4_4" localSheetId="9" hidden="1">{#N/A,#N/A,FALSE,"FlCx99";#N/A,#N/A,FALSE,"Dívida99"}</definedName>
    <definedName name="___a4_4" localSheetId="5" hidden="1">{#N/A,#N/A,FALSE,"FlCx99";#N/A,#N/A,FALSE,"Dívida99"}</definedName>
    <definedName name="___a4_4" localSheetId="4" hidden="1">{#N/A,#N/A,FALSE,"FlCx99";#N/A,#N/A,FALSE,"Dívida99"}</definedName>
    <definedName name="___a4_4" localSheetId="1" hidden="1">{#N/A,#N/A,FALSE,"FlCx99";#N/A,#N/A,FALSE,"Dívida99"}</definedName>
    <definedName name="___a4_4" localSheetId="7" hidden="1">{#N/A,#N/A,FALSE,"FlCx99";#N/A,#N/A,FALSE,"Dívida99"}</definedName>
    <definedName name="___a4_4" hidden="1">{#N/A,#N/A,FALSE,"FlCx99";#N/A,#N/A,FALSE,"Dívida99"}</definedName>
    <definedName name="___a4_5" localSheetId="2" hidden="1">{#N/A,#N/A,FALSE,"FlCx99";#N/A,#N/A,FALSE,"Dívida99"}</definedName>
    <definedName name="___a4_5" localSheetId="6" hidden="1">{#N/A,#N/A,FALSE,"FlCx99";#N/A,#N/A,FALSE,"Dívida99"}</definedName>
    <definedName name="___a4_5" localSheetId="3" hidden="1">{#N/A,#N/A,FALSE,"FlCx99";#N/A,#N/A,FALSE,"Dívida99"}</definedName>
    <definedName name="___a4_5" localSheetId="9" hidden="1">{#N/A,#N/A,FALSE,"FlCx99";#N/A,#N/A,FALSE,"Dívida99"}</definedName>
    <definedName name="___a4_5" localSheetId="5" hidden="1">{#N/A,#N/A,FALSE,"FlCx99";#N/A,#N/A,FALSE,"Dívida99"}</definedName>
    <definedName name="___a4_5" localSheetId="4" hidden="1">{#N/A,#N/A,FALSE,"FlCx99";#N/A,#N/A,FALSE,"Dívida99"}</definedName>
    <definedName name="___a4_5" localSheetId="1" hidden="1">{#N/A,#N/A,FALSE,"FlCx99";#N/A,#N/A,FALSE,"Dívida99"}</definedName>
    <definedName name="___a4_5" localSheetId="7" hidden="1">{#N/A,#N/A,FALSE,"FlCx99";#N/A,#N/A,FALSE,"Dívida99"}</definedName>
    <definedName name="___a4_5" hidden="1">{#N/A,#N/A,FALSE,"FlCx99";#N/A,#N/A,FALSE,"Dívida99"}</definedName>
    <definedName name="___V1" localSheetId="0" hidden="1">{#N/A,#N/A,FALSE,"FlCx99";#N/A,#N/A,FALSE,"Dívida99"}</definedName>
    <definedName name="___V1" localSheetId="2" hidden="1">{#N/A,#N/A,FALSE,"FlCx99";#N/A,#N/A,FALSE,"Dívida99"}</definedName>
    <definedName name="___V1" localSheetId="6" hidden="1">{#N/A,#N/A,FALSE,"FlCx99";#N/A,#N/A,FALSE,"Dívida99"}</definedName>
    <definedName name="___V1" localSheetId="3" hidden="1">{#N/A,#N/A,FALSE,"FlCx99";#N/A,#N/A,FALSE,"Dívida99"}</definedName>
    <definedName name="___V1" localSheetId="9" hidden="1">{#N/A,#N/A,FALSE,"FlCx99";#N/A,#N/A,FALSE,"Dívida99"}</definedName>
    <definedName name="___V1" localSheetId="5" hidden="1">{#N/A,#N/A,FALSE,"FlCx99";#N/A,#N/A,FALSE,"Dívida99"}</definedName>
    <definedName name="___V1" localSheetId="4" hidden="1">{#N/A,#N/A,FALSE,"FlCx99";#N/A,#N/A,FALSE,"Dívida99"}</definedName>
    <definedName name="___V1" localSheetId="1" hidden="1">{#N/A,#N/A,FALSE,"FlCx99";#N/A,#N/A,FALSE,"Dívida99"}</definedName>
    <definedName name="___V1" localSheetId="7" hidden="1">{#N/A,#N/A,FALSE,"FlCx99";#N/A,#N/A,FALSE,"Dívida99"}</definedName>
    <definedName name="___V1" hidden="1">{#N/A,#N/A,FALSE,"FlCx99";#N/A,#N/A,FALSE,"Dívida99"}</definedName>
    <definedName name="___V1_1" localSheetId="2" hidden="1">{#N/A,#N/A,FALSE,"FlCx99";#N/A,#N/A,FALSE,"Dívida99"}</definedName>
    <definedName name="___V1_1" localSheetId="6" hidden="1">{#N/A,#N/A,FALSE,"FlCx99";#N/A,#N/A,FALSE,"Dívida99"}</definedName>
    <definedName name="___V1_1" localSheetId="3" hidden="1">{#N/A,#N/A,FALSE,"FlCx99";#N/A,#N/A,FALSE,"Dívida99"}</definedName>
    <definedName name="___V1_1" localSheetId="9" hidden="1">{#N/A,#N/A,FALSE,"FlCx99";#N/A,#N/A,FALSE,"Dívida99"}</definedName>
    <definedName name="___V1_1" localSheetId="5" hidden="1">{#N/A,#N/A,FALSE,"FlCx99";#N/A,#N/A,FALSE,"Dívida99"}</definedName>
    <definedName name="___V1_1" localSheetId="4" hidden="1">{#N/A,#N/A,FALSE,"FlCx99";#N/A,#N/A,FALSE,"Dívida99"}</definedName>
    <definedName name="___V1_1" localSheetId="1" hidden="1">{#N/A,#N/A,FALSE,"FlCx99";#N/A,#N/A,FALSE,"Dívida99"}</definedName>
    <definedName name="___V1_1" localSheetId="7" hidden="1">{#N/A,#N/A,FALSE,"FlCx99";#N/A,#N/A,FALSE,"Dívida99"}</definedName>
    <definedName name="___V1_1" hidden="1">{#N/A,#N/A,FALSE,"FlCx99";#N/A,#N/A,FALSE,"Dívida99"}</definedName>
    <definedName name="___V1_2" localSheetId="2" hidden="1">{#N/A,#N/A,FALSE,"FlCx99";#N/A,#N/A,FALSE,"Dívida99"}</definedName>
    <definedName name="___V1_2" localSheetId="6" hidden="1">{#N/A,#N/A,FALSE,"FlCx99";#N/A,#N/A,FALSE,"Dívida99"}</definedName>
    <definedName name="___V1_2" localSheetId="3" hidden="1">{#N/A,#N/A,FALSE,"FlCx99";#N/A,#N/A,FALSE,"Dívida99"}</definedName>
    <definedName name="___V1_2" localSheetId="9" hidden="1">{#N/A,#N/A,FALSE,"FlCx99";#N/A,#N/A,FALSE,"Dívida99"}</definedName>
    <definedName name="___V1_2" localSheetId="5" hidden="1">{#N/A,#N/A,FALSE,"FlCx99";#N/A,#N/A,FALSE,"Dívida99"}</definedName>
    <definedName name="___V1_2" localSheetId="4" hidden="1">{#N/A,#N/A,FALSE,"FlCx99";#N/A,#N/A,FALSE,"Dívida99"}</definedName>
    <definedName name="___V1_2" localSheetId="1" hidden="1">{#N/A,#N/A,FALSE,"FlCx99";#N/A,#N/A,FALSE,"Dívida99"}</definedName>
    <definedName name="___V1_2" localSheetId="7" hidden="1">{#N/A,#N/A,FALSE,"FlCx99";#N/A,#N/A,FALSE,"Dívida99"}</definedName>
    <definedName name="___V1_2" hidden="1">{#N/A,#N/A,FALSE,"FlCx99";#N/A,#N/A,FALSE,"Dívida99"}</definedName>
    <definedName name="___V1_3" localSheetId="2" hidden="1">{#N/A,#N/A,FALSE,"FlCx99";#N/A,#N/A,FALSE,"Dívida99"}</definedName>
    <definedName name="___V1_3" localSheetId="6" hidden="1">{#N/A,#N/A,FALSE,"FlCx99";#N/A,#N/A,FALSE,"Dívida99"}</definedName>
    <definedName name="___V1_3" localSheetId="3" hidden="1">{#N/A,#N/A,FALSE,"FlCx99";#N/A,#N/A,FALSE,"Dívida99"}</definedName>
    <definedName name="___V1_3" localSheetId="9" hidden="1">{#N/A,#N/A,FALSE,"FlCx99";#N/A,#N/A,FALSE,"Dívida99"}</definedName>
    <definedName name="___V1_3" localSheetId="5" hidden="1">{#N/A,#N/A,FALSE,"FlCx99";#N/A,#N/A,FALSE,"Dívida99"}</definedName>
    <definedName name="___V1_3" localSheetId="4" hidden="1">{#N/A,#N/A,FALSE,"FlCx99";#N/A,#N/A,FALSE,"Dívida99"}</definedName>
    <definedName name="___V1_3" localSheetId="1" hidden="1">{#N/A,#N/A,FALSE,"FlCx99";#N/A,#N/A,FALSE,"Dívida99"}</definedName>
    <definedName name="___V1_3" localSheetId="7" hidden="1">{#N/A,#N/A,FALSE,"FlCx99";#N/A,#N/A,FALSE,"Dívida99"}</definedName>
    <definedName name="___V1_3" hidden="1">{#N/A,#N/A,FALSE,"FlCx99";#N/A,#N/A,FALSE,"Dívida99"}</definedName>
    <definedName name="___V1_4" localSheetId="2" hidden="1">{#N/A,#N/A,FALSE,"FlCx99";#N/A,#N/A,FALSE,"Dívida99"}</definedName>
    <definedName name="___V1_4" localSheetId="6" hidden="1">{#N/A,#N/A,FALSE,"FlCx99";#N/A,#N/A,FALSE,"Dívida99"}</definedName>
    <definedName name="___V1_4" localSheetId="3" hidden="1">{#N/A,#N/A,FALSE,"FlCx99";#N/A,#N/A,FALSE,"Dívida99"}</definedName>
    <definedName name="___V1_4" localSheetId="9" hidden="1">{#N/A,#N/A,FALSE,"FlCx99";#N/A,#N/A,FALSE,"Dívida99"}</definedName>
    <definedName name="___V1_4" localSheetId="5" hidden="1">{#N/A,#N/A,FALSE,"FlCx99";#N/A,#N/A,FALSE,"Dívida99"}</definedName>
    <definedName name="___V1_4" localSheetId="4" hidden="1">{#N/A,#N/A,FALSE,"FlCx99";#N/A,#N/A,FALSE,"Dívida99"}</definedName>
    <definedName name="___V1_4" localSheetId="1" hidden="1">{#N/A,#N/A,FALSE,"FlCx99";#N/A,#N/A,FALSE,"Dívida99"}</definedName>
    <definedName name="___V1_4" localSheetId="7" hidden="1">{#N/A,#N/A,FALSE,"FlCx99";#N/A,#N/A,FALSE,"Dívida99"}</definedName>
    <definedName name="___V1_4" hidden="1">{#N/A,#N/A,FALSE,"FlCx99";#N/A,#N/A,FALSE,"Dívida99"}</definedName>
    <definedName name="___V1_5" localSheetId="2" hidden="1">{#N/A,#N/A,FALSE,"FlCx99";#N/A,#N/A,FALSE,"Dívida99"}</definedName>
    <definedName name="___V1_5" localSheetId="6" hidden="1">{#N/A,#N/A,FALSE,"FlCx99";#N/A,#N/A,FALSE,"Dívida99"}</definedName>
    <definedName name="___V1_5" localSheetId="3" hidden="1">{#N/A,#N/A,FALSE,"FlCx99";#N/A,#N/A,FALSE,"Dívida99"}</definedName>
    <definedName name="___V1_5" localSheetId="9" hidden="1">{#N/A,#N/A,FALSE,"FlCx99";#N/A,#N/A,FALSE,"Dívida99"}</definedName>
    <definedName name="___V1_5" localSheetId="5" hidden="1">{#N/A,#N/A,FALSE,"FlCx99";#N/A,#N/A,FALSE,"Dívida99"}</definedName>
    <definedName name="___V1_5" localSheetId="4" hidden="1">{#N/A,#N/A,FALSE,"FlCx99";#N/A,#N/A,FALSE,"Dívida99"}</definedName>
    <definedName name="___V1_5" localSheetId="1" hidden="1">{#N/A,#N/A,FALSE,"FlCx99";#N/A,#N/A,FALSE,"Dívida99"}</definedName>
    <definedName name="___V1_5" localSheetId="7" hidden="1">{#N/A,#N/A,FALSE,"FlCx99";#N/A,#N/A,FALSE,"Dívida99"}</definedName>
    <definedName name="___V1_5" hidden="1">{#N/A,#N/A,FALSE,"FlCx99";#N/A,#N/A,FALSE,"Dívida99"}</definedName>
    <definedName name="___V10" localSheetId="0" hidden="1">{#N/A,#N/A,FALSE,"FlCx99";#N/A,#N/A,FALSE,"Dívida99"}</definedName>
    <definedName name="___V10" localSheetId="2" hidden="1">{#N/A,#N/A,FALSE,"FlCx99";#N/A,#N/A,FALSE,"Dívida99"}</definedName>
    <definedName name="___V10" localSheetId="6" hidden="1">{#N/A,#N/A,FALSE,"FlCx99";#N/A,#N/A,FALSE,"Dívida99"}</definedName>
    <definedName name="___V10" localSheetId="3" hidden="1">{#N/A,#N/A,FALSE,"FlCx99";#N/A,#N/A,FALSE,"Dívida99"}</definedName>
    <definedName name="___V10" localSheetId="9" hidden="1">{#N/A,#N/A,FALSE,"FlCx99";#N/A,#N/A,FALSE,"Dívida99"}</definedName>
    <definedName name="___V10" localSheetId="5" hidden="1">{#N/A,#N/A,FALSE,"FlCx99";#N/A,#N/A,FALSE,"Dívida99"}</definedName>
    <definedName name="___V10" localSheetId="4" hidden="1">{#N/A,#N/A,FALSE,"FlCx99";#N/A,#N/A,FALSE,"Dívida99"}</definedName>
    <definedName name="___V10" localSheetId="1" hidden="1">{#N/A,#N/A,FALSE,"FlCx99";#N/A,#N/A,FALSE,"Dívida99"}</definedName>
    <definedName name="___V10" localSheetId="7" hidden="1">{#N/A,#N/A,FALSE,"FlCx99";#N/A,#N/A,FALSE,"Dívida99"}</definedName>
    <definedName name="___V10" hidden="1">{#N/A,#N/A,FALSE,"FlCx99";#N/A,#N/A,FALSE,"Dívida99"}</definedName>
    <definedName name="___V10_1" localSheetId="2" hidden="1">{#N/A,#N/A,FALSE,"FlCx99";#N/A,#N/A,FALSE,"Dívida99"}</definedName>
    <definedName name="___V10_1" localSheetId="6" hidden="1">{#N/A,#N/A,FALSE,"FlCx99";#N/A,#N/A,FALSE,"Dívida99"}</definedName>
    <definedName name="___V10_1" localSheetId="3" hidden="1">{#N/A,#N/A,FALSE,"FlCx99";#N/A,#N/A,FALSE,"Dívida99"}</definedName>
    <definedName name="___V10_1" localSheetId="9" hidden="1">{#N/A,#N/A,FALSE,"FlCx99";#N/A,#N/A,FALSE,"Dívida99"}</definedName>
    <definedName name="___V10_1" localSheetId="5" hidden="1">{#N/A,#N/A,FALSE,"FlCx99";#N/A,#N/A,FALSE,"Dívida99"}</definedName>
    <definedName name="___V10_1" localSheetId="4" hidden="1">{#N/A,#N/A,FALSE,"FlCx99";#N/A,#N/A,FALSE,"Dívida99"}</definedName>
    <definedName name="___V10_1" localSheetId="1" hidden="1">{#N/A,#N/A,FALSE,"FlCx99";#N/A,#N/A,FALSE,"Dívida99"}</definedName>
    <definedName name="___V10_1" localSheetId="7" hidden="1">{#N/A,#N/A,FALSE,"FlCx99";#N/A,#N/A,FALSE,"Dívida99"}</definedName>
    <definedName name="___V10_1" hidden="1">{#N/A,#N/A,FALSE,"FlCx99";#N/A,#N/A,FALSE,"Dívida99"}</definedName>
    <definedName name="___V10_2" localSheetId="2" hidden="1">{#N/A,#N/A,FALSE,"FlCx99";#N/A,#N/A,FALSE,"Dívida99"}</definedName>
    <definedName name="___V10_2" localSheetId="6" hidden="1">{#N/A,#N/A,FALSE,"FlCx99";#N/A,#N/A,FALSE,"Dívida99"}</definedName>
    <definedName name="___V10_2" localSheetId="3" hidden="1">{#N/A,#N/A,FALSE,"FlCx99";#N/A,#N/A,FALSE,"Dívida99"}</definedName>
    <definedName name="___V10_2" localSheetId="9" hidden="1">{#N/A,#N/A,FALSE,"FlCx99";#N/A,#N/A,FALSE,"Dívida99"}</definedName>
    <definedName name="___V10_2" localSheetId="5" hidden="1">{#N/A,#N/A,FALSE,"FlCx99";#N/A,#N/A,FALSE,"Dívida99"}</definedName>
    <definedName name="___V10_2" localSheetId="4" hidden="1">{#N/A,#N/A,FALSE,"FlCx99";#N/A,#N/A,FALSE,"Dívida99"}</definedName>
    <definedName name="___V10_2" localSheetId="1" hidden="1">{#N/A,#N/A,FALSE,"FlCx99";#N/A,#N/A,FALSE,"Dívida99"}</definedName>
    <definedName name="___V10_2" localSheetId="7" hidden="1">{#N/A,#N/A,FALSE,"FlCx99";#N/A,#N/A,FALSE,"Dívida99"}</definedName>
    <definedName name="___V10_2" hidden="1">{#N/A,#N/A,FALSE,"FlCx99";#N/A,#N/A,FALSE,"Dívida99"}</definedName>
    <definedName name="___V10_3" localSheetId="2" hidden="1">{#N/A,#N/A,FALSE,"FlCx99";#N/A,#N/A,FALSE,"Dívida99"}</definedName>
    <definedName name="___V10_3" localSheetId="6" hidden="1">{#N/A,#N/A,FALSE,"FlCx99";#N/A,#N/A,FALSE,"Dívida99"}</definedName>
    <definedName name="___V10_3" localSheetId="3" hidden="1">{#N/A,#N/A,FALSE,"FlCx99";#N/A,#N/A,FALSE,"Dívida99"}</definedName>
    <definedName name="___V10_3" localSheetId="9" hidden="1">{#N/A,#N/A,FALSE,"FlCx99";#N/A,#N/A,FALSE,"Dívida99"}</definedName>
    <definedName name="___V10_3" localSheetId="5" hidden="1">{#N/A,#N/A,FALSE,"FlCx99";#N/A,#N/A,FALSE,"Dívida99"}</definedName>
    <definedName name="___V10_3" localSheetId="4" hidden="1">{#N/A,#N/A,FALSE,"FlCx99";#N/A,#N/A,FALSE,"Dívida99"}</definedName>
    <definedName name="___V10_3" localSheetId="1" hidden="1">{#N/A,#N/A,FALSE,"FlCx99";#N/A,#N/A,FALSE,"Dívida99"}</definedName>
    <definedName name="___V10_3" localSheetId="7" hidden="1">{#N/A,#N/A,FALSE,"FlCx99";#N/A,#N/A,FALSE,"Dívida99"}</definedName>
    <definedName name="___V10_3" hidden="1">{#N/A,#N/A,FALSE,"FlCx99";#N/A,#N/A,FALSE,"Dívida99"}</definedName>
    <definedName name="___V10_4" localSheetId="2" hidden="1">{#N/A,#N/A,FALSE,"FlCx99";#N/A,#N/A,FALSE,"Dívida99"}</definedName>
    <definedName name="___V10_4" localSheetId="6" hidden="1">{#N/A,#N/A,FALSE,"FlCx99";#N/A,#N/A,FALSE,"Dívida99"}</definedName>
    <definedName name="___V10_4" localSheetId="3" hidden="1">{#N/A,#N/A,FALSE,"FlCx99";#N/A,#N/A,FALSE,"Dívida99"}</definedName>
    <definedName name="___V10_4" localSheetId="9" hidden="1">{#N/A,#N/A,FALSE,"FlCx99";#N/A,#N/A,FALSE,"Dívida99"}</definedName>
    <definedName name="___V10_4" localSheetId="5" hidden="1">{#N/A,#N/A,FALSE,"FlCx99";#N/A,#N/A,FALSE,"Dívida99"}</definedName>
    <definedName name="___V10_4" localSheetId="4" hidden="1">{#N/A,#N/A,FALSE,"FlCx99";#N/A,#N/A,FALSE,"Dívida99"}</definedName>
    <definedName name="___V10_4" localSheetId="1" hidden="1">{#N/A,#N/A,FALSE,"FlCx99";#N/A,#N/A,FALSE,"Dívida99"}</definedName>
    <definedName name="___V10_4" localSheetId="7" hidden="1">{#N/A,#N/A,FALSE,"FlCx99";#N/A,#N/A,FALSE,"Dívida99"}</definedName>
    <definedName name="___V10_4" hidden="1">{#N/A,#N/A,FALSE,"FlCx99";#N/A,#N/A,FALSE,"Dívida99"}</definedName>
    <definedName name="___V10_5" localSheetId="2" hidden="1">{#N/A,#N/A,FALSE,"FlCx99";#N/A,#N/A,FALSE,"Dívida99"}</definedName>
    <definedName name="___V10_5" localSheetId="6" hidden="1">{#N/A,#N/A,FALSE,"FlCx99";#N/A,#N/A,FALSE,"Dívida99"}</definedName>
    <definedName name="___V10_5" localSheetId="3" hidden="1">{#N/A,#N/A,FALSE,"FlCx99";#N/A,#N/A,FALSE,"Dívida99"}</definedName>
    <definedName name="___V10_5" localSheetId="9" hidden="1">{#N/A,#N/A,FALSE,"FlCx99";#N/A,#N/A,FALSE,"Dívida99"}</definedName>
    <definedName name="___V10_5" localSheetId="5" hidden="1">{#N/A,#N/A,FALSE,"FlCx99";#N/A,#N/A,FALSE,"Dívida99"}</definedName>
    <definedName name="___V10_5" localSheetId="4" hidden="1">{#N/A,#N/A,FALSE,"FlCx99";#N/A,#N/A,FALSE,"Dívida99"}</definedName>
    <definedName name="___V10_5" localSheetId="1" hidden="1">{#N/A,#N/A,FALSE,"FlCx99";#N/A,#N/A,FALSE,"Dívida99"}</definedName>
    <definedName name="___V10_5" localSheetId="7" hidden="1">{#N/A,#N/A,FALSE,"FlCx99";#N/A,#N/A,FALSE,"Dívida99"}</definedName>
    <definedName name="___V10_5" hidden="1">{#N/A,#N/A,FALSE,"FlCx99";#N/A,#N/A,FALSE,"Dívida99"}</definedName>
    <definedName name="___V11" localSheetId="0" hidden="1">{#N/A,#N/A,FALSE,"FlCx99";#N/A,#N/A,FALSE,"Dívida99"}</definedName>
    <definedName name="___V11" localSheetId="2" hidden="1">{#N/A,#N/A,FALSE,"FlCx99";#N/A,#N/A,FALSE,"Dívida99"}</definedName>
    <definedName name="___V11" localSheetId="6" hidden="1">{#N/A,#N/A,FALSE,"FlCx99";#N/A,#N/A,FALSE,"Dívida99"}</definedName>
    <definedName name="___V11" localSheetId="3" hidden="1">{#N/A,#N/A,FALSE,"FlCx99";#N/A,#N/A,FALSE,"Dívida99"}</definedName>
    <definedName name="___V11" localSheetId="9" hidden="1">{#N/A,#N/A,FALSE,"FlCx99";#N/A,#N/A,FALSE,"Dívida99"}</definedName>
    <definedName name="___V11" localSheetId="5" hidden="1">{#N/A,#N/A,FALSE,"FlCx99";#N/A,#N/A,FALSE,"Dívida99"}</definedName>
    <definedName name="___V11" localSheetId="4" hidden="1">{#N/A,#N/A,FALSE,"FlCx99";#N/A,#N/A,FALSE,"Dívida99"}</definedName>
    <definedName name="___V11" localSheetId="1" hidden="1">{#N/A,#N/A,FALSE,"FlCx99";#N/A,#N/A,FALSE,"Dívida99"}</definedName>
    <definedName name="___V11" localSheetId="7" hidden="1">{#N/A,#N/A,FALSE,"FlCx99";#N/A,#N/A,FALSE,"Dívida99"}</definedName>
    <definedName name="___V11" hidden="1">{#N/A,#N/A,FALSE,"FlCx99";#N/A,#N/A,FALSE,"Dívida99"}</definedName>
    <definedName name="___V11_1" localSheetId="2" hidden="1">{#N/A,#N/A,FALSE,"FlCx99";#N/A,#N/A,FALSE,"Dívida99"}</definedName>
    <definedName name="___V11_1" localSheetId="6" hidden="1">{#N/A,#N/A,FALSE,"FlCx99";#N/A,#N/A,FALSE,"Dívida99"}</definedName>
    <definedName name="___V11_1" localSheetId="3" hidden="1">{#N/A,#N/A,FALSE,"FlCx99";#N/A,#N/A,FALSE,"Dívida99"}</definedName>
    <definedName name="___V11_1" localSheetId="9" hidden="1">{#N/A,#N/A,FALSE,"FlCx99";#N/A,#N/A,FALSE,"Dívida99"}</definedName>
    <definedName name="___V11_1" localSheetId="5" hidden="1">{#N/A,#N/A,FALSE,"FlCx99";#N/A,#N/A,FALSE,"Dívida99"}</definedName>
    <definedName name="___V11_1" localSheetId="4" hidden="1">{#N/A,#N/A,FALSE,"FlCx99";#N/A,#N/A,FALSE,"Dívida99"}</definedName>
    <definedName name="___V11_1" localSheetId="1" hidden="1">{#N/A,#N/A,FALSE,"FlCx99";#N/A,#N/A,FALSE,"Dívida99"}</definedName>
    <definedName name="___V11_1" localSheetId="7" hidden="1">{#N/A,#N/A,FALSE,"FlCx99";#N/A,#N/A,FALSE,"Dívida99"}</definedName>
    <definedName name="___V11_1" hidden="1">{#N/A,#N/A,FALSE,"FlCx99";#N/A,#N/A,FALSE,"Dívida99"}</definedName>
    <definedName name="___V11_2" localSheetId="2" hidden="1">{#N/A,#N/A,FALSE,"FlCx99";#N/A,#N/A,FALSE,"Dívida99"}</definedName>
    <definedName name="___V11_2" localSheetId="6" hidden="1">{#N/A,#N/A,FALSE,"FlCx99";#N/A,#N/A,FALSE,"Dívida99"}</definedName>
    <definedName name="___V11_2" localSheetId="3" hidden="1">{#N/A,#N/A,FALSE,"FlCx99";#N/A,#N/A,FALSE,"Dívida99"}</definedName>
    <definedName name="___V11_2" localSheetId="9" hidden="1">{#N/A,#N/A,FALSE,"FlCx99";#N/A,#N/A,FALSE,"Dívida99"}</definedName>
    <definedName name="___V11_2" localSheetId="5" hidden="1">{#N/A,#N/A,FALSE,"FlCx99";#N/A,#N/A,FALSE,"Dívida99"}</definedName>
    <definedName name="___V11_2" localSheetId="4" hidden="1">{#N/A,#N/A,FALSE,"FlCx99";#N/A,#N/A,FALSE,"Dívida99"}</definedName>
    <definedName name="___V11_2" localSheetId="1" hidden="1">{#N/A,#N/A,FALSE,"FlCx99";#N/A,#N/A,FALSE,"Dívida99"}</definedName>
    <definedName name="___V11_2" localSheetId="7" hidden="1">{#N/A,#N/A,FALSE,"FlCx99";#N/A,#N/A,FALSE,"Dívida99"}</definedName>
    <definedName name="___V11_2" hidden="1">{#N/A,#N/A,FALSE,"FlCx99";#N/A,#N/A,FALSE,"Dívida99"}</definedName>
    <definedName name="___V11_3" localSheetId="2" hidden="1">{#N/A,#N/A,FALSE,"FlCx99";#N/A,#N/A,FALSE,"Dívida99"}</definedName>
    <definedName name="___V11_3" localSheetId="6" hidden="1">{#N/A,#N/A,FALSE,"FlCx99";#N/A,#N/A,FALSE,"Dívida99"}</definedName>
    <definedName name="___V11_3" localSheetId="3" hidden="1">{#N/A,#N/A,FALSE,"FlCx99";#N/A,#N/A,FALSE,"Dívida99"}</definedName>
    <definedName name="___V11_3" localSheetId="9" hidden="1">{#N/A,#N/A,FALSE,"FlCx99";#N/A,#N/A,FALSE,"Dívida99"}</definedName>
    <definedName name="___V11_3" localSheetId="5" hidden="1">{#N/A,#N/A,FALSE,"FlCx99";#N/A,#N/A,FALSE,"Dívida99"}</definedName>
    <definedName name="___V11_3" localSheetId="4" hidden="1">{#N/A,#N/A,FALSE,"FlCx99";#N/A,#N/A,FALSE,"Dívida99"}</definedName>
    <definedName name="___V11_3" localSheetId="1" hidden="1">{#N/A,#N/A,FALSE,"FlCx99";#N/A,#N/A,FALSE,"Dívida99"}</definedName>
    <definedName name="___V11_3" localSheetId="7" hidden="1">{#N/A,#N/A,FALSE,"FlCx99";#N/A,#N/A,FALSE,"Dívida99"}</definedName>
    <definedName name="___V11_3" hidden="1">{#N/A,#N/A,FALSE,"FlCx99";#N/A,#N/A,FALSE,"Dívida99"}</definedName>
    <definedName name="___V11_4" localSheetId="2" hidden="1">{#N/A,#N/A,FALSE,"FlCx99";#N/A,#N/A,FALSE,"Dívida99"}</definedName>
    <definedName name="___V11_4" localSheetId="6" hidden="1">{#N/A,#N/A,FALSE,"FlCx99";#N/A,#N/A,FALSE,"Dívida99"}</definedName>
    <definedName name="___V11_4" localSheetId="3" hidden="1">{#N/A,#N/A,FALSE,"FlCx99";#N/A,#N/A,FALSE,"Dívida99"}</definedName>
    <definedName name="___V11_4" localSheetId="9" hidden="1">{#N/A,#N/A,FALSE,"FlCx99";#N/A,#N/A,FALSE,"Dívida99"}</definedName>
    <definedName name="___V11_4" localSheetId="5" hidden="1">{#N/A,#N/A,FALSE,"FlCx99";#N/A,#N/A,FALSE,"Dívida99"}</definedName>
    <definedName name="___V11_4" localSheetId="4" hidden="1">{#N/A,#N/A,FALSE,"FlCx99";#N/A,#N/A,FALSE,"Dívida99"}</definedName>
    <definedName name="___V11_4" localSheetId="1" hidden="1">{#N/A,#N/A,FALSE,"FlCx99";#N/A,#N/A,FALSE,"Dívida99"}</definedName>
    <definedName name="___V11_4" localSheetId="7" hidden="1">{#N/A,#N/A,FALSE,"FlCx99";#N/A,#N/A,FALSE,"Dívida99"}</definedName>
    <definedName name="___V11_4" hidden="1">{#N/A,#N/A,FALSE,"FlCx99";#N/A,#N/A,FALSE,"Dívida99"}</definedName>
    <definedName name="___V11_5" localSheetId="2" hidden="1">{#N/A,#N/A,FALSE,"FlCx99";#N/A,#N/A,FALSE,"Dívida99"}</definedName>
    <definedName name="___V11_5" localSheetId="6" hidden="1">{#N/A,#N/A,FALSE,"FlCx99";#N/A,#N/A,FALSE,"Dívida99"}</definedName>
    <definedName name="___V11_5" localSheetId="3" hidden="1">{#N/A,#N/A,FALSE,"FlCx99";#N/A,#N/A,FALSE,"Dívida99"}</definedName>
    <definedName name="___V11_5" localSheetId="9" hidden="1">{#N/A,#N/A,FALSE,"FlCx99";#N/A,#N/A,FALSE,"Dívida99"}</definedName>
    <definedName name="___V11_5" localSheetId="5" hidden="1">{#N/A,#N/A,FALSE,"FlCx99";#N/A,#N/A,FALSE,"Dívida99"}</definedName>
    <definedName name="___V11_5" localSheetId="4" hidden="1">{#N/A,#N/A,FALSE,"FlCx99";#N/A,#N/A,FALSE,"Dívida99"}</definedName>
    <definedName name="___V11_5" localSheetId="1" hidden="1">{#N/A,#N/A,FALSE,"FlCx99";#N/A,#N/A,FALSE,"Dívida99"}</definedName>
    <definedName name="___V11_5" localSheetId="7" hidden="1">{#N/A,#N/A,FALSE,"FlCx99";#N/A,#N/A,FALSE,"Dívida99"}</definedName>
    <definedName name="___V11_5" hidden="1">{#N/A,#N/A,FALSE,"FlCx99";#N/A,#N/A,FALSE,"Dívida99"}</definedName>
    <definedName name="___V12" localSheetId="0" hidden="1">{#N/A,#N/A,FALSE,"FlCx99";#N/A,#N/A,FALSE,"Dívida99"}</definedName>
    <definedName name="___V12" localSheetId="2" hidden="1">{#N/A,#N/A,FALSE,"FlCx99";#N/A,#N/A,FALSE,"Dívida99"}</definedName>
    <definedName name="___V12" localSheetId="6" hidden="1">{#N/A,#N/A,FALSE,"FlCx99";#N/A,#N/A,FALSE,"Dívida99"}</definedName>
    <definedName name="___V12" localSheetId="3" hidden="1">{#N/A,#N/A,FALSE,"FlCx99";#N/A,#N/A,FALSE,"Dívida99"}</definedName>
    <definedName name="___V12" localSheetId="9" hidden="1">{#N/A,#N/A,FALSE,"FlCx99";#N/A,#N/A,FALSE,"Dívida99"}</definedName>
    <definedName name="___V12" localSheetId="5" hidden="1">{#N/A,#N/A,FALSE,"FlCx99";#N/A,#N/A,FALSE,"Dívida99"}</definedName>
    <definedName name="___V12" localSheetId="4" hidden="1">{#N/A,#N/A,FALSE,"FlCx99";#N/A,#N/A,FALSE,"Dívida99"}</definedName>
    <definedName name="___V12" localSheetId="1" hidden="1">{#N/A,#N/A,FALSE,"FlCx99";#N/A,#N/A,FALSE,"Dívida99"}</definedName>
    <definedName name="___V12" localSheetId="7" hidden="1">{#N/A,#N/A,FALSE,"FlCx99";#N/A,#N/A,FALSE,"Dívida99"}</definedName>
    <definedName name="___V12" hidden="1">{#N/A,#N/A,FALSE,"FlCx99";#N/A,#N/A,FALSE,"Dívida99"}</definedName>
    <definedName name="___V12_1" localSheetId="2" hidden="1">{#N/A,#N/A,FALSE,"FlCx99";#N/A,#N/A,FALSE,"Dívida99"}</definedName>
    <definedName name="___V12_1" localSheetId="6" hidden="1">{#N/A,#N/A,FALSE,"FlCx99";#N/A,#N/A,FALSE,"Dívida99"}</definedName>
    <definedName name="___V12_1" localSheetId="3" hidden="1">{#N/A,#N/A,FALSE,"FlCx99";#N/A,#N/A,FALSE,"Dívida99"}</definedName>
    <definedName name="___V12_1" localSheetId="9" hidden="1">{#N/A,#N/A,FALSE,"FlCx99";#N/A,#N/A,FALSE,"Dívida99"}</definedName>
    <definedName name="___V12_1" localSheetId="5" hidden="1">{#N/A,#N/A,FALSE,"FlCx99";#N/A,#N/A,FALSE,"Dívida99"}</definedName>
    <definedName name="___V12_1" localSheetId="4" hidden="1">{#N/A,#N/A,FALSE,"FlCx99";#N/A,#N/A,FALSE,"Dívida99"}</definedName>
    <definedName name="___V12_1" localSheetId="1" hidden="1">{#N/A,#N/A,FALSE,"FlCx99";#N/A,#N/A,FALSE,"Dívida99"}</definedName>
    <definedName name="___V12_1" localSheetId="7" hidden="1">{#N/A,#N/A,FALSE,"FlCx99";#N/A,#N/A,FALSE,"Dívida99"}</definedName>
    <definedName name="___V12_1" hidden="1">{#N/A,#N/A,FALSE,"FlCx99";#N/A,#N/A,FALSE,"Dívida99"}</definedName>
    <definedName name="___V12_2" localSheetId="2" hidden="1">{#N/A,#N/A,FALSE,"FlCx99";#N/A,#N/A,FALSE,"Dívida99"}</definedName>
    <definedName name="___V12_2" localSheetId="6" hidden="1">{#N/A,#N/A,FALSE,"FlCx99";#N/A,#N/A,FALSE,"Dívida99"}</definedName>
    <definedName name="___V12_2" localSheetId="3" hidden="1">{#N/A,#N/A,FALSE,"FlCx99";#N/A,#N/A,FALSE,"Dívida99"}</definedName>
    <definedName name="___V12_2" localSheetId="9" hidden="1">{#N/A,#N/A,FALSE,"FlCx99";#N/A,#N/A,FALSE,"Dívida99"}</definedName>
    <definedName name="___V12_2" localSheetId="5" hidden="1">{#N/A,#N/A,FALSE,"FlCx99";#N/A,#N/A,FALSE,"Dívida99"}</definedName>
    <definedName name="___V12_2" localSheetId="4" hidden="1">{#N/A,#N/A,FALSE,"FlCx99";#N/A,#N/A,FALSE,"Dívida99"}</definedName>
    <definedName name="___V12_2" localSheetId="1" hidden="1">{#N/A,#N/A,FALSE,"FlCx99";#N/A,#N/A,FALSE,"Dívida99"}</definedName>
    <definedName name="___V12_2" localSheetId="7" hidden="1">{#N/A,#N/A,FALSE,"FlCx99";#N/A,#N/A,FALSE,"Dívida99"}</definedName>
    <definedName name="___V12_2" hidden="1">{#N/A,#N/A,FALSE,"FlCx99";#N/A,#N/A,FALSE,"Dívida99"}</definedName>
    <definedName name="___V12_3" localSheetId="2" hidden="1">{#N/A,#N/A,FALSE,"FlCx99";#N/A,#N/A,FALSE,"Dívida99"}</definedName>
    <definedName name="___V12_3" localSheetId="6" hidden="1">{#N/A,#N/A,FALSE,"FlCx99";#N/A,#N/A,FALSE,"Dívida99"}</definedName>
    <definedName name="___V12_3" localSheetId="3" hidden="1">{#N/A,#N/A,FALSE,"FlCx99";#N/A,#N/A,FALSE,"Dívida99"}</definedName>
    <definedName name="___V12_3" localSheetId="9" hidden="1">{#N/A,#N/A,FALSE,"FlCx99";#N/A,#N/A,FALSE,"Dívida99"}</definedName>
    <definedName name="___V12_3" localSheetId="5" hidden="1">{#N/A,#N/A,FALSE,"FlCx99";#N/A,#N/A,FALSE,"Dívida99"}</definedName>
    <definedName name="___V12_3" localSheetId="4" hidden="1">{#N/A,#N/A,FALSE,"FlCx99";#N/A,#N/A,FALSE,"Dívida99"}</definedName>
    <definedName name="___V12_3" localSheetId="1" hidden="1">{#N/A,#N/A,FALSE,"FlCx99";#N/A,#N/A,FALSE,"Dívida99"}</definedName>
    <definedName name="___V12_3" localSheetId="7" hidden="1">{#N/A,#N/A,FALSE,"FlCx99";#N/A,#N/A,FALSE,"Dívida99"}</definedName>
    <definedName name="___V12_3" hidden="1">{#N/A,#N/A,FALSE,"FlCx99";#N/A,#N/A,FALSE,"Dívida99"}</definedName>
    <definedName name="___V12_4" localSheetId="2" hidden="1">{#N/A,#N/A,FALSE,"FlCx99";#N/A,#N/A,FALSE,"Dívida99"}</definedName>
    <definedName name="___V12_4" localSheetId="6" hidden="1">{#N/A,#N/A,FALSE,"FlCx99";#N/A,#N/A,FALSE,"Dívida99"}</definedName>
    <definedName name="___V12_4" localSheetId="3" hidden="1">{#N/A,#N/A,FALSE,"FlCx99";#N/A,#N/A,FALSE,"Dívida99"}</definedName>
    <definedName name="___V12_4" localSheetId="9" hidden="1">{#N/A,#N/A,FALSE,"FlCx99";#N/A,#N/A,FALSE,"Dívida99"}</definedName>
    <definedName name="___V12_4" localSheetId="5" hidden="1">{#N/A,#N/A,FALSE,"FlCx99";#N/A,#N/A,FALSE,"Dívida99"}</definedName>
    <definedName name="___V12_4" localSheetId="4" hidden="1">{#N/A,#N/A,FALSE,"FlCx99";#N/A,#N/A,FALSE,"Dívida99"}</definedName>
    <definedName name="___V12_4" localSheetId="1" hidden="1">{#N/A,#N/A,FALSE,"FlCx99";#N/A,#N/A,FALSE,"Dívida99"}</definedName>
    <definedName name="___V12_4" localSheetId="7" hidden="1">{#N/A,#N/A,FALSE,"FlCx99";#N/A,#N/A,FALSE,"Dívida99"}</definedName>
    <definedName name="___V12_4" hidden="1">{#N/A,#N/A,FALSE,"FlCx99";#N/A,#N/A,FALSE,"Dívida99"}</definedName>
    <definedName name="___V12_5" localSheetId="2" hidden="1">{#N/A,#N/A,FALSE,"FlCx99";#N/A,#N/A,FALSE,"Dívida99"}</definedName>
    <definedName name="___V12_5" localSheetId="6" hidden="1">{#N/A,#N/A,FALSE,"FlCx99";#N/A,#N/A,FALSE,"Dívida99"}</definedName>
    <definedName name="___V12_5" localSheetId="3" hidden="1">{#N/A,#N/A,FALSE,"FlCx99";#N/A,#N/A,FALSE,"Dívida99"}</definedName>
    <definedName name="___V12_5" localSheetId="9" hidden="1">{#N/A,#N/A,FALSE,"FlCx99";#N/A,#N/A,FALSE,"Dívida99"}</definedName>
    <definedName name="___V12_5" localSheetId="5" hidden="1">{#N/A,#N/A,FALSE,"FlCx99";#N/A,#N/A,FALSE,"Dívida99"}</definedName>
    <definedName name="___V12_5" localSheetId="4" hidden="1">{#N/A,#N/A,FALSE,"FlCx99";#N/A,#N/A,FALSE,"Dívida99"}</definedName>
    <definedName name="___V12_5" localSheetId="1" hidden="1">{#N/A,#N/A,FALSE,"FlCx99";#N/A,#N/A,FALSE,"Dívida99"}</definedName>
    <definedName name="___V12_5" localSheetId="7" hidden="1">{#N/A,#N/A,FALSE,"FlCx99";#N/A,#N/A,FALSE,"Dívida99"}</definedName>
    <definedName name="___V12_5" hidden="1">{#N/A,#N/A,FALSE,"FlCx99";#N/A,#N/A,FALSE,"Dívida99"}</definedName>
    <definedName name="___V13" localSheetId="0" hidden="1">{#N/A,#N/A,FALSE,"FlCx99";#N/A,#N/A,FALSE,"Dívida99"}</definedName>
    <definedName name="___V13" localSheetId="2" hidden="1">{#N/A,#N/A,FALSE,"FlCx99";#N/A,#N/A,FALSE,"Dívida99"}</definedName>
    <definedName name="___V13" localSheetId="6" hidden="1">{#N/A,#N/A,FALSE,"FlCx99";#N/A,#N/A,FALSE,"Dívida99"}</definedName>
    <definedName name="___V13" localSheetId="3" hidden="1">{#N/A,#N/A,FALSE,"FlCx99";#N/A,#N/A,FALSE,"Dívida99"}</definedName>
    <definedName name="___V13" localSheetId="9" hidden="1">{#N/A,#N/A,FALSE,"FlCx99";#N/A,#N/A,FALSE,"Dívida99"}</definedName>
    <definedName name="___V13" localSheetId="5" hidden="1">{#N/A,#N/A,FALSE,"FlCx99";#N/A,#N/A,FALSE,"Dívida99"}</definedName>
    <definedName name="___V13" localSheetId="4" hidden="1">{#N/A,#N/A,FALSE,"FlCx99";#N/A,#N/A,FALSE,"Dívida99"}</definedName>
    <definedName name="___V13" localSheetId="1" hidden="1">{#N/A,#N/A,FALSE,"FlCx99";#N/A,#N/A,FALSE,"Dívida99"}</definedName>
    <definedName name="___V13" localSheetId="7" hidden="1">{#N/A,#N/A,FALSE,"FlCx99";#N/A,#N/A,FALSE,"Dívida99"}</definedName>
    <definedName name="___V13" hidden="1">{#N/A,#N/A,FALSE,"FlCx99";#N/A,#N/A,FALSE,"Dívida99"}</definedName>
    <definedName name="___V13_1" localSheetId="2" hidden="1">{#N/A,#N/A,FALSE,"FlCx99";#N/A,#N/A,FALSE,"Dívida99"}</definedName>
    <definedName name="___V13_1" localSheetId="6" hidden="1">{#N/A,#N/A,FALSE,"FlCx99";#N/A,#N/A,FALSE,"Dívida99"}</definedName>
    <definedName name="___V13_1" localSheetId="3" hidden="1">{#N/A,#N/A,FALSE,"FlCx99";#N/A,#N/A,FALSE,"Dívida99"}</definedName>
    <definedName name="___V13_1" localSheetId="9" hidden="1">{#N/A,#N/A,FALSE,"FlCx99";#N/A,#N/A,FALSE,"Dívida99"}</definedName>
    <definedName name="___V13_1" localSheetId="5" hidden="1">{#N/A,#N/A,FALSE,"FlCx99";#N/A,#N/A,FALSE,"Dívida99"}</definedName>
    <definedName name="___V13_1" localSheetId="4" hidden="1">{#N/A,#N/A,FALSE,"FlCx99";#N/A,#N/A,FALSE,"Dívida99"}</definedName>
    <definedName name="___V13_1" localSheetId="1" hidden="1">{#N/A,#N/A,FALSE,"FlCx99";#N/A,#N/A,FALSE,"Dívida99"}</definedName>
    <definedName name="___V13_1" localSheetId="7" hidden="1">{#N/A,#N/A,FALSE,"FlCx99";#N/A,#N/A,FALSE,"Dívida99"}</definedName>
    <definedName name="___V13_1" hidden="1">{#N/A,#N/A,FALSE,"FlCx99";#N/A,#N/A,FALSE,"Dívida99"}</definedName>
    <definedName name="___V13_2" localSheetId="2" hidden="1">{#N/A,#N/A,FALSE,"FlCx99";#N/A,#N/A,FALSE,"Dívida99"}</definedName>
    <definedName name="___V13_2" localSheetId="6" hidden="1">{#N/A,#N/A,FALSE,"FlCx99";#N/A,#N/A,FALSE,"Dívida99"}</definedName>
    <definedName name="___V13_2" localSheetId="3" hidden="1">{#N/A,#N/A,FALSE,"FlCx99";#N/A,#N/A,FALSE,"Dívida99"}</definedName>
    <definedName name="___V13_2" localSheetId="9" hidden="1">{#N/A,#N/A,FALSE,"FlCx99";#N/A,#N/A,FALSE,"Dívida99"}</definedName>
    <definedName name="___V13_2" localSheetId="5" hidden="1">{#N/A,#N/A,FALSE,"FlCx99";#N/A,#N/A,FALSE,"Dívida99"}</definedName>
    <definedName name="___V13_2" localSheetId="4" hidden="1">{#N/A,#N/A,FALSE,"FlCx99";#N/A,#N/A,FALSE,"Dívida99"}</definedName>
    <definedName name="___V13_2" localSheetId="1" hidden="1">{#N/A,#N/A,FALSE,"FlCx99";#N/A,#N/A,FALSE,"Dívida99"}</definedName>
    <definedName name="___V13_2" localSheetId="7" hidden="1">{#N/A,#N/A,FALSE,"FlCx99";#N/A,#N/A,FALSE,"Dívida99"}</definedName>
    <definedName name="___V13_2" hidden="1">{#N/A,#N/A,FALSE,"FlCx99";#N/A,#N/A,FALSE,"Dívida99"}</definedName>
    <definedName name="___V13_3" localSheetId="2" hidden="1">{#N/A,#N/A,FALSE,"FlCx99";#N/A,#N/A,FALSE,"Dívida99"}</definedName>
    <definedName name="___V13_3" localSheetId="6" hidden="1">{#N/A,#N/A,FALSE,"FlCx99";#N/A,#N/A,FALSE,"Dívida99"}</definedName>
    <definedName name="___V13_3" localSheetId="3" hidden="1">{#N/A,#N/A,FALSE,"FlCx99";#N/A,#N/A,FALSE,"Dívida99"}</definedName>
    <definedName name="___V13_3" localSheetId="9" hidden="1">{#N/A,#N/A,FALSE,"FlCx99";#N/A,#N/A,FALSE,"Dívida99"}</definedName>
    <definedName name="___V13_3" localSheetId="5" hidden="1">{#N/A,#N/A,FALSE,"FlCx99";#N/A,#N/A,FALSE,"Dívida99"}</definedName>
    <definedName name="___V13_3" localSheetId="4" hidden="1">{#N/A,#N/A,FALSE,"FlCx99";#N/A,#N/A,FALSE,"Dívida99"}</definedName>
    <definedName name="___V13_3" localSheetId="1" hidden="1">{#N/A,#N/A,FALSE,"FlCx99";#N/A,#N/A,FALSE,"Dívida99"}</definedName>
    <definedName name="___V13_3" localSheetId="7" hidden="1">{#N/A,#N/A,FALSE,"FlCx99";#N/A,#N/A,FALSE,"Dívida99"}</definedName>
    <definedName name="___V13_3" hidden="1">{#N/A,#N/A,FALSE,"FlCx99";#N/A,#N/A,FALSE,"Dívida99"}</definedName>
    <definedName name="___V13_4" localSheetId="2" hidden="1">{#N/A,#N/A,FALSE,"FlCx99";#N/A,#N/A,FALSE,"Dívida99"}</definedName>
    <definedName name="___V13_4" localSheetId="6" hidden="1">{#N/A,#N/A,FALSE,"FlCx99";#N/A,#N/A,FALSE,"Dívida99"}</definedName>
    <definedName name="___V13_4" localSheetId="3" hidden="1">{#N/A,#N/A,FALSE,"FlCx99";#N/A,#N/A,FALSE,"Dívida99"}</definedName>
    <definedName name="___V13_4" localSheetId="9" hidden="1">{#N/A,#N/A,FALSE,"FlCx99";#N/A,#N/A,FALSE,"Dívida99"}</definedName>
    <definedName name="___V13_4" localSheetId="5" hidden="1">{#N/A,#N/A,FALSE,"FlCx99";#N/A,#N/A,FALSE,"Dívida99"}</definedName>
    <definedName name="___V13_4" localSheetId="4" hidden="1">{#N/A,#N/A,FALSE,"FlCx99";#N/A,#N/A,FALSE,"Dívida99"}</definedName>
    <definedName name="___V13_4" localSheetId="1" hidden="1">{#N/A,#N/A,FALSE,"FlCx99";#N/A,#N/A,FALSE,"Dívida99"}</definedName>
    <definedName name="___V13_4" localSheetId="7" hidden="1">{#N/A,#N/A,FALSE,"FlCx99";#N/A,#N/A,FALSE,"Dívida99"}</definedName>
    <definedName name="___V13_4" hidden="1">{#N/A,#N/A,FALSE,"FlCx99";#N/A,#N/A,FALSE,"Dívida99"}</definedName>
    <definedName name="___V13_5" localSheetId="2" hidden="1">{#N/A,#N/A,FALSE,"FlCx99";#N/A,#N/A,FALSE,"Dívida99"}</definedName>
    <definedName name="___V13_5" localSheetId="6" hidden="1">{#N/A,#N/A,FALSE,"FlCx99";#N/A,#N/A,FALSE,"Dívida99"}</definedName>
    <definedName name="___V13_5" localSheetId="3" hidden="1">{#N/A,#N/A,FALSE,"FlCx99";#N/A,#N/A,FALSE,"Dívida99"}</definedName>
    <definedName name="___V13_5" localSheetId="9" hidden="1">{#N/A,#N/A,FALSE,"FlCx99";#N/A,#N/A,FALSE,"Dívida99"}</definedName>
    <definedName name="___V13_5" localSheetId="5" hidden="1">{#N/A,#N/A,FALSE,"FlCx99";#N/A,#N/A,FALSE,"Dívida99"}</definedName>
    <definedName name="___V13_5" localSheetId="4" hidden="1">{#N/A,#N/A,FALSE,"FlCx99";#N/A,#N/A,FALSE,"Dívida99"}</definedName>
    <definedName name="___V13_5" localSheetId="1" hidden="1">{#N/A,#N/A,FALSE,"FlCx99";#N/A,#N/A,FALSE,"Dívida99"}</definedName>
    <definedName name="___V13_5" localSheetId="7" hidden="1">{#N/A,#N/A,FALSE,"FlCx99";#N/A,#N/A,FALSE,"Dívida99"}</definedName>
    <definedName name="___V13_5" hidden="1">{#N/A,#N/A,FALSE,"FlCx99";#N/A,#N/A,FALSE,"Dívida99"}</definedName>
    <definedName name="___V14" localSheetId="0" hidden="1">{#N/A,#N/A,FALSE,"FlCx99";#N/A,#N/A,FALSE,"Dívida99"}</definedName>
    <definedName name="___V14" localSheetId="2" hidden="1">{#N/A,#N/A,FALSE,"FlCx99";#N/A,#N/A,FALSE,"Dívida99"}</definedName>
    <definedName name="___V14" localSheetId="6" hidden="1">{#N/A,#N/A,FALSE,"FlCx99";#N/A,#N/A,FALSE,"Dívida99"}</definedName>
    <definedName name="___V14" localSheetId="3" hidden="1">{#N/A,#N/A,FALSE,"FlCx99";#N/A,#N/A,FALSE,"Dívida99"}</definedName>
    <definedName name="___V14" localSheetId="9" hidden="1">{#N/A,#N/A,FALSE,"FlCx99";#N/A,#N/A,FALSE,"Dívida99"}</definedName>
    <definedName name="___V14" localSheetId="5" hidden="1">{#N/A,#N/A,FALSE,"FlCx99";#N/A,#N/A,FALSE,"Dívida99"}</definedName>
    <definedName name="___V14" localSheetId="4" hidden="1">{#N/A,#N/A,FALSE,"FlCx99";#N/A,#N/A,FALSE,"Dívida99"}</definedName>
    <definedName name="___V14" localSheetId="1" hidden="1">{#N/A,#N/A,FALSE,"FlCx99";#N/A,#N/A,FALSE,"Dívida99"}</definedName>
    <definedName name="___V14" localSheetId="7" hidden="1">{#N/A,#N/A,FALSE,"FlCx99";#N/A,#N/A,FALSE,"Dívida99"}</definedName>
    <definedName name="___V14" hidden="1">{#N/A,#N/A,FALSE,"FlCx99";#N/A,#N/A,FALSE,"Dívida99"}</definedName>
    <definedName name="___V14_1" localSheetId="2" hidden="1">{#N/A,#N/A,FALSE,"FlCx99";#N/A,#N/A,FALSE,"Dívida99"}</definedName>
    <definedName name="___V14_1" localSheetId="6" hidden="1">{#N/A,#N/A,FALSE,"FlCx99";#N/A,#N/A,FALSE,"Dívida99"}</definedName>
    <definedName name="___V14_1" localSheetId="3" hidden="1">{#N/A,#N/A,FALSE,"FlCx99";#N/A,#N/A,FALSE,"Dívida99"}</definedName>
    <definedName name="___V14_1" localSheetId="9" hidden="1">{#N/A,#N/A,FALSE,"FlCx99";#N/A,#N/A,FALSE,"Dívida99"}</definedName>
    <definedName name="___V14_1" localSheetId="5" hidden="1">{#N/A,#N/A,FALSE,"FlCx99";#N/A,#N/A,FALSE,"Dívida99"}</definedName>
    <definedName name="___V14_1" localSheetId="4" hidden="1">{#N/A,#N/A,FALSE,"FlCx99";#N/A,#N/A,FALSE,"Dívida99"}</definedName>
    <definedName name="___V14_1" localSheetId="1" hidden="1">{#N/A,#N/A,FALSE,"FlCx99";#N/A,#N/A,FALSE,"Dívida99"}</definedName>
    <definedName name="___V14_1" localSheetId="7" hidden="1">{#N/A,#N/A,FALSE,"FlCx99";#N/A,#N/A,FALSE,"Dívida99"}</definedName>
    <definedName name="___V14_1" hidden="1">{#N/A,#N/A,FALSE,"FlCx99";#N/A,#N/A,FALSE,"Dívida99"}</definedName>
    <definedName name="___V14_2" localSheetId="2" hidden="1">{#N/A,#N/A,FALSE,"FlCx99";#N/A,#N/A,FALSE,"Dívida99"}</definedName>
    <definedName name="___V14_2" localSheetId="6" hidden="1">{#N/A,#N/A,FALSE,"FlCx99";#N/A,#N/A,FALSE,"Dívida99"}</definedName>
    <definedName name="___V14_2" localSheetId="3" hidden="1">{#N/A,#N/A,FALSE,"FlCx99";#N/A,#N/A,FALSE,"Dívida99"}</definedName>
    <definedName name="___V14_2" localSheetId="9" hidden="1">{#N/A,#N/A,FALSE,"FlCx99";#N/A,#N/A,FALSE,"Dívida99"}</definedName>
    <definedName name="___V14_2" localSheetId="5" hidden="1">{#N/A,#N/A,FALSE,"FlCx99";#N/A,#N/A,FALSE,"Dívida99"}</definedName>
    <definedName name="___V14_2" localSheetId="4" hidden="1">{#N/A,#N/A,FALSE,"FlCx99";#N/A,#N/A,FALSE,"Dívida99"}</definedName>
    <definedName name="___V14_2" localSheetId="1" hidden="1">{#N/A,#N/A,FALSE,"FlCx99";#N/A,#N/A,FALSE,"Dívida99"}</definedName>
    <definedName name="___V14_2" localSheetId="7" hidden="1">{#N/A,#N/A,FALSE,"FlCx99";#N/A,#N/A,FALSE,"Dívida99"}</definedName>
    <definedName name="___V14_2" hidden="1">{#N/A,#N/A,FALSE,"FlCx99";#N/A,#N/A,FALSE,"Dívida99"}</definedName>
    <definedName name="___V14_3" localSheetId="2" hidden="1">{#N/A,#N/A,FALSE,"FlCx99";#N/A,#N/A,FALSE,"Dívida99"}</definedName>
    <definedName name="___V14_3" localSheetId="6" hidden="1">{#N/A,#N/A,FALSE,"FlCx99";#N/A,#N/A,FALSE,"Dívida99"}</definedName>
    <definedName name="___V14_3" localSheetId="3" hidden="1">{#N/A,#N/A,FALSE,"FlCx99";#N/A,#N/A,FALSE,"Dívida99"}</definedName>
    <definedName name="___V14_3" localSheetId="9" hidden="1">{#N/A,#N/A,FALSE,"FlCx99";#N/A,#N/A,FALSE,"Dívida99"}</definedName>
    <definedName name="___V14_3" localSheetId="5" hidden="1">{#N/A,#N/A,FALSE,"FlCx99";#N/A,#N/A,FALSE,"Dívida99"}</definedName>
    <definedName name="___V14_3" localSheetId="4" hidden="1">{#N/A,#N/A,FALSE,"FlCx99";#N/A,#N/A,FALSE,"Dívida99"}</definedName>
    <definedName name="___V14_3" localSheetId="1" hidden="1">{#N/A,#N/A,FALSE,"FlCx99";#N/A,#N/A,FALSE,"Dívida99"}</definedName>
    <definedName name="___V14_3" localSheetId="7" hidden="1">{#N/A,#N/A,FALSE,"FlCx99";#N/A,#N/A,FALSE,"Dívida99"}</definedName>
    <definedName name="___V14_3" hidden="1">{#N/A,#N/A,FALSE,"FlCx99";#N/A,#N/A,FALSE,"Dívida99"}</definedName>
    <definedName name="___V14_4" localSheetId="2" hidden="1">{#N/A,#N/A,FALSE,"FlCx99";#N/A,#N/A,FALSE,"Dívida99"}</definedName>
    <definedName name="___V14_4" localSheetId="6" hidden="1">{#N/A,#N/A,FALSE,"FlCx99";#N/A,#N/A,FALSE,"Dívida99"}</definedName>
    <definedName name="___V14_4" localSheetId="3" hidden="1">{#N/A,#N/A,FALSE,"FlCx99";#N/A,#N/A,FALSE,"Dívida99"}</definedName>
    <definedName name="___V14_4" localSheetId="9" hidden="1">{#N/A,#N/A,FALSE,"FlCx99";#N/A,#N/A,FALSE,"Dívida99"}</definedName>
    <definedName name="___V14_4" localSheetId="5" hidden="1">{#N/A,#N/A,FALSE,"FlCx99";#N/A,#N/A,FALSE,"Dívida99"}</definedName>
    <definedName name="___V14_4" localSheetId="4" hidden="1">{#N/A,#N/A,FALSE,"FlCx99";#N/A,#N/A,FALSE,"Dívida99"}</definedName>
    <definedName name="___V14_4" localSheetId="1" hidden="1">{#N/A,#N/A,FALSE,"FlCx99";#N/A,#N/A,FALSE,"Dívida99"}</definedName>
    <definedName name="___V14_4" localSheetId="7" hidden="1">{#N/A,#N/A,FALSE,"FlCx99";#N/A,#N/A,FALSE,"Dívida99"}</definedName>
    <definedName name="___V14_4" hidden="1">{#N/A,#N/A,FALSE,"FlCx99";#N/A,#N/A,FALSE,"Dívida99"}</definedName>
    <definedName name="___V14_5" localSheetId="2" hidden="1">{#N/A,#N/A,FALSE,"FlCx99";#N/A,#N/A,FALSE,"Dívida99"}</definedName>
    <definedName name="___V14_5" localSheetId="6" hidden="1">{#N/A,#N/A,FALSE,"FlCx99";#N/A,#N/A,FALSE,"Dívida99"}</definedName>
    <definedName name="___V14_5" localSheetId="3" hidden="1">{#N/A,#N/A,FALSE,"FlCx99";#N/A,#N/A,FALSE,"Dívida99"}</definedName>
    <definedName name="___V14_5" localSheetId="9" hidden="1">{#N/A,#N/A,FALSE,"FlCx99";#N/A,#N/A,FALSE,"Dívida99"}</definedName>
    <definedName name="___V14_5" localSheetId="5" hidden="1">{#N/A,#N/A,FALSE,"FlCx99";#N/A,#N/A,FALSE,"Dívida99"}</definedName>
    <definedName name="___V14_5" localSheetId="4" hidden="1">{#N/A,#N/A,FALSE,"FlCx99";#N/A,#N/A,FALSE,"Dívida99"}</definedName>
    <definedName name="___V14_5" localSheetId="1" hidden="1">{#N/A,#N/A,FALSE,"FlCx99";#N/A,#N/A,FALSE,"Dívida99"}</definedName>
    <definedName name="___V14_5" localSheetId="7" hidden="1">{#N/A,#N/A,FALSE,"FlCx99";#N/A,#N/A,FALSE,"Dívida99"}</definedName>
    <definedName name="___V14_5" hidden="1">{#N/A,#N/A,FALSE,"FlCx99";#N/A,#N/A,FALSE,"Dívida99"}</definedName>
    <definedName name="___V15" localSheetId="0" hidden="1">{#N/A,#N/A,FALSE,"FlCx99";#N/A,#N/A,FALSE,"Dívida99"}</definedName>
    <definedName name="___V15" localSheetId="2" hidden="1">{#N/A,#N/A,FALSE,"FlCx99";#N/A,#N/A,FALSE,"Dívida99"}</definedName>
    <definedName name="___V15" localSheetId="6" hidden="1">{#N/A,#N/A,FALSE,"FlCx99";#N/A,#N/A,FALSE,"Dívida99"}</definedName>
    <definedName name="___V15" localSheetId="3" hidden="1">{#N/A,#N/A,FALSE,"FlCx99";#N/A,#N/A,FALSE,"Dívida99"}</definedName>
    <definedName name="___V15" localSheetId="9" hidden="1">{#N/A,#N/A,FALSE,"FlCx99";#N/A,#N/A,FALSE,"Dívida99"}</definedName>
    <definedName name="___V15" localSheetId="5" hidden="1">{#N/A,#N/A,FALSE,"FlCx99";#N/A,#N/A,FALSE,"Dívida99"}</definedName>
    <definedName name="___V15" localSheetId="4" hidden="1">{#N/A,#N/A,FALSE,"FlCx99";#N/A,#N/A,FALSE,"Dívida99"}</definedName>
    <definedName name="___V15" localSheetId="1" hidden="1">{#N/A,#N/A,FALSE,"FlCx99";#N/A,#N/A,FALSE,"Dívida99"}</definedName>
    <definedName name="___V15" localSheetId="7" hidden="1">{#N/A,#N/A,FALSE,"FlCx99";#N/A,#N/A,FALSE,"Dívida99"}</definedName>
    <definedName name="___V15" hidden="1">{#N/A,#N/A,FALSE,"FlCx99";#N/A,#N/A,FALSE,"Dívida99"}</definedName>
    <definedName name="___V15_1" localSheetId="2" hidden="1">{#N/A,#N/A,FALSE,"FlCx99";#N/A,#N/A,FALSE,"Dívida99"}</definedName>
    <definedName name="___V15_1" localSheetId="6" hidden="1">{#N/A,#N/A,FALSE,"FlCx99";#N/A,#N/A,FALSE,"Dívida99"}</definedName>
    <definedName name="___V15_1" localSheetId="3" hidden="1">{#N/A,#N/A,FALSE,"FlCx99";#N/A,#N/A,FALSE,"Dívida99"}</definedName>
    <definedName name="___V15_1" localSheetId="9" hidden="1">{#N/A,#N/A,FALSE,"FlCx99";#N/A,#N/A,FALSE,"Dívida99"}</definedName>
    <definedName name="___V15_1" localSheetId="5" hidden="1">{#N/A,#N/A,FALSE,"FlCx99";#N/A,#N/A,FALSE,"Dívida99"}</definedName>
    <definedName name="___V15_1" localSheetId="4" hidden="1">{#N/A,#N/A,FALSE,"FlCx99";#N/A,#N/A,FALSE,"Dívida99"}</definedName>
    <definedName name="___V15_1" localSheetId="1" hidden="1">{#N/A,#N/A,FALSE,"FlCx99";#N/A,#N/A,FALSE,"Dívida99"}</definedName>
    <definedName name="___V15_1" localSheetId="7" hidden="1">{#N/A,#N/A,FALSE,"FlCx99";#N/A,#N/A,FALSE,"Dívida99"}</definedName>
    <definedName name="___V15_1" hidden="1">{#N/A,#N/A,FALSE,"FlCx99";#N/A,#N/A,FALSE,"Dívida99"}</definedName>
    <definedName name="___V15_2" localSheetId="2" hidden="1">{#N/A,#N/A,FALSE,"FlCx99";#N/A,#N/A,FALSE,"Dívida99"}</definedName>
    <definedName name="___V15_2" localSheetId="6" hidden="1">{#N/A,#N/A,FALSE,"FlCx99";#N/A,#N/A,FALSE,"Dívida99"}</definedName>
    <definedName name="___V15_2" localSheetId="3" hidden="1">{#N/A,#N/A,FALSE,"FlCx99";#N/A,#N/A,FALSE,"Dívida99"}</definedName>
    <definedName name="___V15_2" localSheetId="9" hidden="1">{#N/A,#N/A,FALSE,"FlCx99";#N/A,#N/A,FALSE,"Dívida99"}</definedName>
    <definedName name="___V15_2" localSheetId="5" hidden="1">{#N/A,#N/A,FALSE,"FlCx99";#N/A,#N/A,FALSE,"Dívida99"}</definedName>
    <definedName name="___V15_2" localSheetId="4" hidden="1">{#N/A,#N/A,FALSE,"FlCx99";#N/A,#N/A,FALSE,"Dívida99"}</definedName>
    <definedName name="___V15_2" localSheetId="1" hidden="1">{#N/A,#N/A,FALSE,"FlCx99";#N/A,#N/A,FALSE,"Dívida99"}</definedName>
    <definedName name="___V15_2" localSheetId="7" hidden="1">{#N/A,#N/A,FALSE,"FlCx99";#N/A,#N/A,FALSE,"Dívida99"}</definedName>
    <definedName name="___V15_2" hidden="1">{#N/A,#N/A,FALSE,"FlCx99";#N/A,#N/A,FALSE,"Dívida99"}</definedName>
    <definedName name="___V15_3" localSheetId="2" hidden="1">{#N/A,#N/A,FALSE,"FlCx99";#N/A,#N/A,FALSE,"Dívida99"}</definedName>
    <definedName name="___V15_3" localSheetId="6" hidden="1">{#N/A,#N/A,FALSE,"FlCx99";#N/A,#N/A,FALSE,"Dívida99"}</definedName>
    <definedName name="___V15_3" localSheetId="3" hidden="1">{#N/A,#N/A,FALSE,"FlCx99";#N/A,#N/A,FALSE,"Dívida99"}</definedName>
    <definedName name="___V15_3" localSheetId="9" hidden="1">{#N/A,#N/A,FALSE,"FlCx99";#N/A,#N/A,FALSE,"Dívida99"}</definedName>
    <definedName name="___V15_3" localSheetId="5" hidden="1">{#N/A,#N/A,FALSE,"FlCx99";#N/A,#N/A,FALSE,"Dívida99"}</definedName>
    <definedName name="___V15_3" localSheetId="4" hidden="1">{#N/A,#N/A,FALSE,"FlCx99";#N/A,#N/A,FALSE,"Dívida99"}</definedName>
    <definedName name="___V15_3" localSheetId="1" hidden="1">{#N/A,#N/A,FALSE,"FlCx99";#N/A,#N/A,FALSE,"Dívida99"}</definedName>
    <definedName name="___V15_3" localSheetId="7" hidden="1">{#N/A,#N/A,FALSE,"FlCx99";#N/A,#N/A,FALSE,"Dívida99"}</definedName>
    <definedName name="___V15_3" hidden="1">{#N/A,#N/A,FALSE,"FlCx99";#N/A,#N/A,FALSE,"Dívida99"}</definedName>
    <definedName name="___V15_4" localSheetId="2" hidden="1">{#N/A,#N/A,FALSE,"FlCx99";#N/A,#N/A,FALSE,"Dívida99"}</definedName>
    <definedName name="___V15_4" localSheetId="6" hidden="1">{#N/A,#N/A,FALSE,"FlCx99";#N/A,#N/A,FALSE,"Dívida99"}</definedName>
    <definedName name="___V15_4" localSheetId="3" hidden="1">{#N/A,#N/A,FALSE,"FlCx99";#N/A,#N/A,FALSE,"Dívida99"}</definedName>
    <definedName name="___V15_4" localSheetId="9" hidden="1">{#N/A,#N/A,FALSE,"FlCx99";#N/A,#N/A,FALSE,"Dívida99"}</definedName>
    <definedName name="___V15_4" localSheetId="5" hidden="1">{#N/A,#N/A,FALSE,"FlCx99";#N/A,#N/A,FALSE,"Dívida99"}</definedName>
    <definedName name="___V15_4" localSheetId="4" hidden="1">{#N/A,#N/A,FALSE,"FlCx99";#N/A,#N/A,FALSE,"Dívida99"}</definedName>
    <definedName name="___V15_4" localSheetId="1" hidden="1">{#N/A,#N/A,FALSE,"FlCx99";#N/A,#N/A,FALSE,"Dívida99"}</definedName>
    <definedName name="___V15_4" localSheetId="7" hidden="1">{#N/A,#N/A,FALSE,"FlCx99";#N/A,#N/A,FALSE,"Dívida99"}</definedName>
    <definedName name="___V15_4" hidden="1">{#N/A,#N/A,FALSE,"FlCx99";#N/A,#N/A,FALSE,"Dívida99"}</definedName>
    <definedName name="___V15_5" localSheetId="2" hidden="1">{#N/A,#N/A,FALSE,"FlCx99";#N/A,#N/A,FALSE,"Dívida99"}</definedName>
    <definedName name="___V15_5" localSheetId="6" hidden="1">{#N/A,#N/A,FALSE,"FlCx99";#N/A,#N/A,FALSE,"Dívida99"}</definedName>
    <definedName name="___V15_5" localSheetId="3" hidden="1">{#N/A,#N/A,FALSE,"FlCx99";#N/A,#N/A,FALSE,"Dívida99"}</definedName>
    <definedName name="___V15_5" localSheetId="9" hidden="1">{#N/A,#N/A,FALSE,"FlCx99";#N/A,#N/A,FALSE,"Dívida99"}</definedName>
    <definedName name="___V15_5" localSheetId="5" hidden="1">{#N/A,#N/A,FALSE,"FlCx99";#N/A,#N/A,FALSE,"Dívida99"}</definedName>
    <definedName name="___V15_5" localSheetId="4" hidden="1">{#N/A,#N/A,FALSE,"FlCx99";#N/A,#N/A,FALSE,"Dívida99"}</definedName>
    <definedName name="___V15_5" localSheetId="1" hidden="1">{#N/A,#N/A,FALSE,"FlCx99";#N/A,#N/A,FALSE,"Dívida99"}</definedName>
    <definedName name="___V15_5" localSheetId="7" hidden="1">{#N/A,#N/A,FALSE,"FlCx99";#N/A,#N/A,FALSE,"Dívida99"}</definedName>
    <definedName name="___V15_5" hidden="1">{#N/A,#N/A,FALSE,"FlCx99";#N/A,#N/A,FALSE,"Dívida99"}</definedName>
    <definedName name="___V3" localSheetId="0" hidden="1">{#N/A,#N/A,FALSE,"FlCx99";#N/A,#N/A,FALSE,"Dívida99"}</definedName>
    <definedName name="___V3" localSheetId="2" hidden="1">{#N/A,#N/A,FALSE,"FlCx99";#N/A,#N/A,FALSE,"Dívida99"}</definedName>
    <definedName name="___V3" localSheetId="6" hidden="1">{#N/A,#N/A,FALSE,"FlCx99";#N/A,#N/A,FALSE,"Dívida99"}</definedName>
    <definedName name="___V3" localSheetId="3" hidden="1">{#N/A,#N/A,FALSE,"FlCx99";#N/A,#N/A,FALSE,"Dívida99"}</definedName>
    <definedName name="___V3" localSheetId="9" hidden="1">{#N/A,#N/A,FALSE,"FlCx99";#N/A,#N/A,FALSE,"Dívida99"}</definedName>
    <definedName name="___V3" localSheetId="5" hidden="1">{#N/A,#N/A,FALSE,"FlCx99";#N/A,#N/A,FALSE,"Dívida99"}</definedName>
    <definedName name="___V3" localSheetId="4" hidden="1">{#N/A,#N/A,FALSE,"FlCx99";#N/A,#N/A,FALSE,"Dívida99"}</definedName>
    <definedName name="___V3" localSheetId="1" hidden="1">{#N/A,#N/A,FALSE,"FlCx99";#N/A,#N/A,FALSE,"Dívida99"}</definedName>
    <definedName name="___V3" localSheetId="7" hidden="1">{#N/A,#N/A,FALSE,"FlCx99";#N/A,#N/A,FALSE,"Dívida99"}</definedName>
    <definedName name="___V3" hidden="1">{#N/A,#N/A,FALSE,"FlCx99";#N/A,#N/A,FALSE,"Dívida99"}</definedName>
    <definedName name="___V3_1" localSheetId="2" hidden="1">{#N/A,#N/A,FALSE,"FlCx99";#N/A,#N/A,FALSE,"Dívida99"}</definedName>
    <definedName name="___V3_1" localSheetId="6" hidden="1">{#N/A,#N/A,FALSE,"FlCx99";#N/A,#N/A,FALSE,"Dívida99"}</definedName>
    <definedName name="___V3_1" localSheetId="3" hidden="1">{#N/A,#N/A,FALSE,"FlCx99";#N/A,#N/A,FALSE,"Dívida99"}</definedName>
    <definedName name="___V3_1" localSheetId="9" hidden="1">{#N/A,#N/A,FALSE,"FlCx99";#N/A,#N/A,FALSE,"Dívida99"}</definedName>
    <definedName name="___V3_1" localSheetId="5" hidden="1">{#N/A,#N/A,FALSE,"FlCx99";#N/A,#N/A,FALSE,"Dívida99"}</definedName>
    <definedName name="___V3_1" localSheetId="4" hidden="1">{#N/A,#N/A,FALSE,"FlCx99";#N/A,#N/A,FALSE,"Dívida99"}</definedName>
    <definedName name="___V3_1" localSheetId="1" hidden="1">{#N/A,#N/A,FALSE,"FlCx99";#N/A,#N/A,FALSE,"Dívida99"}</definedName>
    <definedName name="___V3_1" localSheetId="7" hidden="1">{#N/A,#N/A,FALSE,"FlCx99";#N/A,#N/A,FALSE,"Dívida99"}</definedName>
    <definedName name="___V3_1" hidden="1">{#N/A,#N/A,FALSE,"FlCx99";#N/A,#N/A,FALSE,"Dívida99"}</definedName>
    <definedName name="___V3_2" localSheetId="2" hidden="1">{#N/A,#N/A,FALSE,"FlCx99";#N/A,#N/A,FALSE,"Dívida99"}</definedName>
    <definedName name="___V3_2" localSheetId="6" hidden="1">{#N/A,#N/A,FALSE,"FlCx99";#N/A,#N/A,FALSE,"Dívida99"}</definedName>
    <definedName name="___V3_2" localSheetId="3" hidden="1">{#N/A,#N/A,FALSE,"FlCx99";#N/A,#N/A,FALSE,"Dívida99"}</definedName>
    <definedName name="___V3_2" localSheetId="9" hidden="1">{#N/A,#N/A,FALSE,"FlCx99";#N/A,#N/A,FALSE,"Dívida99"}</definedName>
    <definedName name="___V3_2" localSheetId="5" hidden="1">{#N/A,#N/A,FALSE,"FlCx99";#N/A,#N/A,FALSE,"Dívida99"}</definedName>
    <definedName name="___V3_2" localSheetId="4" hidden="1">{#N/A,#N/A,FALSE,"FlCx99";#N/A,#N/A,FALSE,"Dívida99"}</definedName>
    <definedName name="___V3_2" localSheetId="1" hidden="1">{#N/A,#N/A,FALSE,"FlCx99";#N/A,#N/A,FALSE,"Dívida99"}</definedName>
    <definedName name="___V3_2" localSheetId="7" hidden="1">{#N/A,#N/A,FALSE,"FlCx99";#N/A,#N/A,FALSE,"Dívida99"}</definedName>
    <definedName name="___V3_2" hidden="1">{#N/A,#N/A,FALSE,"FlCx99";#N/A,#N/A,FALSE,"Dívida99"}</definedName>
    <definedName name="___V3_3" localSheetId="2" hidden="1">{#N/A,#N/A,FALSE,"FlCx99";#N/A,#N/A,FALSE,"Dívida99"}</definedName>
    <definedName name="___V3_3" localSheetId="6" hidden="1">{#N/A,#N/A,FALSE,"FlCx99";#N/A,#N/A,FALSE,"Dívida99"}</definedName>
    <definedName name="___V3_3" localSheetId="3" hidden="1">{#N/A,#N/A,FALSE,"FlCx99";#N/A,#N/A,FALSE,"Dívida99"}</definedName>
    <definedName name="___V3_3" localSheetId="9" hidden="1">{#N/A,#N/A,FALSE,"FlCx99";#N/A,#N/A,FALSE,"Dívida99"}</definedName>
    <definedName name="___V3_3" localSheetId="5" hidden="1">{#N/A,#N/A,FALSE,"FlCx99";#N/A,#N/A,FALSE,"Dívida99"}</definedName>
    <definedName name="___V3_3" localSheetId="4" hidden="1">{#N/A,#N/A,FALSE,"FlCx99";#N/A,#N/A,FALSE,"Dívida99"}</definedName>
    <definedName name="___V3_3" localSheetId="1" hidden="1">{#N/A,#N/A,FALSE,"FlCx99";#N/A,#N/A,FALSE,"Dívida99"}</definedName>
    <definedName name="___V3_3" localSheetId="7" hidden="1">{#N/A,#N/A,FALSE,"FlCx99";#N/A,#N/A,FALSE,"Dívida99"}</definedName>
    <definedName name="___V3_3" hidden="1">{#N/A,#N/A,FALSE,"FlCx99";#N/A,#N/A,FALSE,"Dívida99"}</definedName>
    <definedName name="___V3_4" localSheetId="2" hidden="1">{#N/A,#N/A,FALSE,"FlCx99";#N/A,#N/A,FALSE,"Dívida99"}</definedName>
    <definedName name="___V3_4" localSheetId="6" hidden="1">{#N/A,#N/A,FALSE,"FlCx99";#N/A,#N/A,FALSE,"Dívida99"}</definedName>
    <definedName name="___V3_4" localSheetId="3" hidden="1">{#N/A,#N/A,FALSE,"FlCx99";#N/A,#N/A,FALSE,"Dívida99"}</definedName>
    <definedName name="___V3_4" localSheetId="9" hidden="1">{#N/A,#N/A,FALSE,"FlCx99";#N/A,#N/A,FALSE,"Dívida99"}</definedName>
    <definedName name="___V3_4" localSheetId="5" hidden="1">{#N/A,#N/A,FALSE,"FlCx99";#N/A,#N/A,FALSE,"Dívida99"}</definedName>
    <definedName name="___V3_4" localSheetId="4" hidden="1">{#N/A,#N/A,FALSE,"FlCx99";#N/A,#N/A,FALSE,"Dívida99"}</definedName>
    <definedName name="___V3_4" localSheetId="1" hidden="1">{#N/A,#N/A,FALSE,"FlCx99";#N/A,#N/A,FALSE,"Dívida99"}</definedName>
    <definedName name="___V3_4" localSheetId="7" hidden="1">{#N/A,#N/A,FALSE,"FlCx99";#N/A,#N/A,FALSE,"Dívida99"}</definedName>
    <definedName name="___V3_4" hidden="1">{#N/A,#N/A,FALSE,"FlCx99";#N/A,#N/A,FALSE,"Dívida99"}</definedName>
    <definedName name="___V3_5" localSheetId="2" hidden="1">{#N/A,#N/A,FALSE,"FlCx99";#N/A,#N/A,FALSE,"Dívida99"}</definedName>
    <definedName name="___V3_5" localSheetId="6" hidden="1">{#N/A,#N/A,FALSE,"FlCx99";#N/A,#N/A,FALSE,"Dívida99"}</definedName>
    <definedName name="___V3_5" localSheetId="3" hidden="1">{#N/A,#N/A,FALSE,"FlCx99";#N/A,#N/A,FALSE,"Dívida99"}</definedName>
    <definedName name="___V3_5" localSheetId="9" hidden="1">{#N/A,#N/A,FALSE,"FlCx99";#N/A,#N/A,FALSE,"Dívida99"}</definedName>
    <definedName name="___V3_5" localSheetId="5" hidden="1">{#N/A,#N/A,FALSE,"FlCx99";#N/A,#N/A,FALSE,"Dívida99"}</definedName>
    <definedName name="___V3_5" localSheetId="4" hidden="1">{#N/A,#N/A,FALSE,"FlCx99";#N/A,#N/A,FALSE,"Dívida99"}</definedName>
    <definedName name="___V3_5" localSheetId="1" hidden="1">{#N/A,#N/A,FALSE,"FlCx99";#N/A,#N/A,FALSE,"Dívida99"}</definedName>
    <definedName name="___V3_5" localSheetId="7" hidden="1">{#N/A,#N/A,FALSE,"FlCx99";#N/A,#N/A,FALSE,"Dívida99"}</definedName>
    <definedName name="___V3_5" hidden="1">{#N/A,#N/A,FALSE,"FlCx99";#N/A,#N/A,FALSE,"Dívida99"}</definedName>
    <definedName name="___V4" localSheetId="0" hidden="1">{#N/A,#N/A,FALSE,"FlCx99";#N/A,#N/A,FALSE,"Dívida99"}</definedName>
    <definedName name="___V4" localSheetId="2" hidden="1">{#N/A,#N/A,FALSE,"FlCx99";#N/A,#N/A,FALSE,"Dívida99"}</definedName>
    <definedName name="___V4" localSheetId="6" hidden="1">{#N/A,#N/A,FALSE,"FlCx99";#N/A,#N/A,FALSE,"Dívida99"}</definedName>
    <definedName name="___V4" localSheetId="3" hidden="1">{#N/A,#N/A,FALSE,"FlCx99";#N/A,#N/A,FALSE,"Dívida99"}</definedName>
    <definedName name="___V4" localSheetId="9" hidden="1">{#N/A,#N/A,FALSE,"FlCx99";#N/A,#N/A,FALSE,"Dívida99"}</definedName>
    <definedName name="___V4" localSheetId="5" hidden="1">{#N/A,#N/A,FALSE,"FlCx99";#N/A,#N/A,FALSE,"Dívida99"}</definedName>
    <definedName name="___V4" localSheetId="4" hidden="1">{#N/A,#N/A,FALSE,"FlCx99";#N/A,#N/A,FALSE,"Dívida99"}</definedName>
    <definedName name="___V4" localSheetId="1" hidden="1">{#N/A,#N/A,FALSE,"FlCx99";#N/A,#N/A,FALSE,"Dívida99"}</definedName>
    <definedName name="___V4" localSheetId="7" hidden="1">{#N/A,#N/A,FALSE,"FlCx99";#N/A,#N/A,FALSE,"Dívida99"}</definedName>
    <definedName name="___V4" hidden="1">{#N/A,#N/A,FALSE,"FlCx99";#N/A,#N/A,FALSE,"Dívida99"}</definedName>
    <definedName name="___V4_1" localSheetId="2" hidden="1">{#N/A,#N/A,FALSE,"FlCx99";#N/A,#N/A,FALSE,"Dívida99"}</definedName>
    <definedName name="___V4_1" localSheetId="6" hidden="1">{#N/A,#N/A,FALSE,"FlCx99";#N/A,#N/A,FALSE,"Dívida99"}</definedName>
    <definedName name="___V4_1" localSheetId="3" hidden="1">{#N/A,#N/A,FALSE,"FlCx99";#N/A,#N/A,FALSE,"Dívida99"}</definedName>
    <definedName name="___V4_1" localSheetId="9" hidden="1">{#N/A,#N/A,FALSE,"FlCx99";#N/A,#N/A,FALSE,"Dívida99"}</definedName>
    <definedName name="___V4_1" localSheetId="5" hidden="1">{#N/A,#N/A,FALSE,"FlCx99";#N/A,#N/A,FALSE,"Dívida99"}</definedName>
    <definedName name="___V4_1" localSheetId="4" hidden="1">{#N/A,#N/A,FALSE,"FlCx99";#N/A,#N/A,FALSE,"Dívida99"}</definedName>
    <definedName name="___V4_1" localSheetId="1" hidden="1">{#N/A,#N/A,FALSE,"FlCx99";#N/A,#N/A,FALSE,"Dívida99"}</definedName>
    <definedName name="___V4_1" localSheetId="7" hidden="1">{#N/A,#N/A,FALSE,"FlCx99";#N/A,#N/A,FALSE,"Dívida99"}</definedName>
    <definedName name="___V4_1" hidden="1">{#N/A,#N/A,FALSE,"FlCx99";#N/A,#N/A,FALSE,"Dívida99"}</definedName>
    <definedName name="___V4_2" localSheetId="2" hidden="1">{#N/A,#N/A,FALSE,"FlCx99";#N/A,#N/A,FALSE,"Dívida99"}</definedName>
    <definedName name="___V4_2" localSheetId="6" hidden="1">{#N/A,#N/A,FALSE,"FlCx99";#N/A,#N/A,FALSE,"Dívida99"}</definedName>
    <definedName name="___V4_2" localSheetId="3" hidden="1">{#N/A,#N/A,FALSE,"FlCx99";#N/A,#N/A,FALSE,"Dívida99"}</definedName>
    <definedName name="___V4_2" localSheetId="9" hidden="1">{#N/A,#N/A,FALSE,"FlCx99";#N/A,#N/A,FALSE,"Dívida99"}</definedName>
    <definedName name="___V4_2" localSheetId="5" hidden="1">{#N/A,#N/A,FALSE,"FlCx99";#N/A,#N/A,FALSE,"Dívida99"}</definedName>
    <definedName name="___V4_2" localSheetId="4" hidden="1">{#N/A,#N/A,FALSE,"FlCx99";#N/A,#N/A,FALSE,"Dívida99"}</definedName>
    <definedName name="___V4_2" localSheetId="1" hidden="1">{#N/A,#N/A,FALSE,"FlCx99";#N/A,#N/A,FALSE,"Dívida99"}</definedName>
    <definedName name="___V4_2" localSheetId="7" hidden="1">{#N/A,#N/A,FALSE,"FlCx99";#N/A,#N/A,FALSE,"Dívida99"}</definedName>
    <definedName name="___V4_2" hidden="1">{#N/A,#N/A,FALSE,"FlCx99";#N/A,#N/A,FALSE,"Dívida99"}</definedName>
    <definedName name="___V4_3" localSheetId="2" hidden="1">{#N/A,#N/A,FALSE,"FlCx99";#N/A,#N/A,FALSE,"Dívida99"}</definedName>
    <definedName name="___V4_3" localSheetId="6" hidden="1">{#N/A,#N/A,FALSE,"FlCx99";#N/A,#N/A,FALSE,"Dívida99"}</definedName>
    <definedName name="___V4_3" localSheetId="3" hidden="1">{#N/A,#N/A,FALSE,"FlCx99";#N/A,#N/A,FALSE,"Dívida99"}</definedName>
    <definedName name="___V4_3" localSheetId="9" hidden="1">{#N/A,#N/A,FALSE,"FlCx99";#N/A,#N/A,FALSE,"Dívida99"}</definedName>
    <definedName name="___V4_3" localSheetId="5" hidden="1">{#N/A,#N/A,FALSE,"FlCx99";#N/A,#N/A,FALSE,"Dívida99"}</definedName>
    <definedName name="___V4_3" localSheetId="4" hidden="1">{#N/A,#N/A,FALSE,"FlCx99";#N/A,#N/A,FALSE,"Dívida99"}</definedName>
    <definedName name="___V4_3" localSheetId="1" hidden="1">{#N/A,#N/A,FALSE,"FlCx99";#N/A,#N/A,FALSE,"Dívida99"}</definedName>
    <definedName name="___V4_3" localSheetId="7" hidden="1">{#N/A,#N/A,FALSE,"FlCx99";#N/A,#N/A,FALSE,"Dívida99"}</definedName>
    <definedName name="___V4_3" hidden="1">{#N/A,#N/A,FALSE,"FlCx99";#N/A,#N/A,FALSE,"Dívida99"}</definedName>
    <definedName name="___V4_4" localSheetId="2" hidden="1">{#N/A,#N/A,FALSE,"FlCx99";#N/A,#N/A,FALSE,"Dívida99"}</definedName>
    <definedName name="___V4_4" localSheetId="6" hidden="1">{#N/A,#N/A,FALSE,"FlCx99";#N/A,#N/A,FALSE,"Dívida99"}</definedName>
    <definedName name="___V4_4" localSheetId="3" hidden="1">{#N/A,#N/A,FALSE,"FlCx99";#N/A,#N/A,FALSE,"Dívida99"}</definedName>
    <definedName name="___V4_4" localSheetId="9" hidden="1">{#N/A,#N/A,FALSE,"FlCx99";#N/A,#N/A,FALSE,"Dívida99"}</definedName>
    <definedName name="___V4_4" localSheetId="5" hidden="1">{#N/A,#N/A,FALSE,"FlCx99";#N/A,#N/A,FALSE,"Dívida99"}</definedName>
    <definedName name="___V4_4" localSheetId="4" hidden="1">{#N/A,#N/A,FALSE,"FlCx99";#N/A,#N/A,FALSE,"Dívida99"}</definedName>
    <definedName name="___V4_4" localSheetId="1" hidden="1">{#N/A,#N/A,FALSE,"FlCx99";#N/A,#N/A,FALSE,"Dívida99"}</definedName>
    <definedName name="___V4_4" localSheetId="7" hidden="1">{#N/A,#N/A,FALSE,"FlCx99";#N/A,#N/A,FALSE,"Dívida99"}</definedName>
    <definedName name="___V4_4" hidden="1">{#N/A,#N/A,FALSE,"FlCx99";#N/A,#N/A,FALSE,"Dívida99"}</definedName>
    <definedName name="___V4_5" localSheetId="2" hidden="1">{#N/A,#N/A,FALSE,"FlCx99";#N/A,#N/A,FALSE,"Dívida99"}</definedName>
    <definedName name="___V4_5" localSheetId="6" hidden="1">{#N/A,#N/A,FALSE,"FlCx99";#N/A,#N/A,FALSE,"Dívida99"}</definedName>
    <definedName name="___V4_5" localSheetId="3" hidden="1">{#N/A,#N/A,FALSE,"FlCx99";#N/A,#N/A,FALSE,"Dívida99"}</definedName>
    <definedName name="___V4_5" localSheetId="9" hidden="1">{#N/A,#N/A,FALSE,"FlCx99";#N/A,#N/A,FALSE,"Dívida99"}</definedName>
    <definedName name="___V4_5" localSheetId="5" hidden="1">{#N/A,#N/A,FALSE,"FlCx99";#N/A,#N/A,FALSE,"Dívida99"}</definedName>
    <definedName name="___V4_5" localSheetId="4" hidden="1">{#N/A,#N/A,FALSE,"FlCx99";#N/A,#N/A,FALSE,"Dívida99"}</definedName>
    <definedName name="___V4_5" localSheetId="1" hidden="1">{#N/A,#N/A,FALSE,"FlCx99";#N/A,#N/A,FALSE,"Dívida99"}</definedName>
    <definedName name="___V4_5" localSheetId="7" hidden="1">{#N/A,#N/A,FALSE,"FlCx99";#N/A,#N/A,FALSE,"Dívida99"}</definedName>
    <definedName name="___V4_5" hidden="1">{#N/A,#N/A,FALSE,"FlCx99";#N/A,#N/A,FALSE,"Dívida99"}</definedName>
    <definedName name="___V5" localSheetId="0" hidden="1">{#N/A,#N/A,FALSE,"FlCx99";#N/A,#N/A,FALSE,"Dívida99"}</definedName>
    <definedName name="___V5" localSheetId="2" hidden="1">{#N/A,#N/A,FALSE,"FlCx99";#N/A,#N/A,FALSE,"Dívida99"}</definedName>
    <definedName name="___V5" localSheetId="6" hidden="1">{#N/A,#N/A,FALSE,"FlCx99";#N/A,#N/A,FALSE,"Dívida99"}</definedName>
    <definedName name="___V5" localSheetId="3" hidden="1">{#N/A,#N/A,FALSE,"FlCx99";#N/A,#N/A,FALSE,"Dívida99"}</definedName>
    <definedName name="___V5" localSheetId="9" hidden="1">{#N/A,#N/A,FALSE,"FlCx99";#N/A,#N/A,FALSE,"Dívida99"}</definedName>
    <definedName name="___V5" localSheetId="5" hidden="1">{#N/A,#N/A,FALSE,"FlCx99";#N/A,#N/A,FALSE,"Dívida99"}</definedName>
    <definedName name="___V5" localSheetId="4" hidden="1">{#N/A,#N/A,FALSE,"FlCx99";#N/A,#N/A,FALSE,"Dívida99"}</definedName>
    <definedName name="___V5" localSheetId="1" hidden="1">{#N/A,#N/A,FALSE,"FlCx99";#N/A,#N/A,FALSE,"Dívida99"}</definedName>
    <definedName name="___V5" localSheetId="7" hidden="1">{#N/A,#N/A,FALSE,"FlCx99";#N/A,#N/A,FALSE,"Dívida99"}</definedName>
    <definedName name="___V5" hidden="1">{#N/A,#N/A,FALSE,"FlCx99";#N/A,#N/A,FALSE,"Dívida99"}</definedName>
    <definedName name="___V5_1" localSheetId="2" hidden="1">{#N/A,#N/A,FALSE,"FlCx99";#N/A,#N/A,FALSE,"Dívida99"}</definedName>
    <definedName name="___V5_1" localSheetId="6" hidden="1">{#N/A,#N/A,FALSE,"FlCx99";#N/A,#N/A,FALSE,"Dívida99"}</definedName>
    <definedName name="___V5_1" localSheetId="3" hidden="1">{#N/A,#N/A,FALSE,"FlCx99";#N/A,#N/A,FALSE,"Dívida99"}</definedName>
    <definedName name="___V5_1" localSheetId="9" hidden="1">{#N/A,#N/A,FALSE,"FlCx99";#N/A,#N/A,FALSE,"Dívida99"}</definedName>
    <definedName name="___V5_1" localSheetId="5" hidden="1">{#N/A,#N/A,FALSE,"FlCx99";#N/A,#N/A,FALSE,"Dívida99"}</definedName>
    <definedName name="___V5_1" localSheetId="4" hidden="1">{#N/A,#N/A,FALSE,"FlCx99";#N/A,#N/A,FALSE,"Dívida99"}</definedName>
    <definedName name="___V5_1" localSheetId="1" hidden="1">{#N/A,#N/A,FALSE,"FlCx99";#N/A,#N/A,FALSE,"Dívida99"}</definedName>
    <definedName name="___V5_1" localSheetId="7" hidden="1">{#N/A,#N/A,FALSE,"FlCx99";#N/A,#N/A,FALSE,"Dívida99"}</definedName>
    <definedName name="___V5_1" hidden="1">{#N/A,#N/A,FALSE,"FlCx99";#N/A,#N/A,FALSE,"Dívida99"}</definedName>
    <definedName name="___V5_2" localSheetId="2" hidden="1">{#N/A,#N/A,FALSE,"FlCx99";#N/A,#N/A,FALSE,"Dívida99"}</definedName>
    <definedName name="___V5_2" localSheetId="6" hidden="1">{#N/A,#N/A,FALSE,"FlCx99";#N/A,#N/A,FALSE,"Dívida99"}</definedName>
    <definedName name="___V5_2" localSheetId="3" hidden="1">{#N/A,#N/A,FALSE,"FlCx99";#N/A,#N/A,FALSE,"Dívida99"}</definedName>
    <definedName name="___V5_2" localSheetId="9" hidden="1">{#N/A,#N/A,FALSE,"FlCx99";#N/A,#N/A,FALSE,"Dívida99"}</definedName>
    <definedName name="___V5_2" localSheetId="5" hidden="1">{#N/A,#N/A,FALSE,"FlCx99";#N/A,#N/A,FALSE,"Dívida99"}</definedName>
    <definedName name="___V5_2" localSheetId="4" hidden="1">{#N/A,#N/A,FALSE,"FlCx99";#N/A,#N/A,FALSE,"Dívida99"}</definedName>
    <definedName name="___V5_2" localSheetId="1" hidden="1">{#N/A,#N/A,FALSE,"FlCx99";#N/A,#N/A,FALSE,"Dívida99"}</definedName>
    <definedName name="___V5_2" localSheetId="7" hidden="1">{#N/A,#N/A,FALSE,"FlCx99";#N/A,#N/A,FALSE,"Dívida99"}</definedName>
    <definedName name="___V5_2" hidden="1">{#N/A,#N/A,FALSE,"FlCx99";#N/A,#N/A,FALSE,"Dívida99"}</definedName>
    <definedName name="___V5_3" localSheetId="2" hidden="1">{#N/A,#N/A,FALSE,"FlCx99";#N/A,#N/A,FALSE,"Dívida99"}</definedName>
    <definedName name="___V5_3" localSheetId="6" hidden="1">{#N/A,#N/A,FALSE,"FlCx99";#N/A,#N/A,FALSE,"Dívida99"}</definedName>
    <definedName name="___V5_3" localSheetId="3" hidden="1">{#N/A,#N/A,FALSE,"FlCx99";#N/A,#N/A,FALSE,"Dívida99"}</definedName>
    <definedName name="___V5_3" localSheetId="9" hidden="1">{#N/A,#N/A,FALSE,"FlCx99";#N/A,#N/A,FALSE,"Dívida99"}</definedName>
    <definedName name="___V5_3" localSheetId="5" hidden="1">{#N/A,#N/A,FALSE,"FlCx99";#N/A,#N/A,FALSE,"Dívida99"}</definedName>
    <definedName name="___V5_3" localSheetId="4" hidden="1">{#N/A,#N/A,FALSE,"FlCx99";#N/A,#N/A,FALSE,"Dívida99"}</definedName>
    <definedName name="___V5_3" localSheetId="1" hidden="1">{#N/A,#N/A,FALSE,"FlCx99";#N/A,#N/A,FALSE,"Dívida99"}</definedName>
    <definedName name="___V5_3" localSheetId="7" hidden="1">{#N/A,#N/A,FALSE,"FlCx99";#N/A,#N/A,FALSE,"Dívida99"}</definedName>
    <definedName name="___V5_3" hidden="1">{#N/A,#N/A,FALSE,"FlCx99";#N/A,#N/A,FALSE,"Dívida99"}</definedName>
    <definedName name="___V5_4" localSheetId="2" hidden="1">{#N/A,#N/A,FALSE,"FlCx99";#N/A,#N/A,FALSE,"Dívida99"}</definedName>
    <definedName name="___V5_4" localSheetId="6" hidden="1">{#N/A,#N/A,FALSE,"FlCx99";#N/A,#N/A,FALSE,"Dívida99"}</definedName>
    <definedName name="___V5_4" localSheetId="3" hidden="1">{#N/A,#N/A,FALSE,"FlCx99";#N/A,#N/A,FALSE,"Dívida99"}</definedName>
    <definedName name="___V5_4" localSheetId="9" hidden="1">{#N/A,#N/A,FALSE,"FlCx99";#N/A,#N/A,FALSE,"Dívida99"}</definedName>
    <definedName name="___V5_4" localSheetId="5" hidden="1">{#N/A,#N/A,FALSE,"FlCx99";#N/A,#N/A,FALSE,"Dívida99"}</definedName>
    <definedName name="___V5_4" localSheetId="4" hidden="1">{#N/A,#N/A,FALSE,"FlCx99";#N/A,#N/A,FALSE,"Dívida99"}</definedName>
    <definedName name="___V5_4" localSheetId="1" hidden="1">{#N/A,#N/A,FALSE,"FlCx99";#N/A,#N/A,FALSE,"Dívida99"}</definedName>
    <definedName name="___V5_4" localSheetId="7" hidden="1">{#N/A,#N/A,FALSE,"FlCx99";#N/A,#N/A,FALSE,"Dívida99"}</definedName>
    <definedName name="___V5_4" hidden="1">{#N/A,#N/A,FALSE,"FlCx99";#N/A,#N/A,FALSE,"Dívida99"}</definedName>
    <definedName name="___V5_5" localSheetId="2" hidden="1">{#N/A,#N/A,FALSE,"FlCx99";#N/A,#N/A,FALSE,"Dívida99"}</definedName>
    <definedName name="___V5_5" localSheetId="6" hidden="1">{#N/A,#N/A,FALSE,"FlCx99";#N/A,#N/A,FALSE,"Dívida99"}</definedName>
    <definedName name="___V5_5" localSheetId="3" hidden="1">{#N/A,#N/A,FALSE,"FlCx99";#N/A,#N/A,FALSE,"Dívida99"}</definedName>
    <definedName name="___V5_5" localSheetId="9" hidden="1">{#N/A,#N/A,FALSE,"FlCx99";#N/A,#N/A,FALSE,"Dívida99"}</definedName>
    <definedName name="___V5_5" localSheetId="5" hidden="1">{#N/A,#N/A,FALSE,"FlCx99";#N/A,#N/A,FALSE,"Dívida99"}</definedName>
    <definedName name="___V5_5" localSheetId="4" hidden="1">{#N/A,#N/A,FALSE,"FlCx99";#N/A,#N/A,FALSE,"Dívida99"}</definedName>
    <definedName name="___V5_5" localSheetId="1" hidden="1">{#N/A,#N/A,FALSE,"FlCx99";#N/A,#N/A,FALSE,"Dívida99"}</definedName>
    <definedName name="___V5_5" localSheetId="7" hidden="1">{#N/A,#N/A,FALSE,"FlCx99";#N/A,#N/A,FALSE,"Dívida99"}</definedName>
    <definedName name="___V5_5" hidden="1">{#N/A,#N/A,FALSE,"FlCx99";#N/A,#N/A,FALSE,"Dívida99"}</definedName>
    <definedName name="___V6" localSheetId="0" hidden="1">{#N/A,#N/A,FALSE,"FlCx99";#N/A,#N/A,FALSE,"Dívida99"}</definedName>
    <definedName name="___V6" localSheetId="2" hidden="1">{#N/A,#N/A,FALSE,"FlCx99";#N/A,#N/A,FALSE,"Dívida99"}</definedName>
    <definedName name="___V6" localSheetId="6" hidden="1">{#N/A,#N/A,FALSE,"FlCx99";#N/A,#N/A,FALSE,"Dívida99"}</definedName>
    <definedName name="___V6" localSheetId="3" hidden="1">{#N/A,#N/A,FALSE,"FlCx99";#N/A,#N/A,FALSE,"Dívida99"}</definedName>
    <definedName name="___V6" localSheetId="9" hidden="1">{#N/A,#N/A,FALSE,"FlCx99";#N/A,#N/A,FALSE,"Dívida99"}</definedName>
    <definedName name="___V6" localSheetId="5" hidden="1">{#N/A,#N/A,FALSE,"FlCx99";#N/A,#N/A,FALSE,"Dívida99"}</definedName>
    <definedName name="___V6" localSheetId="4" hidden="1">{#N/A,#N/A,FALSE,"FlCx99";#N/A,#N/A,FALSE,"Dívida99"}</definedName>
    <definedName name="___V6" localSheetId="1" hidden="1">{#N/A,#N/A,FALSE,"FlCx99";#N/A,#N/A,FALSE,"Dívida99"}</definedName>
    <definedName name="___V6" localSheetId="7" hidden="1">{#N/A,#N/A,FALSE,"FlCx99";#N/A,#N/A,FALSE,"Dívida99"}</definedName>
    <definedName name="___V6" hidden="1">{#N/A,#N/A,FALSE,"FlCx99";#N/A,#N/A,FALSE,"Dívida99"}</definedName>
    <definedName name="___V6_1" localSheetId="2" hidden="1">{#N/A,#N/A,FALSE,"FlCx99";#N/A,#N/A,FALSE,"Dívida99"}</definedName>
    <definedName name="___V6_1" localSheetId="6" hidden="1">{#N/A,#N/A,FALSE,"FlCx99";#N/A,#N/A,FALSE,"Dívida99"}</definedName>
    <definedName name="___V6_1" localSheetId="3" hidden="1">{#N/A,#N/A,FALSE,"FlCx99";#N/A,#N/A,FALSE,"Dívida99"}</definedName>
    <definedName name="___V6_1" localSheetId="9" hidden="1">{#N/A,#N/A,FALSE,"FlCx99";#N/A,#N/A,FALSE,"Dívida99"}</definedName>
    <definedName name="___V6_1" localSheetId="5" hidden="1">{#N/A,#N/A,FALSE,"FlCx99";#N/A,#N/A,FALSE,"Dívida99"}</definedName>
    <definedName name="___V6_1" localSheetId="4" hidden="1">{#N/A,#N/A,FALSE,"FlCx99";#N/A,#N/A,FALSE,"Dívida99"}</definedName>
    <definedName name="___V6_1" localSheetId="1" hidden="1">{#N/A,#N/A,FALSE,"FlCx99";#N/A,#N/A,FALSE,"Dívida99"}</definedName>
    <definedName name="___V6_1" localSheetId="7" hidden="1">{#N/A,#N/A,FALSE,"FlCx99";#N/A,#N/A,FALSE,"Dívida99"}</definedName>
    <definedName name="___V6_1" hidden="1">{#N/A,#N/A,FALSE,"FlCx99";#N/A,#N/A,FALSE,"Dívida99"}</definedName>
    <definedName name="___V6_2" localSheetId="2" hidden="1">{#N/A,#N/A,FALSE,"FlCx99";#N/A,#N/A,FALSE,"Dívida99"}</definedName>
    <definedName name="___V6_2" localSheetId="6" hidden="1">{#N/A,#N/A,FALSE,"FlCx99";#N/A,#N/A,FALSE,"Dívida99"}</definedName>
    <definedName name="___V6_2" localSheetId="3" hidden="1">{#N/A,#N/A,FALSE,"FlCx99";#N/A,#N/A,FALSE,"Dívida99"}</definedName>
    <definedName name="___V6_2" localSheetId="9" hidden="1">{#N/A,#N/A,FALSE,"FlCx99";#N/A,#N/A,FALSE,"Dívida99"}</definedName>
    <definedName name="___V6_2" localSheetId="5" hidden="1">{#N/A,#N/A,FALSE,"FlCx99";#N/A,#N/A,FALSE,"Dívida99"}</definedName>
    <definedName name="___V6_2" localSheetId="4" hidden="1">{#N/A,#N/A,FALSE,"FlCx99";#N/A,#N/A,FALSE,"Dívida99"}</definedName>
    <definedName name="___V6_2" localSheetId="1" hidden="1">{#N/A,#N/A,FALSE,"FlCx99";#N/A,#N/A,FALSE,"Dívida99"}</definedName>
    <definedName name="___V6_2" localSheetId="7" hidden="1">{#N/A,#N/A,FALSE,"FlCx99";#N/A,#N/A,FALSE,"Dívida99"}</definedName>
    <definedName name="___V6_2" hidden="1">{#N/A,#N/A,FALSE,"FlCx99";#N/A,#N/A,FALSE,"Dívida99"}</definedName>
    <definedName name="___V6_3" localSheetId="2" hidden="1">{#N/A,#N/A,FALSE,"FlCx99";#N/A,#N/A,FALSE,"Dívida99"}</definedName>
    <definedName name="___V6_3" localSheetId="6" hidden="1">{#N/A,#N/A,FALSE,"FlCx99";#N/A,#N/A,FALSE,"Dívida99"}</definedName>
    <definedName name="___V6_3" localSheetId="3" hidden="1">{#N/A,#N/A,FALSE,"FlCx99";#N/A,#N/A,FALSE,"Dívida99"}</definedName>
    <definedName name="___V6_3" localSheetId="9" hidden="1">{#N/A,#N/A,FALSE,"FlCx99";#N/A,#N/A,FALSE,"Dívida99"}</definedName>
    <definedName name="___V6_3" localSheetId="5" hidden="1">{#N/A,#N/A,FALSE,"FlCx99";#N/A,#N/A,FALSE,"Dívida99"}</definedName>
    <definedName name="___V6_3" localSheetId="4" hidden="1">{#N/A,#N/A,FALSE,"FlCx99";#N/A,#N/A,FALSE,"Dívida99"}</definedName>
    <definedName name="___V6_3" localSheetId="1" hidden="1">{#N/A,#N/A,FALSE,"FlCx99";#N/A,#N/A,FALSE,"Dívida99"}</definedName>
    <definedName name="___V6_3" localSheetId="7" hidden="1">{#N/A,#N/A,FALSE,"FlCx99";#N/A,#N/A,FALSE,"Dívida99"}</definedName>
    <definedName name="___V6_3" hidden="1">{#N/A,#N/A,FALSE,"FlCx99";#N/A,#N/A,FALSE,"Dívida99"}</definedName>
    <definedName name="___V6_4" localSheetId="2" hidden="1">{#N/A,#N/A,FALSE,"FlCx99";#N/A,#N/A,FALSE,"Dívida99"}</definedName>
    <definedName name="___V6_4" localSheetId="6" hidden="1">{#N/A,#N/A,FALSE,"FlCx99";#N/A,#N/A,FALSE,"Dívida99"}</definedName>
    <definedName name="___V6_4" localSheetId="3" hidden="1">{#N/A,#N/A,FALSE,"FlCx99";#N/A,#N/A,FALSE,"Dívida99"}</definedName>
    <definedName name="___V6_4" localSheetId="9" hidden="1">{#N/A,#N/A,FALSE,"FlCx99";#N/A,#N/A,FALSE,"Dívida99"}</definedName>
    <definedName name="___V6_4" localSheetId="5" hidden="1">{#N/A,#N/A,FALSE,"FlCx99";#N/A,#N/A,FALSE,"Dívida99"}</definedName>
    <definedName name="___V6_4" localSheetId="4" hidden="1">{#N/A,#N/A,FALSE,"FlCx99";#N/A,#N/A,FALSE,"Dívida99"}</definedName>
    <definedName name="___V6_4" localSheetId="1" hidden="1">{#N/A,#N/A,FALSE,"FlCx99";#N/A,#N/A,FALSE,"Dívida99"}</definedName>
    <definedName name="___V6_4" localSheetId="7" hidden="1">{#N/A,#N/A,FALSE,"FlCx99";#N/A,#N/A,FALSE,"Dívida99"}</definedName>
    <definedName name="___V6_4" hidden="1">{#N/A,#N/A,FALSE,"FlCx99";#N/A,#N/A,FALSE,"Dívida99"}</definedName>
    <definedName name="___V6_5" localSheetId="2" hidden="1">{#N/A,#N/A,FALSE,"FlCx99";#N/A,#N/A,FALSE,"Dívida99"}</definedName>
    <definedName name="___V6_5" localSheetId="6" hidden="1">{#N/A,#N/A,FALSE,"FlCx99";#N/A,#N/A,FALSE,"Dívida99"}</definedName>
    <definedName name="___V6_5" localSheetId="3" hidden="1">{#N/A,#N/A,FALSE,"FlCx99";#N/A,#N/A,FALSE,"Dívida99"}</definedName>
    <definedName name="___V6_5" localSheetId="9" hidden="1">{#N/A,#N/A,FALSE,"FlCx99";#N/A,#N/A,FALSE,"Dívida99"}</definedName>
    <definedName name="___V6_5" localSheetId="5" hidden="1">{#N/A,#N/A,FALSE,"FlCx99";#N/A,#N/A,FALSE,"Dívida99"}</definedName>
    <definedName name="___V6_5" localSheetId="4" hidden="1">{#N/A,#N/A,FALSE,"FlCx99";#N/A,#N/A,FALSE,"Dívida99"}</definedName>
    <definedName name="___V6_5" localSheetId="1" hidden="1">{#N/A,#N/A,FALSE,"FlCx99";#N/A,#N/A,FALSE,"Dívida99"}</definedName>
    <definedName name="___V6_5" localSheetId="7" hidden="1">{#N/A,#N/A,FALSE,"FlCx99";#N/A,#N/A,FALSE,"Dívida99"}</definedName>
    <definedName name="___V6_5" hidden="1">{#N/A,#N/A,FALSE,"FlCx99";#N/A,#N/A,FALSE,"Dívida99"}</definedName>
    <definedName name="___V7" localSheetId="0" hidden="1">{#N/A,#N/A,FALSE,"FlCx99";#N/A,#N/A,FALSE,"Dívida99"}</definedName>
    <definedName name="___V7" localSheetId="2" hidden="1">{#N/A,#N/A,FALSE,"FlCx99";#N/A,#N/A,FALSE,"Dívida99"}</definedName>
    <definedName name="___V7" localSheetId="6" hidden="1">{#N/A,#N/A,FALSE,"FlCx99";#N/A,#N/A,FALSE,"Dívida99"}</definedName>
    <definedName name="___V7" localSheetId="3" hidden="1">{#N/A,#N/A,FALSE,"FlCx99";#N/A,#N/A,FALSE,"Dívida99"}</definedName>
    <definedName name="___V7" localSheetId="9" hidden="1">{#N/A,#N/A,FALSE,"FlCx99";#N/A,#N/A,FALSE,"Dívida99"}</definedName>
    <definedName name="___V7" localSheetId="5" hidden="1">{#N/A,#N/A,FALSE,"FlCx99";#N/A,#N/A,FALSE,"Dívida99"}</definedName>
    <definedName name="___V7" localSheetId="4" hidden="1">{#N/A,#N/A,FALSE,"FlCx99";#N/A,#N/A,FALSE,"Dívida99"}</definedName>
    <definedName name="___V7" localSheetId="1" hidden="1">{#N/A,#N/A,FALSE,"FlCx99";#N/A,#N/A,FALSE,"Dívida99"}</definedName>
    <definedName name="___V7" localSheetId="7" hidden="1">{#N/A,#N/A,FALSE,"FlCx99";#N/A,#N/A,FALSE,"Dívida99"}</definedName>
    <definedName name="___V7" hidden="1">{#N/A,#N/A,FALSE,"FlCx99";#N/A,#N/A,FALSE,"Dívida99"}</definedName>
    <definedName name="___V7_1" localSheetId="2" hidden="1">{#N/A,#N/A,FALSE,"FlCx99";#N/A,#N/A,FALSE,"Dívida99"}</definedName>
    <definedName name="___V7_1" localSheetId="6" hidden="1">{#N/A,#N/A,FALSE,"FlCx99";#N/A,#N/A,FALSE,"Dívida99"}</definedName>
    <definedName name="___V7_1" localSheetId="3" hidden="1">{#N/A,#N/A,FALSE,"FlCx99";#N/A,#N/A,FALSE,"Dívida99"}</definedName>
    <definedName name="___V7_1" localSheetId="9" hidden="1">{#N/A,#N/A,FALSE,"FlCx99";#N/A,#N/A,FALSE,"Dívida99"}</definedName>
    <definedName name="___V7_1" localSheetId="5" hidden="1">{#N/A,#N/A,FALSE,"FlCx99";#N/A,#N/A,FALSE,"Dívida99"}</definedName>
    <definedName name="___V7_1" localSheetId="4" hidden="1">{#N/A,#N/A,FALSE,"FlCx99";#N/A,#N/A,FALSE,"Dívida99"}</definedName>
    <definedName name="___V7_1" localSheetId="1" hidden="1">{#N/A,#N/A,FALSE,"FlCx99";#N/A,#N/A,FALSE,"Dívida99"}</definedName>
    <definedName name="___V7_1" localSheetId="7" hidden="1">{#N/A,#N/A,FALSE,"FlCx99";#N/A,#N/A,FALSE,"Dívida99"}</definedName>
    <definedName name="___V7_1" hidden="1">{#N/A,#N/A,FALSE,"FlCx99";#N/A,#N/A,FALSE,"Dívida99"}</definedName>
    <definedName name="___V7_2" localSheetId="2" hidden="1">{#N/A,#N/A,FALSE,"FlCx99";#N/A,#N/A,FALSE,"Dívida99"}</definedName>
    <definedName name="___V7_2" localSheetId="6" hidden="1">{#N/A,#N/A,FALSE,"FlCx99";#N/A,#N/A,FALSE,"Dívida99"}</definedName>
    <definedName name="___V7_2" localSheetId="3" hidden="1">{#N/A,#N/A,FALSE,"FlCx99";#N/A,#N/A,FALSE,"Dívida99"}</definedName>
    <definedName name="___V7_2" localSheetId="9" hidden="1">{#N/A,#N/A,FALSE,"FlCx99";#N/A,#N/A,FALSE,"Dívida99"}</definedName>
    <definedName name="___V7_2" localSheetId="5" hidden="1">{#N/A,#N/A,FALSE,"FlCx99";#N/A,#N/A,FALSE,"Dívida99"}</definedName>
    <definedName name="___V7_2" localSheetId="4" hidden="1">{#N/A,#N/A,FALSE,"FlCx99";#N/A,#N/A,FALSE,"Dívida99"}</definedName>
    <definedName name="___V7_2" localSheetId="1" hidden="1">{#N/A,#N/A,FALSE,"FlCx99";#N/A,#N/A,FALSE,"Dívida99"}</definedName>
    <definedName name="___V7_2" localSheetId="7" hidden="1">{#N/A,#N/A,FALSE,"FlCx99";#N/A,#N/A,FALSE,"Dívida99"}</definedName>
    <definedName name="___V7_2" hidden="1">{#N/A,#N/A,FALSE,"FlCx99";#N/A,#N/A,FALSE,"Dívida99"}</definedName>
    <definedName name="___V7_3" localSheetId="2" hidden="1">{#N/A,#N/A,FALSE,"FlCx99";#N/A,#N/A,FALSE,"Dívida99"}</definedName>
    <definedName name="___V7_3" localSheetId="6" hidden="1">{#N/A,#N/A,FALSE,"FlCx99";#N/A,#N/A,FALSE,"Dívida99"}</definedName>
    <definedName name="___V7_3" localSheetId="3" hidden="1">{#N/A,#N/A,FALSE,"FlCx99";#N/A,#N/A,FALSE,"Dívida99"}</definedName>
    <definedName name="___V7_3" localSheetId="9" hidden="1">{#N/A,#N/A,FALSE,"FlCx99";#N/A,#N/A,FALSE,"Dívida99"}</definedName>
    <definedName name="___V7_3" localSheetId="5" hidden="1">{#N/A,#N/A,FALSE,"FlCx99";#N/A,#N/A,FALSE,"Dívida99"}</definedName>
    <definedName name="___V7_3" localSheetId="4" hidden="1">{#N/A,#N/A,FALSE,"FlCx99";#N/A,#N/A,FALSE,"Dívida99"}</definedName>
    <definedName name="___V7_3" localSheetId="1" hidden="1">{#N/A,#N/A,FALSE,"FlCx99";#N/A,#N/A,FALSE,"Dívida99"}</definedName>
    <definedName name="___V7_3" localSheetId="7" hidden="1">{#N/A,#N/A,FALSE,"FlCx99";#N/A,#N/A,FALSE,"Dívida99"}</definedName>
    <definedName name="___V7_3" hidden="1">{#N/A,#N/A,FALSE,"FlCx99";#N/A,#N/A,FALSE,"Dívida99"}</definedName>
    <definedName name="___V7_4" localSheetId="2" hidden="1">{#N/A,#N/A,FALSE,"FlCx99";#N/A,#N/A,FALSE,"Dívida99"}</definedName>
    <definedName name="___V7_4" localSheetId="6" hidden="1">{#N/A,#N/A,FALSE,"FlCx99";#N/A,#N/A,FALSE,"Dívida99"}</definedName>
    <definedName name="___V7_4" localSheetId="3" hidden="1">{#N/A,#N/A,FALSE,"FlCx99";#N/A,#N/A,FALSE,"Dívida99"}</definedName>
    <definedName name="___V7_4" localSheetId="9" hidden="1">{#N/A,#N/A,FALSE,"FlCx99";#N/A,#N/A,FALSE,"Dívida99"}</definedName>
    <definedName name="___V7_4" localSheetId="5" hidden="1">{#N/A,#N/A,FALSE,"FlCx99";#N/A,#N/A,FALSE,"Dívida99"}</definedName>
    <definedName name="___V7_4" localSheetId="4" hidden="1">{#N/A,#N/A,FALSE,"FlCx99";#N/A,#N/A,FALSE,"Dívida99"}</definedName>
    <definedName name="___V7_4" localSheetId="1" hidden="1">{#N/A,#N/A,FALSE,"FlCx99";#N/A,#N/A,FALSE,"Dívida99"}</definedName>
    <definedName name="___V7_4" localSheetId="7" hidden="1">{#N/A,#N/A,FALSE,"FlCx99";#N/A,#N/A,FALSE,"Dívida99"}</definedName>
    <definedName name="___V7_4" hidden="1">{#N/A,#N/A,FALSE,"FlCx99";#N/A,#N/A,FALSE,"Dívida99"}</definedName>
    <definedName name="___V7_5" localSheetId="2" hidden="1">{#N/A,#N/A,FALSE,"FlCx99";#N/A,#N/A,FALSE,"Dívida99"}</definedName>
    <definedName name="___V7_5" localSheetId="6" hidden="1">{#N/A,#N/A,FALSE,"FlCx99";#N/A,#N/A,FALSE,"Dívida99"}</definedName>
    <definedName name="___V7_5" localSheetId="3" hidden="1">{#N/A,#N/A,FALSE,"FlCx99";#N/A,#N/A,FALSE,"Dívida99"}</definedName>
    <definedName name="___V7_5" localSheetId="9" hidden="1">{#N/A,#N/A,FALSE,"FlCx99";#N/A,#N/A,FALSE,"Dívida99"}</definedName>
    <definedName name="___V7_5" localSheetId="5" hidden="1">{#N/A,#N/A,FALSE,"FlCx99";#N/A,#N/A,FALSE,"Dívida99"}</definedName>
    <definedName name="___V7_5" localSheetId="4" hidden="1">{#N/A,#N/A,FALSE,"FlCx99";#N/A,#N/A,FALSE,"Dívida99"}</definedName>
    <definedName name="___V7_5" localSheetId="1" hidden="1">{#N/A,#N/A,FALSE,"FlCx99";#N/A,#N/A,FALSE,"Dívida99"}</definedName>
    <definedName name="___V7_5" localSheetId="7" hidden="1">{#N/A,#N/A,FALSE,"FlCx99";#N/A,#N/A,FALSE,"Dívida99"}</definedName>
    <definedName name="___V7_5" hidden="1">{#N/A,#N/A,FALSE,"FlCx99";#N/A,#N/A,FALSE,"Dívida99"}</definedName>
    <definedName name="___V8" localSheetId="0" hidden="1">{#N/A,#N/A,FALSE,"FlCx99";#N/A,#N/A,FALSE,"Dívida99"}</definedName>
    <definedName name="___V8" localSheetId="2" hidden="1">{#N/A,#N/A,FALSE,"FlCx99";#N/A,#N/A,FALSE,"Dívida99"}</definedName>
    <definedName name="___V8" localSheetId="6" hidden="1">{#N/A,#N/A,FALSE,"FlCx99";#N/A,#N/A,FALSE,"Dívida99"}</definedName>
    <definedName name="___V8" localSheetId="3" hidden="1">{#N/A,#N/A,FALSE,"FlCx99";#N/A,#N/A,FALSE,"Dívida99"}</definedName>
    <definedName name="___V8" localSheetId="9" hidden="1">{#N/A,#N/A,FALSE,"FlCx99";#N/A,#N/A,FALSE,"Dívida99"}</definedName>
    <definedName name="___V8" localSheetId="5" hidden="1">{#N/A,#N/A,FALSE,"FlCx99";#N/A,#N/A,FALSE,"Dívida99"}</definedName>
    <definedName name="___V8" localSheetId="4" hidden="1">{#N/A,#N/A,FALSE,"FlCx99";#N/A,#N/A,FALSE,"Dívida99"}</definedName>
    <definedName name="___V8" localSheetId="1" hidden="1">{#N/A,#N/A,FALSE,"FlCx99";#N/A,#N/A,FALSE,"Dívida99"}</definedName>
    <definedName name="___V8" localSheetId="7" hidden="1">{#N/A,#N/A,FALSE,"FlCx99";#N/A,#N/A,FALSE,"Dívida99"}</definedName>
    <definedName name="___V8" hidden="1">{#N/A,#N/A,FALSE,"FlCx99";#N/A,#N/A,FALSE,"Dívida99"}</definedName>
    <definedName name="___V8_1" localSheetId="2" hidden="1">{#N/A,#N/A,FALSE,"FlCx99";#N/A,#N/A,FALSE,"Dívida99"}</definedName>
    <definedName name="___V8_1" localSheetId="6" hidden="1">{#N/A,#N/A,FALSE,"FlCx99";#N/A,#N/A,FALSE,"Dívida99"}</definedName>
    <definedName name="___V8_1" localSheetId="3" hidden="1">{#N/A,#N/A,FALSE,"FlCx99";#N/A,#N/A,FALSE,"Dívida99"}</definedName>
    <definedName name="___V8_1" localSheetId="9" hidden="1">{#N/A,#N/A,FALSE,"FlCx99";#N/A,#N/A,FALSE,"Dívida99"}</definedName>
    <definedName name="___V8_1" localSheetId="5" hidden="1">{#N/A,#N/A,FALSE,"FlCx99";#N/A,#N/A,FALSE,"Dívida99"}</definedName>
    <definedName name="___V8_1" localSheetId="4" hidden="1">{#N/A,#N/A,FALSE,"FlCx99";#N/A,#N/A,FALSE,"Dívida99"}</definedName>
    <definedName name="___V8_1" localSheetId="1" hidden="1">{#N/A,#N/A,FALSE,"FlCx99";#N/A,#N/A,FALSE,"Dívida99"}</definedName>
    <definedName name="___V8_1" localSheetId="7" hidden="1">{#N/A,#N/A,FALSE,"FlCx99";#N/A,#N/A,FALSE,"Dívida99"}</definedName>
    <definedName name="___V8_1" hidden="1">{#N/A,#N/A,FALSE,"FlCx99";#N/A,#N/A,FALSE,"Dívida99"}</definedName>
    <definedName name="___V8_2" localSheetId="2" hidden="1">{#N/A,#N/A,FALSE,"FlCx99";#N/A,#N/A,FALSE,"Dívida99"}</definedName>
    <definedName name="___V8_2" localSheetId="6" hidden="1">{#N/A,#N/A,FALSE,"FlCx99";#N/A,#N/A,FALSE,"Dívida99"}</definedName>
    <definedName name="___V8_2" localSheetId="3" hidden="1">{#N/A,#N/A,FALSE,"FlCx99";#N/A,#N/A,FALSE,"Dívida99"}</definedName>
    <definedName name="___V8_2" localSheetId="9" hidden="1">{#N/A,#N/A,FALSE,"FlCx99";#N/A,#N/A,FALSE,"Dívida99"}</definedName>
    <definedName name="___V8_2" localSheetId="5" hidden="1">{#N/A,#N/A,FALSE,"FlCx99";#N/A,#N/A,FALSE,"Dívida99"}</definedName>
    <definedName name="___V8_2" localSheetId="4" hidden="1">{#N/A,#N/A,FALSE,"FlCx99";#N/A,#N/A,FALSE,"Dívida99"}</definedName>
    <definedName name="___V8_2" localSheetId="1" hidden="1">{#N/A,#N/A,FALSE,"FlCx99";#N/A,#N/A,FALSE,"Dívida99"}</definedName>
    <definedName name="___V8_2" localSheetId="7" hidden="1">{#N/A,#N/A,FALSE,"FlCx99";#N/A,#N/A,FALSE,"Dívida99"}</definedName>
    <definedName name="___V8_2" hidden="1">{#N/A,#N/A,FALSE,"FlCx99";#N/A,#N/A,FALSE,"Dívida99"}</definedName>
    <definedName name="___V8_3" localSheetId="2" hidden="1">{#N/A,#N/A,FALSE,"FlCx99";#N/A,#N/A,FALSE,"Dívida99"}</definedName>
    <definedName name="___V8_3" localSheetId="6" hidden="1">{#N/A,#N/A,FALSE,"FlCx99";#N/A,#N/A,FALSE,"Dívida99"}</definedName>
    <definedName name="___V8_3" localSheetId="3" hidden="1">{#N/A,#N/A,FALSE,"FlCx99";#N/A,#N/A,FALSE,"Dívida99"}</definedName>
    <definedName name="___V8_3" localSheetId="9" hidden="1">{#N/A,#N/A,FALSE,"FlCx99";#N/A,#N/A,FALSE,"Dívida99"}</definedName>
    <definedName name="___V8_3" localSheetId="5" hidden="1">{#N/A,#N/A,FALSE,"FlCx99";#N/A,#N/A,FALSE,"Dívida99"}</definedName>
    <definedName name="___V8_3" localSheetId="4" hidden="1">{#N/A,#N/A,FALSE,"FlCx99";#N/A,#N/A,FALSE,"Dívida99"}</definedName>
    <definedName name="___V8_3" localSheetId="1" hidden="1">{#N/A,#N/A,FALSE,"FlCx99";#N/A,#N/A,FALSE,"Dívida99"}</definedName>
    <definedName name="___V8_3" localSheetId="7" hidden="1">{#N/A,#N/A,FALSE,"FlCx99";#N/A,#N/A,FALSE,"Dívida99"}</definedName>
    <definedName name="___V8_3" hidden="1">{#N/A,#N/A,FALSE,"FlCx99";#N/A,#N/A,FALSE,"Dívida99"}</definedName>
    <definedName name="___V8_4" localSheetId="2" hidden="1">{#N/A,#N/A,FALSE,"FlCx99";#N/A,#N/A,FALSE,"Dívida99"}</definedName>
    <definedName name="___V8_4" localSheetId="6" hidden="1">{#N/A,#N/A,FALSE,"FlCx99";#N/A,#N/A,FALSE,"Dívida99"}</definedName>
    <definedName name="___V8_4" localSheetId="3" hidden="1">{#N/A,#N/A,FALSE,"FlCx99";#N/A,#N/A,FALSE,"Dívida99"}</definedName>
    <definedName name="___V8_4" localSheetId="9" hidden="1">{#N/A,#N/A,FALSE,"FlCx99";#N/A,#N/A,FALSE,"Dívida99"}</definedName>
    <definedName name="___V8_4" localSheetId="5" hidden="1">{#N/A,#N/A,FALSE,"FlCx99";#N/A,#N/A,FALSE,"Dívida99"}</definedName>
    <definedName name="___V8_4" localSheetId="4" hidden="1">{#N/A,#N/A,FALSE,"FlCx99";#N/A,#N/A,FALSE,"Dívida99"}</definedName>
    <definedName name="___V8_4" localSheetId="1" hidden="1">{#N/A,#N/A,FALSE,"FlCx99";#N/A,#N/A,FALSE,"Dívida99"}</definedName>
    <definedName name="___V8_4" localSheetId="7" hidden="1">{#N/A,#N/A,FALSE,"FlCx99";#N/A,#N/A,FALSE,"Dívida99"}</definedName>
    <definedName name="___V8_4" hidden="1">{#N/A,#N/A,FALSE,"FlCx99";#N/A,#N/A,FALSE,"Dívida99"}</definedName>
    <definedName name="___V8_5" localSheetId="2" hidden="1">{#N/A,#N/A,FALSE,"FlCx99";#N/A,#N/A,FALSE,"Dívida99"}</definedName>
    <definedName name="___V8_5" localSheetId="6" hidden="1">{#N/A,#N/A,FALSE,"FlCx99";#N/A,#N/A,FALSE,"Dívida99"}</definedName>
    <definedName name="___V8_5" localSheetId="3" hidden="1">{#N/A,#N/A,FALSE,"FlCx99";#N/A,#N/A,FALSE,"Dívida99"}</definedName>
    <definedName name="___V8_5" localSheetId="9" hidden="1">{#N/A,#N/A,FALSE,"FlCx99";#N/A,#N/A,FALSE,"Dívida99"}</definedName>
    <definedName name="___V8_5" localSheetId="5" hidden="1">{#N/A,#N/A,FALSE,"FlCx99";#N/A,#N/A,FALSE,"Dívida99"}</definedName>
    <definedName name="___V8_5" localSheetId="4" hidden="1">{#N/A,#N/A,FALSE,"FlCx99";#N/A,#N/A,FALSE,"Dívida99"}</definedName>
    <definedName name="___V8_5" localSheetId="1" hidden="1">{#N/A,#N/A,FALSE,"FlCx99";#N/A,#N/A,FALSE,"Dívida99"}</definedName>
    <definedName name="___V8_5" localSheetId="7" hidden="1">{#N/A,#N/A,FALSE,"FlCx99";#N/A,#N/A,FALSE,"Dívida99"}</definedName>
    <definedName name="___V8_5" hidden="1">{#N/A,#N/A,FALSE,"FlCx99";#N/A,#N/A,FALSE,"Dívida99"}</definedName>
    <definedName name="___V9" localSheetId="0" hidden="1">{#N/A,#N/A,FALSE,"FlCx99";#N/A,#N/A,FALSE,"Dívida99"}</definedName>
    <definedName name="___V9" localSheetId="2" hidden="1">{#N/A,#N/A,FALSE,"FlCx99";#N/A,#N/A,FALSE,"Dívida99"}</definedName>
    <definedName name="___V9" localSheetId="6" hidden="1">{#N/A,#N/A,FALSE,"FlCx99";#N/A,#N/A,FALSE,"Dívida99"}</definedName>
    <definedName name="___V9" localSheetId="3" hidden="1">{#N/A,#N/A,FALSE,"FlCx99";#N/A,#N/A,FALSE,"Dívida99"}</definedName>
    <definedName name="___V9" localSheetId="9" hidden="1">{#N/A,#N/A,FALSE,"FlCx99";#N/A,#N/A,FALSE,"Dívida99"}</definedName>
    <definedName name="___V9" localSheetId="5" hidden="1">{#N/A,#N/A,FALSE,"FlCx99";#N/A,#N/A,FALSE,"Dívida99"}</definedName>
    <definedName name="___V9" localSheetId="4" hidden="1">{#N/A,#N/A,FALSE,"FlCx99";#N/A,#N/A,FALSE,"Dívida99"}</definedName>
    <definedName name="___V9" localSheetId="1" hidden="1">{#N/A,#N/A,FALSE,"FlCx99";#N/A,#N/A,FALSE,"Dívida99"}</definedName>
    <definedName name="___V9" localSheetId="7" hidden="1">{#N/A,#N/A,FALSE,"FlCx99";#N/A,#N/A,FALSE,"Dívida99"}</definedName>
    <definedName name="___V9" hidden="1">{#N/A,#N/A,FALSE,"FlCx99";#N/A,#N/A,FALSE,"Dívida99"}</definedName>
    <definedName name="___V9_1" localSheetId="2" hidden="1">{#N/A,#N/A,FALSE,"FlCx99";#N/A,#N/A,FALSE,"Dívida99"}</definedName>
    <definedName name="___V9_1" localSheetId="6" hidden="1">{#N/A,#N/A,FALSE,"FlCx99";#N/A,#N/A,FALSE,"Dívida99"}</definedName>
    <definedName name="___V9_1" localSheetId="3" hidden="1">{#N/A,#N/A,FALSE,"FlCx99";#N/A,#N/A,FALSE,"Dívida99"}</definedName>
    <definedName name="___V9_1" localSheetId="9" hidden="1">{#N/A,#N/A,FALSE,"FlCx99";#N/A,#N/A,FALSE,"Dívida99"}</definedName>
    <definedName name="___V9_1" localSheetId="5" hidden="1">{#N/A,#N/A,FALSE,"FlCx99";#N/A,#N/A,FALSE,"Dívida99"}</definedName>
    <definedName name="___V9_1" localSheetId="4" hidden="1">{#N/A,#N/A,FALSE,"FlCx99";#N/A,#N/A,FALSE,"Dívida99"}</definedName>
    <definedName name="___V9_1" localSheetId="1" hidden="1">{#N/A,#N/A,FALSE,"FlCx99";#N/A,#N/A,FALSE,"Dívida99"}</definedName>
    <definedName name="___V9_1" localSheetId="7" hidden="1">{#N/A,#N/A,FALSE,"FlCx99";#N/A,#N/A,FALSE,"Dívida99"}</definedName>
    <definedName name="___V9_1" hidden="1">{#N/A,#N/A,FALSE,"FlCx99";#N/A,#N/A,FALSE,"Dívida99"}</definedName>
    <definedName name="___V9_2" localSheetId="2" hidden="1">{#N/A,#N/A,FALSE,"FlCx99";#N/A,#N/A,FALSE,"Dívida99"}</definedName>
    <definedName name="___V9_2" localSheetId="6" hidden="1">{#N/A,#N/A,FALSE,"FlCx99";#N/A,#N/A,FALSE,"Dívida99"}</definedName>
    <definedName name="___V9_2" localSheetId="3" hidden="1">{#N/A,#N/A,FALSE,"FlCx99";#N/A,#N/A,FALSE,"Dívida99"}</definedName>
    <definedName name="___V9_2" localSheetId="9" hidden="1">{#N/A,#N/A,FALSE,"FlCx99";#N/A,#N/A,FALSE,"Dívida99"}</definedName>
    <definedName name="___V9_2" localSheetId="5" hidden="1">{#N/A,#N/A,FALSE,"FlCx99";#N/A,#N/A,FALSE,"Dívida99"}</definedName>
    <definedName name="___V9_2" localSheetId="4" hidden="1">{#N/A,#N/A,FALSE,"FlCx99";#N/A,#N/A,FALSE,"Dívida99"}</definedName>
    <definedName name="___V9_2" localSheetId="1" hidden="1">{#N/A,#N/A,FALSE,"FlCx99";#N/A,#N/A,FALSE,"Dívida99"}</definedName>
    <definedName name="___V9_2" localSheetId="7" hidden="1">{#N/A,#N/A,FALSE,"FlCx99";#N/A,#N/A,FALSE,"Dívida99"}</definedName>
    <definedName name="___V9_2" hidden="1">{#N/A,#N/A,FALSE,"FlCx99";#N/A,#N/A,FALSE,"Dívida99"}</definedName>
    <definedName name="___V9_3" localSheetId="2" hidden="1">{#N/A,#N/A,FALSE,"FlCx99";#N/A,#N/A,FALSE,"Dívida99"}</definedName>
    <definedName name="___V9_3" localSheetId="6" hidden="1">{#N/A,#N/A,FALSE,"FlCx99";#N/A,#N/A,FALSE,"Dívida99"}</definedName>
    <definedName name="___V9_3" localSheetId="3" hidden="1">{#N/A,#N/A,FALSE,"FlCx99";#N/A,#N/A,FALSE,"Dívida99"}</definedName>
    <definedName name="___V9_3" localSheetId="9" hidden="1">{#N/A,#N/A,FALSE,"FlCx99";#N/A,#N/A,FALSE,"Dívida99"}</definedName>
    <definedName name="___V9_3" localSheetId="5" hidden="1">{#N/A,#N/A,FALSE,"FlCx99";#N/A,#N/A,FALSE,"Dívida99"}</definedName>
    <definedName name="___V9_3" localSheetId="4" hidden="1">{#N/A,#N/A,FALSE,"FlCx99";#N/A,#N/A,FALSE,"Dívida99"}</definedName>
    <definedName name="___V9_3" localSheetId="1" hidden="1">{#N/A,#N/A,FALSE,"FlCx99";#N/A,#N/A,FALSE,"Dívida99"}</definedName>
    <definedName name="___V9_3" localSheetId="7" hidden="1">{#N/A,#N/A,FALSE,"FlCx99";#N/A,#N/A,FALSE,"Dívida99"}</definedName>
    <definedName name="___V9_3" hidden="1">{#N/A,#N/A,FALSE,"FlCx99";#N/A,#N/A,FALSE,"Dívida99"}</definedName>
    <definedName name="___V9_4" localSheetId="2" hidden="1">{#N/A,#N/A,FALSE,"FlCx99";#N/A,#N/A,FALSE,"Dívida99"}</definedName>
    <definedName name="___V9_4" localSheetId="6" hidden="1">{#N/A,#N/A,FALSE,"FlCx99";#N/A,#N/A,FALSE,"Dívida99"}</definedName>
    <definedName name="___V9_4" localSheetId="3" hidden="1">{#N/A,#N/A,FALSE,"FlCx99";#N/A,#N/A,FALSE,"Dívida99"}</definedName>
    <definedName name="___V9_4" localSheetId="9" hidden="1">{#N/A,#N/A,FALSE,"FlCx99";#N/A,#N/A,FALSE,"Dívida99"}</definedName>
    <definedName name="___V9_4" localSheetId="5" hidden="1">{#N/A,#N/A,FALSE,"FlCx99";#N/A,#N/A,FALSE,"Dívida99"}</definedName>
    <definedName name="___V9_4" localSheetId="4" hidden="1">{#N/A,#N/A,FALSE,"FlCx99";#N/A,#N/A,FALSE,"Dívida99"}</definedName>
    <definedName name="___V9_4" localSheetId="1" hidden="1">{#N/A,#N/A,FALSE,"FlCx99";#N/A,#N/A,FALSE,"Dívida99"}</definedName>
    <definedName name="___V9_4" localSheetId="7" hidden="1">{#N/A,#N/A,FALSE,"FlCx99";#N/A,#N/A,FALSE,"Dívida99"}</definedName>
    <definedName name="___V9_4" hidden="1">{#N/A,#N/A,FALSE,"FlCx99";#N/A,#N/A,FALSE,"Dívida99"}</definedName>
    <definedName name="___V9_5" localSheetId="2" hidden="1">{#N/A,#N/A,FALSE,"FlCx99";#N/A,#N/A,FALSE,"Dívida99"}</definedName>
    <definedName name="___V9_5" localSheetId="6" hidden="1">{#N/A,#N/A,FALSE,"FlCx99";#N/A,#N/A,FALSE,"Dívida99"}</definedName>
    <definedName name="___V9_5" localSheetId="3" hidden="1">{#N/A,#N/A,FALSE,"FlCx99";#N/A,#N/A,FALSE,"Dívida99"}</definedName>
    <definedName name="___V9_5" localSheetId="9" hidden="1">{#N/A,#N/A,FALSE,"FlCx99";#N/A,#N/A,FALSE,"Dívida99"}</definedName>
    <definedName name="___V9_5" localSheetId="5" hidden="1">{#N/A,#N/A,FALSE,"FlCx99";#N/A,#N/A,FALSE,"Dívida99"}</definedName>
    <definedName name="___V9_5" localSheetId="4" hidden="1">{#N/A,#N/A,FALSE,"FlCx99";#N/A,#N/A,FALSE,"Dívida99"}</definedName>
    <definedName name="___V9_5" localSheetId="1" hidden="1">{#N/A,#N/A,FALSE,"FlCx99";#N/A,#N/A,FALSE,"Dívida99"}</definedName>
    <definedName name="___V9_5" localSheetId="7" hidden="1">{#N/A,#N/A,FALSE,"FlCx99";#N/A,#N/A,FALSE,"Dívida99"}</definedName>
    <definedName name="___V9_5" hidden="1">{#N/A,#N/A,FALSE,"FlCx99";#N/A,#N/A,FALSE,"Dívida99"}</definedName>
    <definedName name="___vhc1" localSheetId="0" hidden="1">{#N/A,#N/A,FALSE,"FlCx99";#N/A,#N/A,FALSE,"Dívida99"}</definedName>
    <definedName name="___vhc1" localSheetId="2" hidden="1">{#N/A,#N/A,FALSE,"FlCx99";#N/A,#N/A,FALSE,"Dívida99"}</definedName>
    <definedName name="___vhc1" localSheetId="6" hidden="1">{#N/A,#N/A,FALSE,"FlCx99";#N/A,#N/A,FALSE,"Dívida99"}</definedName>
    <definedName name="___vhc1" localSheetId="3" hidden="1">{#N/A,#N/A,FALSE,"FlCx99";#N/A,#N/A,FALSE,"Dívida99"}</definedName>
    <definedName name="___vhc1" localSheetId="9" hidden="1">{#N/A,#N/A,FALSE,"FlCx99";#N/A,#N/A,FALSE,"Dívida99"}</definedName>
    <definedName name="___vhc1" localSheetId="5" hidden="1">{#N/A,#N/A,FALSE,"FlCx99";#N/A,#N/A,FALSE,"Dívida99"}</definedName>
    <definedName name="___vhc1" localSheetId="4" hidden="1">{#N/A,#N/A,FALSE,"FlCx99";#N/A,#N/A,FALSE,"Dívida99"}</definedName>
    <definedName name="___vhc1" localSheetId="1" hidden="1">{#N/A,#N/A,FALSE,"FlCx99";#N/A,#N/A,FALSE,"Dívida99"}</definedName>
    <definedName name="___vhc1" localSheetId="7" hidden="1">{#N/A,#N/A,FALSE,"FlCx99";#N/A,#N/A,FALSE,"Dívida99"}</definedName>
    <definedName name="___vhc1" hidden="1">{#N/A,#N/A,FALSE,"FlCx99";#N/A,#N/A,FALSE,"Dívida99"}</definedName>
    <definedName name="___vhc1_1" localSheetId="2" hidden="1">{#N/A,#N/A,FALSE,"FlCx99";#N/A,#N/A,FALSE,"Dívida99"}</definedName>
    <definedName name="___vhc1_1" localSheetId="6" hidden="1">{#N/A,#N/A,FALSE,"FlCx99";#N/A,#N/A,FALSE,"Dívida99"}</definedName>
    <definedName name="___vhc1_1" localSheetId="3" hidden="1">{#N/A,#N/A,FALSE,"FlCx99";#N/A,#N/A,FALSE,"Dívida99"}</definedName>
    <definedName name="___vhc1_1" localSheetId="9" hidden="1">{#N/A,#N/A,FALSE,"FlCx99";#N/A,#N/A,FALSE,"Dívida99"}</definedName>
    <definedName name="___vhc1_1" localSheetId="5" hidden="1">{#N/A,#N/A,FALSE,"FlCx99";#N/A,#N/A,FALSE,"Dívida99"}</definedName>
    <definedName name="___vhc1_1" localSheetId="4" hidden="1">{#N/A,#N/A,FALSE,"FlCx99";#N/A,#N/A,FALSE,"Dívida99"}</definedName>
    <definedName name="___vhc1_1" localSheetId="1" hidden="1">{#N/A,#N/A,FALSE,"FlCx99";#N/A,#N/A,FALSE,"Dívida99"}</definedName>
    <definedName name="___vhc1_1" localSheetId="7" hidden="1">{#N/A,#N/A,FALSE,"FlCx99";#N/A,#N/A,FALSE,"Dívida99"}</definedName>
    <definedName name="___vhc1_1" hidden="1">{#N/A,#N/A,FALSE,"FlCx99";#N/A,#N/A,FALSE,"Dívida99"}</definedName>
    <definedName name="___vhc1_2" localSheetId="2" hidden="1">{#N/A,#N/A,FALSE,"FlCx99";#N/A,#N/A,FALSE,"Dívida99"}</definedName>
    <definedName name="___vhc1_2" localSheetId="6" hidden="1">{#N/A,#N/A,FALSE,"FlCx99";#N/A,#N/A,FALSE,"Dívida99"}</definedName>
    <definedName name="___vhc1_2" localSheetId="3" hidden="1">{#N/A,#N/A,FALSE,"FlCx99";#N/A,#N/A,FALSE,"Dívida99"}</definedName>
    <definedName name="___vhc1_2" localSheetId="9" hidden="1">{#N/A,#N/A,FALSE,"FlCx99";#N/A,#N/A,FALSE,"Dívida99"}</definedName>
    <definedName name="___vhc1_2" localSheetId="5" hidden="1">{#N/A,#N/A,FALSE,"FlCx99";#N/A,#N/A,FALSE,"Dívida99"}</definedName>
    <definedName name="___vhc1_2" localSheetId="4" hidden="1">{#N/A,#N/A,FALSE,"FlCx99";#N/A,#N/A,FALSE,"Dívida99"}</definedName>
    <definedName name="___vhc1_2" localSheetId="1" hidden="1">{#N/A,#N/A,FALSE,"FlCx99";#N/A,#N/A,FALSE,"Dívida99"}</definedName>
    <definedName name="___vhc1_2" localSheetId="7" hidden="1">{#N/A,#N/A,FALSE,"FlCx99";#N/A,#N/A,FALSE,"Dívida99"}</definedName>
    <definedName name="___vhc1_2" hidden="1">{#N/A,#N/A,FALSE,"FlCx99";#N/A,#N/A,FALSE,"Dívida99"}</definedName>
    <definedName name="___vhc1_3" localSheetId="2" hidden="1">{#N/A,#N/A,FALSE,"FlCx99";#N/A,#N/A,FALSE,"Dívida99"}</definedName>
    <definedName name="___vhc1_3" localSheetId="6" hidden="1">{#N/A,#N/A,FALSE,"FlCx99";#N/A,#N/A,FALSE,"Dívida99"}</definedName>
    <definedName name="___vhc1_3" localSheetId="3" hidden="1">{#N/A,#N/A,FALSE,"FlCx99";#N/A,#N/A,FALSE,"Dívida99"}</definedName>
    <definedName name="___vhc1_3" localSheetId="9" hidden="1">{#N/A,#N/A,FALSE,"FlCx99";#N/A,#N/A,FALSE,"Dívida99"}</definedName>
    <definedName name="___vhc1_3" localSheetId="5" hidden="1">{#N/A,#N/A,FALSE,"FlCx99";#N/A,#N/A,FALSE,"Dívida99"}</definedName>
    <definedName name="___vhc1_3" localSheetId="4" hidden="1">{#N/A,#N/A,FALSE,"FlCx99";#N/A,#N/A,FALSE,"Dívida99"}</definedName>
    <definedName name="___vhc1_3" localSheetId="1" hidden="1">{#N/A,#N/A,FALSE,"FlCx99";#N/A,#N/A,FALSE,"Dívida99"}</definedName>
    <definedName name="___vhc1_3" localSheetId="7" hidden="1">{#N/A,#N/A,FALSE,"FlCx99";#N/A,#N/A,FALSE,"Dívida99"}</definedName>
    <definedName name="___vhc1_3" hidden="1">{#N/A,#N/A,FALSE,"FlCx99";#N/A,#N/A,FALSE,"Dívida99"}</definedName>
    <definedName name="___vhc1_4" localSheetId="2" hidden="1">{#N/A,#N/A,FALSE,"FlCx99";#N/A,#N/A,FALSE,"Dívida99"}</definedName>
    <definedName name="___vhc1_4" localSheetId="6" hidden="1">{#N/A,#N/A,FALSE,"FlCx99";#N/A,#N/A,FALSE,"Dívida99"}</definedName>
    <definedName name="___vhc1_4" localSheetId="3" hidden="1">{#N/A,#N/A,FALSE,"FlCx99";#N/A,#N/A,FALSE,"Dívida99"}</definedName>
    <definedName name="___vhc1_4" localSheetId="9" hidden="1">{#N/A,#N/A,FALSE,"FlCx99";#N/A,#N/A,FALSE,"Dívida99"}</definedName>
    <definedName name="___vhc1_4" localSheetId="5" hidden="1">{#N/A,#N/A,FALSE,"FlCx99";#N/A,#N/A,FALSE,"Dívida99"}</definedName>
    <definedName name="___vhc1_4" localSheetId="4" hidden="1">{#N/A,#N/A,FALSE,"FlCx99";#N/A,#N/A,FALSE,"Dívida99"}</definedName>
    <definedName name="___vhc1_4" localSheetId="1" hidden="1">{#N/A,#N/A,FALSE,"FlCx99";#N/A,#N/A,FALSE,"Dívida99"}</definedName>
    <definedName name="___vhc1_4" localSheetId="7" hidden="1">{#N/A,#N/A,FALSE,"FlCx99";#N/A,#N/A,FALSE,"Dívida99"}</definedName>
    <definedName name="___vhc1_4" hidden="1">{#N/A,#N/A,FALSE,"FlCx99";#N/A,#N/A,FALSE,"Dívida99"}</definedName>
    <definedName name="___vhc1_5" localSheetId="2" hidden="1">{#N/A,#N/A,FALSE,"FlCx99";#N/A,#N/A,FALSE,"Dívida99"}</definedName>
    <definedName name="___vhc1_5" localSheetId="6" hidden="1">{#N/A,#N/A,FALSE,"FlCx99";#N/A,#N/A,FALSE,"Dívida99"}</definedName>
    <definedName name="___vhc1_5" localSheetId="3" hidden="1">{#N/A,#N/A,FALSE,"FlCx99";#N/A,#N/A,FALSE,"Dívida99"}</definedName>
    <definedName name="___vhc1_5" localSheetId="9" hidden="1">{#N/A,#N/A,FALSE,"FlCx99";#N/A,#N/A,FALSE,"Dívida99"}</definedName>
    <definedName name="___vhc1_5" localSheetId="5" hidden="1">{#N/A,#N/A,FALSE,"FlCx99";#N/A,#N/A,FALSE,"Dívida99"}</definedName>
    <definedName name="___vhc1_5" localSheetId="4" hidden="1">{#N/A,#N/A,FALSE,"FlCx99";#N/A,#N/A,FALSE,"Dívida99"}</definedName>
    <definedName name="___vhc1_5" localSheetId="1" hidden="1">{#N/A,#N/A,FALSE,"FlCx99";#N/A,#N/A,FALSE,"Dívida99"}</definedName>
    <definedName name="___vhc1_5" localSheetId="7" hidden="1">{#N/A,#N/A,FALSE,"FlCx99";#N/A,#N/A,FALSE,"Dívida99"}</definedName>
    <definedName name="___vhc1_5" hidden="1">{#N/A,#N/A,FALSE,"FlCx99";#N/A,#N/A,FALSE,"Dívida99"}</definedName>
    <definedName name="__123Graph_A" localSheetId="0" hidden="1">[1]Resumen!$B$210:$B$215</definedName>
    <definedName name="__123Graph_A" hidden="1">#REF!</definedName>
    <definedName name="__123Graph_AANIDRO" hidden="1">[2]PRODUCAO!$C$4:$F$4</definedName>
    <definedName name="__123Graph_AHIALCOOL" hidden="1">[2]PRODUCAO!$C$8:$F$8</definedName>
    <definedName name="__123Graph_AHIDRATADO" hidden="1">[2]PRODUCAO!$C$6:$F$6</definedName>
    <definedName name="__123Graph_AMAKIKO" hidden="1">[1]Resumen!$B$210:$B$215</definedName>
    <definedName name="__123Graph_AMAKIKO2" hidden="1">[1]Resumen!$B$210:$B$215</definedName>
    <definedName name="__123Graph_ASACAS" hidden="1">[2]PRODUCAO!$C$11:$F$11</definedName>
    <definedName name="__123Graph_B" localSheetId="0" hidden="1">[1]Resumen!$D$210:$D$215</definedName>
    <definedName name="__123Graph_B" hidden="1">[3]PS!#REF!</definedName>
    <definedName name="__123Graph_BMAKIKO" hidden="1">[1]Resumen!$D$210:$D$215</definedName>
    <definedName name="__123Graph_BMAKIKO2" hidden="1">[1]Resumen!$D$210:$D$215</definedName>
    <definedName name="__123Graph_C" hidden="1">[1]Resumen!$F$211:$F$215</definedName>
    <definedName name="__123Graph_CMAKIKO" hidden="1">[1]Resumen!$F$211:$F$215</definedName>
    <definedName name="__123Graph_CMAKIKO2" hidden="1">[1]Resumen!$F$211:$F$215</definedName>
    <definedName name="__123Graph_D" hidden="1">[1]Resumen!$G$211:$G$215</definedName>
    <definedName name="__123Graph_DMAKIKO" hidden="1">[1]Resumen!$G$211:$G$215</definedName>
    <definedName name="__123Graph_DMAKIKO2" hidden="1">[1]Resumen!$G$211:$G$215</definedName>
    <definedName name="__123Graph_E" hidden="1">[1]Resumen!$H$216:$H$218</definedName>
    <definedName name="__123Graph_EMAKIKO" hidden="1">[1]Resumen!$H$216:$H$218</definedName>
    <definedName name="__123Graph_EMAKIKO2" hidden="1">[1]Resumen!$H$216:$H$218</definedName>
    <definedName name="__123Graph_F" localSheetId="0" hidden="1">[4]cathayforecasts!#REF!</definedName>
    <definedName name="__123Graph_F" hidden="1">[4]cathayforecasts!#REF!</definedName>
    <definedName name="__123Graph_X" localSheetId="0" hidden="1">[1]Resumen!$A$210:$A$215</definedName>
    <definedName name="__123Graph_X" hidden="1">#REF!</definedName>
    <definedName name="__123Graph_XANIDRO" hidden="1">[2]PRODUCAO!$C$3:$F$3</definedName>
    <definedName name="__123Graph_XHIALCOOL" hidden="1">[2]PRODUCAO!$C$3:$F$3</definedName>
    <definedName name="__123Graph_XHIDRATADO" hidden="1">[2]PRODUCAO!$C$3:$F$3</definedName>
    <definedName name="__123Graph_XMAKIKO" hidden="1">[1]Resumen!$A$210:$A$215</definedName>
    <definedName name="__123Graph_XMAKIKO2" hidden="1">[1]Resumen!$A$210:$A$215</definedName>
    <definedName name="__123Graph_XSACAS" hidden="1">[2]PRODUCAO!$C$3:$F$3</definedName>
    <definedName name="__DRE0700" localSheetId="0" hidden="1">{"'PXR_6500'!$A$1:$I$124"}</definedName>
    <definedName name="__DRE0700" localSheetId="2" hidden="1">{"'PXR_6500'!$A$1:$I$124"}</definedName>
    <definedName name="__DRE0700" localSheetId="6" hidden="1">{"'PXR_6500'!$A$1:$I$124"}</definedName>
    <definedName name="__DRE0700" localSheetId="3" hidden="1">{"'PXR_6500'!$A$1:$I$124"}</definedName>
    <definedName name="__DRE0700" localSheetId="9" hidden="1">{"'PXR_6500'!$A$1:$I$124"}</definedName>
    <definedName name="__DRE0700" localSheetId="5" hidden="1">{"'PXR_6500'!$A$1:$I$124"}</definedName>
    <definedName name="__DRE0700" localSheetId="4" hidden="1">{"'PXR_6500'!$A$1:$I$124"}</definedName>
    <definedName name="__DRE0700" localSheetId="1" hidden="1">{"'PXR_6500'!$A$1:$I$124"}</definedName>
    <definedName name="__DRE0700" localSheetId="7" hidden="1">{"'PXR_6500'!$A$1:$I$124"}</definedName>
    <definedName name="__DRE0700" hidden="1">{"'PXR_6500'!$A$1:$I$124"}</definedName>
    <definedName name="__FDS_HYPERLINK_TOGGLE_STATE__" hidden="1">"ON"</definedName>
    <definedName name="_1__123Graph_ACHART_2" hidden="1">[5]france!$B$41:$M$41</definedName>
    <definedName name="_10__123Graph_CCHART_3" hidden="1">[5]italy!$B$43:$M$43</definedName>
    <definedName name="_100__123Graph_XCHART_23" localSheetId="0" hidden="1">[6]Quarters!$B$17:$B$20</definedName>
    <definedName name="_100__123Graph_XCHART_23" hidden="1">[7]Quarters!$B$17:$B$20</definedName>
    <definedName name="_101__123Graph_XChart_3" localSheetId="0" hidden="1">'[8]sales vol.'!$J$211:$J$214</definedName>
    <definedName name="_101__123Graph_XChart_3" hidden="1">'[9]sales vol.'!$J$211:$J$214</definedName>
    <definedName name="_102__123Graph_XChart_4" localSheetId="0" hidden="1">'[8]sales vol.'!$I$1121:$I$1122</definedName>
    <definedName name="_102__123Graph_XChart_4" hidden="1">'[9]sales vol.'!$I$1121:$I$1122</definedName>
    <definedName name="_103__123Graph_XChart_5" localSheetId="0" hidden="1">'[8]sales vol.'!$I$1632:$I$1635</definedName>
    <definedName name="_103__123Graph_XChart_5" hidden="1">'[9]sales vol.'!$I$1632:$I$1635</definedName>
    <definedName name="_104__123Graph_XChart_6" localSheetId="0" hidden="1">'[8]sales vol.'!$I$2248:$I$2251</definedName>
    <definedName name="_104__123Graph_XChart_6" hidden="1">'[9]sales vol.'!$I$2248:$I$2251</definedName>
    <definedName name="_11__123Graph_CCHART_4" hidden="1">[5]uk!$B$43:$M$43</definedName>
    <definedName name="_12__123Graph_CCHART_5" hidden="1">[5]netherlands!$B$43:$M$43</definedName>
    <definedName name="_13__123Graph_DCHART_2" hidden="1">[5]france!$B$44:$M$44</definedName>
    <definedName name="_14__123Graph_DCHART_3" hidden="1">[5]italy!$B$44:$M$44</definedName>
    <definedName name="_15__123Graph_DCHART_4" hidden="1">[5]uk!$B$44:$M$44</definedName>
    <definedName name="_16__123Graph_DCHART_5" hidden="1">[5]netherlands!$B$44:$M$44</definedName>
    <definedName name="_17__123Graph_ECHART_2" hidden="1">[5]france!$B$45:$M$45</definedName>
    <definedName name="_18__123Graph_ECHART_3" hidden="1">[5]italy!$B$45:$M$45</definedName>
    <definedName name="_19__123Graph_ECHART_4" hidden="1">[5]uk!$B$45:$M$45</definedName>
    <definedName name="_2__123Graph_ACHART_3" hidden="1">[5]italy!$B$41:$M$41</definedName>
    <definedName name="_20__123Graph_ECHART_5" hidden="1">[5]netherlands!$B$45:$M$45</definedName>
    <definedName name="_21__123Graph_FCHART_2" hidden="1">[5]france!$B$46:$M$46</definedName>
    <definedName name="_22__123Graph_FCHART_3" hidden="1">[5]italy!$B$46:$M$46</definedName>
    <definedName name="_23__123Graph_FCHART_4" hidden="1">[5]uk!$B$46:$M$46</definedName>
    <definedName name="_24__123Graph_FCHART_5" hidden="1">[5]netherlands!$B$46:$M$46</definedName>
    <definedName name="_25__123Graph_A_Chart_1A" localSheetId="0" hidden="1">'[10]Stock Price'!$B$4:$B$265</definedName>
    <definedName name="_25__123Graph_A_Chart_1A" hidden="1">'[11]Stock Price'!$B$4:$B$265</definedName>
    <definedName name="_26__123Graph_AChart_1" localSheetId="0" hidden="1">[12]Total!$D$322:$D$325</definedName>
    <definedName name="_26__123Graph_AChart_1" hidden="1">[13]Total!$D$322:$D$325</definedName>
    <definedName name="_27__123Graph_ACHART_19" localSheetId="0" hidden="1">[6]oldSEG!$M$16:$M$19</definedName>
    <definedName name="_27__123Graph_ACHART_19" hidden="1">[7]oldSEG!$M$16:$M$19</definedName>
    <definedName name="_28__123Graph_AChart_2" localSheetId="0" hidden="1">'[8]sales vol.'!$K$398:$K$401</definedName>
    <definedName name="_28__123Graph_AChart_2" hidden="1">'[9]sales vol.'!$K$398:$K$401</definedName>
    <definedName name="_29__123Graph_ACHART_20" localSheetId="0" hidden="1">[6]oldSEG!$M$23:$M$26</definedName>
    <definedName name="_29__123Graph_ACHART_20" hidden="1">[7]oldSEG!$M$23:$M$26</definedName>
    <definedName name="_3__123Graph_ACHART_4" hidden="1">[5]uk!$B$41:$M$41</definedName>
    <definedName name="_3_0__123Grap" hidden="1">[14]Mutuo!#REF!</definedName>
    <definedName name="_30__123Graph_ACHART_22" localSheetId="0" hidden="1">[6]Quarters!$F$110:$F$113</definedName>
    <definedName name="_30__123Graph_ACHART_22" hidden="1">[7]Quarters!$F$110:$F$113</definedName>
    <definedName name="_31__123Graph_ACHART_23" localSheetId="0" hidden="1">[6]Quarters!$G$110:$G$113</definedName>
    <definedName name="_31__123Graph_ACHART_23" hidden="1">[7]Quarters!$G$110:$G$113</definedName>
    <definedName name="_32__123Graph_AChart_3" localSheetId="0" hidden="1">'[8]sales vol.'!$K$211:$K$214</definedName>
    <definedName name="_32__123Graph_AChart_3" hidden="1">'[9]sales vol.'!$K$211:$K$214</definedName>
    <definedName name="_33__123Graph_AChart_4" localSheetId="0" hidden="1">'[8]sales vol.'!$J$1121:$J$1122</definedName>
    <definedName name="_33__123Graph_AChart_4" hidden="1">'[9]sales vol.'!$J$1121:$J$1122</definedName>
    <definedName name="_34__123Graph_AChart_5" localSheetId="0" hidden="1">'[8]sales vol.'!$J$1632:$J$1635</definedName>
    <definedName name="_34__123Graph_AChart_5" hidden="1">'[9]sales vol.'!$J$1632:$J$1635</definedName>
    <definedName name="_35__123Graph_AChart_6" localSheetId="0" hidden="1">'[8]sales vol.'!$J$2248:$J$2251</definedName>
    <definedName name="_35__123Graph_AChart_6" hidden="1">'[9]sales vol.'!$J$2248:$J$2251</definedName>
    <definedName name="_36__123Graph_B_Chart_1A" localSheetId="0" hidden="1">'[10]Stock Price'!$C$4:$C$265</definedName>
    <definedName name="_36__123Graph_B_Chart_1A" hidden="1">'[11]Stock Price'!$C$4:$C$265</definedName>
    <definedName name="_37__123Graph_BCHART_12" localSheetId="0" hidden="1">[6]Quarters!$X$25:$AA$25</definedName>
    <definedName name="_37__123Graph_BCHART_12" hidden="1">[7]Quarters!$X$25:$AA$25</definedName>
    <definedName name="_38__123Graph_C_Chart_1A" localSheetId="0" hidden="1">'[10]Stock Price'!$D$4:$D$265</definedName>
    <definedName name="_38__123Graph_C_Chart_1A" hidden="1">'[11]Stock Price'!$D$4:$D$265</definedName>
    <definedName name="_39__123Graph_CCHART_10" localSheetId="0" hidden="1">[6]Quarters!$T$41:$T$41</definedName>
    <definedName name="_39__123Graph_CCHART_10" hidden="1">[7]Quarters!$T$41:$T$41</definedName>
    <definedName name="_4__123Graph_ACHART_5" hidden="1">[5]netherlands!$B$41:$M$41</definedName>
    <definedName name="_40__123Graph_CCHART_11" localSheetId="0" hidden="1">[6]Quarters!$T$62:$T$62</definedName>
    <definedName name="_40__123Graph_CCHART_11" hidden="1">[7]Quarters!$T$62:$T$62</definedName>
    <definedName name="_41__123Graph_CCHART_12" localSheetId="0" hidden="1">[6]Quarters!$T$25:$T$25</definedName>
    <definedName name="_41__123Graph_CCHART_12" hidden="1">[7]Quarters!$T$25:$T$25</definedName>
    <definedName name="_42__123Graph_CCHART_13" localSheetId="0" hidden="1">[6]Quarters!$T$26:$T$26</definedName>
    <definedName name="_42__123Graph_CCHART_13" hidden="1">[7]Quarters!$T$26:$T$26</definedName>
    <definedName name="_43__123Graph_CCHART_14" localSheetId="0" hidden="1">[6]Quarters!$T$27:$T$27</definedName>
    <definedName name="_43__123Graph_CCHART_14" hidden="1">[7]Quarters!$T$27:$T$27</definedName>
    <definedName name="_44__123Graph_CCHART_15" localSheetId="0" hidden="1">[6]Quarters!$T$28:$T$28</definedName>
    <definedName name="_44__123Graph_CCHART_15" hidden="1">[7]Quarters!$T$28:$T$28</definedName>
    <definedName name="_45__123Graph_CCHART_16" localSheetId="0" hidden="1">[6]Quarters!$T$29:$T$29</definedName>
    <definedName name="_45__123Graph_CCHART_16" hidden="1">[7]Quarters!$T$29:$T$29</definedName>
    <definedName name="_46__123Graph_CCHART_17" localSheetId="0" hidden="1">[6]Quarters!$T$30:$T$30</definedName>
    <definedName name="_46__123Graph_CCHART_17" hidden="1">[7]Quarters!$T$30:$T$30</definedName>
    <definedName name="_47__123Graph_CCHART_18" localSheetId="0" hidden="1">[6]Quarters!$T$31:$T$31</definedName>
    <definedName name="_47__123Graph_CCHART_18" hidden="1">[7]Quarters!$T$31:$T$31</definedName>
    <definedName name="_48__123Graph_CCHART_4" localSheetId="0" hidden="1">[6]Quarters!$T$24:$T$24</definedName>
    <definedName name="_48__123Graph_CCHART_4" hidden="1">[7]Quarters!$T$24:$T$24</definedName>
    <definedName name="_49__123Graph_CCHART_6" localSheetId="0" hidden="1">[6]Quarters!$T$39:$T$39</definedName>
    <definedName name="_49__123Graph_CCHART_6" hidden="1">[7]Quarters!$T$39:$T$39</definedName>
    <definedName name="_5__123Graph_BCHART_2" hidden="1">[5]france!$B$42:$M$42</definedName>
    <definedName name="_50__123Graph_CCHART_7" localSheetId="0" hidden="1">[6]Quarters!$T$60:$T$60</definedName>
    <definedName name="_50__123Graph_CCHART_7" hidden="1">[7]Quarters!$T$60:$T$60</definedName>
    <definedName name="_51__123Graph_CCHART_8" localSheetId="0" hidden="1">[6]Quarters!$T$40:$T$40</definedName>
    <definedName name="_51__123Graph_CCHART_8" hidden="1">[7]Quarters!$T$40:$T$40</definedName>
    <definedName name="_52__123Graph_CCHART_9" localSheetId="0" hidden="1">[6]Quarters!$T$61:$T$61</definedName>
    <definedName name="_52__123Graph_CCHART_9" hidden="1">[7]Quarters!$T$61:$T$61</definedName>
    <definedName name="_53__123Graph_D_Chart_1A" localSheetId="0" hidden="1">'[10]Stock Price'!$E$4:$E$265</definedName>
    <definedName name="_53__123Graph_D_Chart_1A" hidden="1">'[11]Stock Price'!$E$4:$E$265</definedName>
    <definedName name="_54__123Graph_DCHART_10" localSheetId="0" hidden="1">[6]Quarters!$L$41:$O$41</definedName>
    <definedName name="_54__123Graph_DCHART_10" hidden="1">[7]Quarters!$L$41:$O$41</definedName>
    <definedName name="_55__123Graph_DCHART_11" localSheetId="0" hidden="1">[6]Quarters!$L$62:$O$62</definedName>
    <definedName name="_55__123Graph_DCHART_11" hidden="1">[7]Quarters!$L$62:$O$62</definedName>
    <definedName name="_56__123Graph_DCHART_12" localSheetId="0" hidden="1">[6]Quarters!$L$25:$O$25</definedName>
    <definedName name="_56__123Graph_DCHART_12" hidden="1">[7]Quarters!$L$25:$O$25</definedName>
    <definedName name="_57__123Graph_DCHART_13" localSheetId="0" hidden="1">[6]Quarters!$L$26:$O$26</definedName>
    <definedName name="_57__123Graph_DCHART_13" hidden="1">[7]Quarters!$L$26:$O$26</definedName>
    <definedName name="_58__123Graph_DCHART_14" localSheetId="0" hidden="1">[6]Quarters!$L$27:$O$27</definedName>
    <definedName name="_58__123Graph_DCHART_14" hidden="1">[7]Quarters!$L$27:$O$27</definedName>
    <definedName name="_59__123Graph_DCHART_15" localSheetId="0" hidden="1">[6]Quarters!$L$28:$O$28</definedName>
    <definedName name="_59__123Graph_DCHART_15" hidden="1">[7]Quarters!$L$28:$O$28</definedName>
    <definedName name="_6__123Graph_BCHART_3" hidden="1">[5]italy!$B$42:$M$42</definedName>
    <definedName name="_60__123Graph_DCHART_16" localSheetId="0" hidden="1">[6]Quarters!$L$29:$O$29</definedName>
    <definedName name="_60__123Graph_DCHART_16" hidden="1">[7]Quarters!$L$29:$O$29</definedName>
    <definedName name="_61__123Graph_DCHART_17" localSheetId="0" hidden="1">[6]Quarters!$L$30:$O$30</definedName>
    <definedName name="_61__123Graph_DCHART_17" hidden="1">[7]Quarters!$L$30:$O$30</definedName>
    <definedName name="_62__123Graph_DCHART_18" localSheetId="0" hidden="1">[6]Quarters!$L$31:$O$31</definedName>
    <definedName name="_62__123Graph_DCHART_18" hidden="1">[7]Quarters!$L$31:$O$31</definedName>
    <definedName name="_63__123Graph_DCHART_4" localSheetId="0" hidden="1">[6]Quarters!$L$24:$O$24</definedName>
    <definedName name="_63__123Graph_DCHART_4" hidden="1">[7]Quarters!$L$24:$O$24</definedName>
    <definedName name="_64__123Graph_DCHART_6" localSheetId="0" hidden="1">[6]Quarters!$L$39:$O$39</definedName>
    <definedName name="_64__123Graph_DCHART_6" hidden="1">[7]Quarters!$L$39:$O$39</definedName>
    <definedName name="_65__123Graph_DCHART_7" localSheetId="0" hidden="1">[6]Quarters!$L$60:$O$60</definedName>
    <definedName name="_65__123Graph_DCHART_7" hidden="1">[7]Quarters!$L$60:$O$60</definedName>
    <definedName name="_66__123Graph_DCHART_8" localSheetId="0" hidden="1">[6]Quarters!$L$40:$O$40</definedName>
    <definedName name="_66__123Graph_DCHART_8" hidden="1">[7]Quarters!$L$40:$O$40</definedName>
    <definedName name="_67__123Graph_DCHART_9" localSheetId="0" hidden="1">[6]Quarters!$L$61:$O$61</definedName>
    <definedName name="_67__123Graph_DCHART_9" hidden="1">[7]Quarters!$L$61:$O$61</definedName>
    <definedName name="_68__123Graph_E_Chart_1A" localSheetId="0" hidden="1">'[10]Stock Price'!$F$4:$F$265</definedName>
    <definedName name="_68__123Graph_E_Chart_1A" hidden="1">'[11]Stock Price'!$F$4:$F$265</definedName>
    <definedName name="_69__123Graph_ECHART_10" localSheetId="0" hidden="1">[6]Quarters!$H$41:$K$41</definedName>
    <definedName name="_69__123Graph_ECHART_10" hidden="1">[7]Quarters!$H$41:$K$41</definedName>
    <definedName name="_7__123Graph_BCHART_4" hidden="1">[5]uk!$B$42:$M$42</definedName>
    <definedName name="_70__123Graph_ECHART_11" localSheetId="0" hidden="1">[6]Quarters!$H$62:$K$62</definedName>
    <definedName name="_70__123Graph_ECHART_11" hidden="1">[7]Quarters!$H$62:$K$62</definedName>
    <definedName name="_71__123Graph_ECHART_12" localSheetId="0" hidden="1">[6]Quarters!$H$25:$K$25</definedName>
    <definedName name="_71__123Graph_ECHART_12" hidden="1">[7]Quarters!$H$25:$K$25</definedName>
    <definedName name="_72__123Graph_ECHART_13" localSheetId="0" hidden="1">[6]Quarters!$H$26:$K$26</definedName>
    <definedName name="_72__123Graph_ECHART_13" hidden="1">[7]Quarters!$H$26:$K$26</definedName>
    <definedName name="_73__123Graph_ECHART_14" localSheetId="0" hidden="1">[6]Quarters!$H$27:$K$27</definedName>
    <definedName name="_73__123Graph_ECHART_14" hidden="1">[7]Quarters!$H$27:$K$27</definedName>
    <definedName name="_74__123Graph_ECHART_15" localSheetId="0" hidden="1">[6]Quarters!$H$28:$K$28</definedName>
    <definedName name="_74__123Graph_ECHART_15" hidden="1">[7]Quarters!$H$28:$K$28</definedName>
    <definedName name="_75__123Graph_ECHART_16" localSheetId="0" hidden="1">[6]Quarters!$H$29:$K$29</definedName>
    <definedName name="_75__123Graph_ECHART_16" hidden="1">[7]Quarters!$H$29:$K$29</definedName>
    <definedName name="_76__123Graph_ECHART_17" localSheetId="0" hidden="1">[6]Quarters!$H$30:$K$30</definedName>
    <definedName name="_76__123Graph_ECHART_17" hidden="1">[7]Quarters!$H$30:$K$30</definedName>
    <definedName name="_77__123Graph_ECHART_18" localSheetId="0" hidden="1">[6]Quarters!$H$31:$K$31</definedName>
    <definedName name="_77__123Graph_ECHART_18" hidden="1">[7]Quarters!$H$31:$K$31</definedName>
    <definedName name="_78__123Graph_ECHART_4" localSheetId="0" hidden="1">[6]Quarters!$H$24:$K$24</definedName>
    <definedName name="_78__123Graph_ECHART_4" hidden="1">[7]Quarters!$H$24:$K$24</definedName>
    <definedName name="_79__123Graph_ECHART_6" localSheetId="0" hidden="1">[6]Quarters!$H$39:$K$39</definedName>
    <definedName name="_79__123Graph_ECHART_6" hidden="1">[7]Quarters!$H$39:$K$39</definedName>
    <definedName name="_8__123Graph_BCHART_5" hidden="1">[5]netherlands!$B$42:$M$42</definedName>
    <definedName name="_80__123Graph_ECHART_7" localSheetId="0" hidden="1">[6]Quarters!$H$60:$K$60</definedName>
    <definedName name="_80__123Graph_ECHART_7" hidden="1">[7]Quarters!$H$60:$K$60</definedName>
    <definedName name="_81__123Graph_ECHART_8" localSheetId="0" hidden="1">[6]Quarters!$H$40:$K$40</definedName>
    <definedName name="_81__123Graph_ECHART_8" hidden="1">[7]Quarters!$H$40:$K$40</definedName>
    <definedName name="_82__123Graph_ECHART_9" localSheetId="0" hidden="1">[6]Quarters!$H$61:$K$61</definedName>
    <definedName name="_82__123Graph_ECHART_9" hidden="1">[7]Quarters!$H$61:$K$61</definedName>
    <definedName name="_83__123Graph_F_Chart_1A" localSheetId="0" hidden="1">'[10]Stock Price'!$G$4:$G$265</definedName>
    <definedName name="_83__123Graph_F_Chart_1A" hidden="1">'[11]Stock Price'!$G$4:$G$265</definedName>
    <definedName name="_84__123Graph_FCHART_10" localSheetId="0" hidden="1">[6]Quarters!$D$41:$G$41</definedName>
    <definedName name="_84__123Graph_FCHART_10" hidden="1">[7]Quarters!$D$41:$G$41</definedName>
    <definedName name="_85__123Graph_FCHART_11" localSheetId="0" hidden="1">[6]Quarters!$D$62:$G$62</definedName>
    <definedName name="_85__123Graph_FCHART_11" hidden="1">[7]Quarters!$D$62:$G$62</definedName>
    <definedName name="_86__123Graph_FCHART_12" localSheetId="0" hidden="1">[6]Quarters!$D$25:$G$25</definedName>
    <definedName name="_86__123Graph_FCHART_12" hidden="1">[7]Quarters!$D$25:$G$25</definedName>
    <definedName name="_87__123Graph_FCHART_13" localSheetId="0" hidden="1">[6]Quarters!$D$26:$G$26</definedName>
    <definedName name="_87__123Graph_FCHART_13" hidden="1">[7]Quarters!$D$26:$G$26</definedName>
    <definedName name="_88__123Graph_FCHART_14" localSheetId="0" hidden="1">[6]Quarters!$D$27:$G$27</definedName>
    <definedName name="_88__123Graph_FCHART_14" hidden="1">[7]Quarters!$D$27:$G$27</definedName>
    <definedName name="_89__123Graph_FCHART_15" localSheetId="0" hidden="1">[6]Quarters!$D$28:$G$28</definedName>
    <definedName name="_89__123Graph_FCHART_15" hidden="1">[7]Quarters!$D$28:$G$28</definedName>
    <definedName name="_9__123Graph_CCHART_2" hidden="1">[5]france!$B$43:$M$43</definedName>
    <definedName name="_90__123Graph_FCHART_16" localSheetId="0" hidden="1">[6]Quarters!$D$29:$G$29</definedName>
    <definedName name="_90__123Graph_FCHART_16" hidden="1">[7]Quarters!$D$29:$G$29</definedName>
    <definedName name="_91__123Graph_FCHART_4" localSheetId="0" hidden="1">[6]Quarters!$D$24:$G$24</definedName>
    <definedName name="_91__123Graph_FCHART_4" hidden="1">[7]Quarters!$D$24:$G$24</definedName>
    <definedName name="_92__123Graph_FCHART_6" localSheetId="0" hidden="1">[6]Quarters!$D$39:$G$39</definedName>
    <definedName name="_92__123Graph_FCHART_6" hidden="1">[7]Quarters!$D$39:$G$39</definedName>
    <definedName name="_93__123Graph_FCHART_7" localSheetId="0" hidden="1">[6]Quarters!$D$60:$G$60</definedName>
    <definedName name="_93__123Graph_FCHART_7" hidden="1">[7]Quarters!$D$60:$G$60</definedName>
    <definedName name="_94__123Graph_FCHART_8" localSheetId="0" hidden="1">[6]Quarters!$D$40:$G$40</definedName>
    <definedName name="_94__123Graph_FCHART_8" hidden="1">[7]Quarters!$D$40:$G$40</definedName>
    <definedName name="_95__123Graph_FCHART_9" localSheetId="0" hidden="1">[6]Quarters!$D$61:$G$61</definedName>
    <definedName name="_95__123Graph_FCHART_9" hidden="1">[7]Quarters!$D$61:$G$61</definedName>
    <definedName name="_96__123Graph_X_Chart_1A" localSheetId="0" hidden="1">'[10]Stock Price'!$A$4:$A$265</definedName>
    <definedName name="_96__123Graph_X_Chart_1A" hidden="1">'[11]Stock Price'!$A$4:$A$265</definedName>
    <definedName name="_97__123Graph_XChart_1" localSheetId="0" hidden="1">[12]Total!$C$322:$C$325</definedName>
    <definedName name="_97__123Graph_XChart_1" hidden="1">[13]Total!$C$322:$C$325</definedName>
    <definedName name="_98__123Graph_XChart_2" localSheetId="0" hidden="1">'[8]sales vol.'!$J$398:$J$401</definedName>
    <definedName name="_98__123Graph_XChart_2" hidden="1">'[9]sales vol.'!$J$398:$J$401</definedName>
    <definedName name="_99__123Graph_XCHART_20" localSheetId="0" hidden="1">[6]oldSEG!$AD$11:$AD$14</definedName>
    <definedName name="_99__123Graph_XCHART_20" hidden="1">[7]oldSEG!$AD$11:$AD$14</definedName>
    <definedName name="_a1" localSheetId="0" hidden="1">{#N/A,#N/A,FALSE,"FlCx99";#N/A,#N/A,FALSE,"Dívida99"}</definedName>
    <definedName name="_a1" localSheetId="2" hidden="1">{#N/A,#N/A,FALSE,"FlCx99";#N/A,#N/A,FALSE,"Dívida99"}</definedName>
    <definedName name="_a1" localSheetId="6" hidden="1">{#N/A,#N/A,FALSE,"FlCx99";#N/A,#N/A,FALSE,"Dívida99"}</definedName>
    <definedName name="_a1" localSheetId="3" hidden="1">{#N/A,#N/A,FALSE,"FlCx99";#N/A,#N/A,FALSE,"Dívida99"}</definedName>
    <definedName name="_a1" localSheetId="9" hidden="1">{#N/A,#N/A,FALSE,"FlCx99";#N/A,#N/A,FALSE,"Dívida99"}</definedName>
    <definedName name="_a1" localSheetId="5" hidden="1">{#N/A,#N/A,FALSE,"FlCx99";#N/A,#N/A,FALSE,"Dívida99"}</definedName>
    <definedName name="_a1" localSheetId="4" hidden="1">{#N/A,#N/A,FALSE,"FlCx99";#N/A,#N/A,FALSE,"Dívida99"}</definedName>
    <definedName name="_a1" localSheetId="1" hidden="1">{#N/A,#N/A,FALSE,"FlCx99";#N/A,#N/A,FALSE,"Dívida99"}</definedName>
    <definedName name="_a1" localSheetId="7" hidden="1">{#N/A,#N/A,FALSE,"FlCx99";#N/A,#N/A,FALSE,"Dívida99"}</definedName>
    <definedName name="_a1" hidden="1">{#N/A,#N/A,FALSE,"FlCx99";#N/A,#N/A,FALSE,"Dívida99"}</definedName>
    <definedName name="_a1_1" localSheetId="2" hidden="1">{#N/A,#N/A,FALSE,"FlCx99";#N/A,#N/A,FALSE,"Dívida99"}</definedName>
    <definedName name="_a1_1" localSheetId="6" hidden="1">{#N/A,#N/A,FALSE,"FlCx99";#N/A,#N/A,FALSE,"Dívida99"}</definedName>
    <definedName name="_a1_1" localSheetId="3" hidden="1">{#N/A,#N/A,FALSE,"FlCx99";#N/A,#N/A,FALSE,"Dívida99"}</definedName>
    <definedName name="_a1_1" localSheetId="9" hidden="1">{#N/A,#N/A,FALSE,"FlCx99";#N/A,#N/A,FALSE,"Dívida99"}</definedName>
    <definedName name="_a1_1" localSheetId="5" hidden="1">{#N/A,#N/A,FALSE,"FlCx99";#N/A,#N/A,FALSE,"Dívida99"}</definedName>
    <definedName name="_a1_1" localSheetId="4" hidden="1">{#N/A,#N/A,FALSE,"FlCx99";#N/A,#N/A,FALSE,"Dívida99"}</definedName>
    <definedName name="_a1_1" localSheetId="1" hidden="1">{#N/A,#N/A,FALSE,"FlCx99";#N/A,#N/A,FALSE,"Dívida99"}</definedName>
    <definedName name="_a1_1" localSheetId="7" hidden="1">{#N/A,#N/A,FALSE,"FlCx99";#N/A,#N/A,FALSE,"Dívida99"}</definedName>
    <definedName name="_a1_1" hidden="1">{#N/A,#N/A,FALSE,"FlCx99";#N/A,#N/A,FALSE,"Dívida99"}</definedName>
    <definedName name="_a1_2" localSheetId="2" hidden="1">{#N/A,#N/A,FALSE,"FlCx99";#N/A,#N/A,FALSE,"Dívida99"}</definedName>
    <definedName name="_a1_2" localSheetId="6" hidden="1">{#N/A,#N/A,FALSE,"FlCx99";#N/A,#N/A,FALSE,"Dívida99"}</definedName>
    <definedName name="_a1_2" localSheetId="3" hidden="1">{#N/A,#N/A,FALSE,"FlCx99";#N/A,#N/A,FALSE,"Dívida99"}</definedName>
    <definedName name="_a1_2" localSheetId="9" hidden="1">{#N/A,#N/A,FALSE,"FlCx99";#N/A,#N/A,FALSE,"Dívida99"}</definedName>
    <definedName name="_a1_2" localSheetId="5" hidden="1">{#N/A,#N/A,FALSE,"FlCx99";#N/A,#N/A,FALSE,"Dívida99"}</definedName>
    <definedName name="_a1_2" localSheetId="4" hidden="1">{#N/A,#N/A,FALSE,"FlCx99";#N/A,#N/A,FALSE,"Dívida99"}</definedName>
    <definedName name="_a1_2" localSheetId="1" hidden="1">{#N/A,#N/A,FALSE,"FlCx99";#N/A,#N/A,FALSE,"Dívida99"}</definedName>
    <definedName name="_a1_2" localSheetId="7" hidden="1">{#N/A,#N/A,FALSE,"FlCx99";#N/A,#N/A,FALSE,"Dívida99"}</definedName>
    <definedName name="_a1_2" hidden="1">{#N/A,#N/A,FALSE,"FlCx99";#N/A,#N/A,FALSE,"Dívida99"}</definedName>
    <definedName name="_a1_3" localSheetId="2" hidden="1">{#N/A,#N/A,FALSE,"FlCx99";#N/A,#N/A,FALSE,"Dívida99"}</definedName>
    <definedName name="_a1_3" localSheetId="6" hidden="1">{#N/A,#N/A,FALSE,"FlCx99";#N/A,#N/A,FALSE,"Dívida99"}</definedName>
    <definedName name="_a1_3" localSheetId="3" hidden="1">{#N/A,#N/A,FALSE,"FlCx99";#N/A,#N/A,FALSE,"Dívida99"}</definedName>
    <definedName name="_a1_3" localSheetId="9" hidden="1">{#N/A,#N/A,FALSE,"FlCx99";#N/A,#N/A,FALSE,"Dívida99"}</definedName>
    <definedName name="_a1_3" localSheetId="5" hidden="1">{#N/A,#N/A,FALSE,"FlCx99";#N/A,#N/A,FALSE,"Dívida99"}</definedName>
    <definedName name="_a1_3" localSheetId="4" hidden="1">{#N/A,#N/A,FALSE,"FlCx99";#N/A,#N/A,FALSE,"Dívida99"}</definedName>
    <definedName name="_a1_3" localSheetId="1" hidden="1">{#N/A,#N/A,FALSE,"FlCx99";#N/A,#N/A,FALSE,"Dívida99"}</definedName>
    <definedName name="_a1_3" localSheetId="7" hidden="1">{#N/A,#N/A,FALSE,"FlCx99";#N/A,#N/A,FALSE,"Dívida99"}</definedName>
    <definedName name="_a1_3" hidden="1">{#N/A,#N/A,FALSE,"FlCx99";#N/A,#N/A,FALSE,"Dívida99"}</definedName>
    <definedName name="_a1_4" localSheetId="2" hidden="1">{#N/A,#N/A,FALSE,"FlCx99";#N/A,#N/A,FALSE,"Dívida99"}</definedName>
    <definedName name="_a1_4" localSheetId="6" hidden="1">{#N/A,#N/A,FALSE,"FlCx99";#N/A,#N/A,FALSE,"Dívida99"}</definedName>
    <definedName name="_a1_4" localSheetId="3" hidden="1">{#N/A,#N/A,FALSE,"FlCx99";#N/A,#N/A,FALSE,"Dívida99"}</definedName>
    <definedName name="_a1_4" localSheetId="9" hidden="1">{#N/A,#N/A,FALSE,"FlCx99";#N/A,#N/A,FALSE,"Dívida99"}</definedName>
    <definedName name="_a1_4" localSheetId="5" hidden="1">{#N/A,#N/A,FALSE,"FlCx99";#N/A,#N/A,FALSE,"Dívida99"}</definedName>
    <definedName name="_a1_4" localSheetId="4" hidden="1">{#N/A,#N/A,FALSE,"FlCx99";#N/A,#N/A,FALSE,"Dívida99"}</definedName>
    <definedName name="_a1_4" localSheetId="1" hidden="1">{#N/A,#N/A,FALSE,"FlCx99";#N/A,#N/A,FALSE,"Dívida99"}</definedName>
    <definedName name="_a1_4" localSheetId="7" hidden="1">{#N/A,#N/A,FALSE,"FlCx99";#N/A,#N/A,FALSE,"Dívida99"}</definedName>
    <definedName name="_a1_4" hidden="1">{#N/A,#N/A,FALSE,"FlCx99";#N/A,#N/A,FALSE,"Dívida99"}</definedName>
    <definedName name="_a1_5" localSheetId="2" hidden="1">{#N/A,#N/A,FALSE,"FlCx99";#N/A,#N/A,FALSE,"Dívida99"}</definedName>
    <definedName name="_a1_5" localSheetId="6" hidden="1">{#N/A,#N/A,FALSE,"FlCx99";#N/A,#N/A,FALSE,"Dívida99"}</definedName>
    <definedName name="_a1_5" localSheetId="3" hidden="1">{#N/A,#N/A,FALSE,"FlCx99";#N/A,#N/A,FALSE,"Dívida99"}</definedName>
    <definedName name="_a1_5" localSheetId="9" hidden="1">{#N/A,#N/A,FALSE,"FlCx99";#N/A,#N/A,FALSE,"Dívida99"}</definedName>
    <definedName name="_a1_5" localSheetId="5" hidden="1">{#N/A,#N/A,FALSE,"FlCx99";#N/A,#N/A,FALSE,"Dívida99"}</definedName>
    <definedName name="_a1_5" localSheetId="4" hidden="1">{#N/A,#N/A,FALSE,"FlCx99";#N/A,#N/A,FALSE,"Dívida99"}</definedName>
    <definedName name="_a1_5" localSheetId="1" hidden="1">{#N/A,#N/A,FALSE,"FlCx99";#N/A,#N/A,FALSE,"Dívida99"}</definedName>
    <definedName name="_a1_5" localSheetId="7" hidden="1">{#N/A,#N/A,FALSE,"FlCx99";#N/A,#N/A,FALSE,"Dívida99"}</definedName>
    <definedName name="_a1_5" hidden="1">{#N/A,#N/A,FALSE,"FlCx99";#N/A,#N/A,FALSE,"Dívida99"}</definedName>
    <definedName name="_a3" localSheetId="0" hidden="1">{#N/A,#N/A,FALSE,"FlCx99";#N/A,#N/A,FALSE,"Dívida99"}</definedName>
    <definedName name="_a3" localSheetId="2" hidden="1">{#N/A,#N/A,FALSE,"FlCx99";#N/A,#N/A,FALSE,"Dívida99"}</definedName>
    <definedName name="_a3" localSheetId="6" hidden="1">{#N/A,#N/A,FALSE,"FlCx99";#N/A,#N/A,FALSE,"Dívida99"}</definedName>
    <definedName name="_a3" localSheetId="3" hidden="1">{#N/A,#N/A,FALSE,"FlCx99";#N/A,#N/A,FALSE,"Dívida99"}</definedName>
    <definedName name="_a3" localSheetId="9" hidden="1">{#N/A,#N/A,FALSE,"FlCx99";#N/A,#N/A,FALSE,"Dívida99"}</definedName>
    <definedName name="_a3" localSheetId="5" hidden="1">{#N/A,#N/A,FALSE,"FlCx99";#N/A,#N/A,FALSE,"Dívida99"}</definedName>
    <definedName name="_a3" localSheetId="4" hidden="1">{#N/A,#N/A,FALSE,"FlCx99";#N/A,#N/A,FALSE,"Dívida99"}</definedName>
    <definedName name="_a3" localSheetId="1" hidden="1">{#N/A,#N/A,FALSE,"FlCx99";#N/A,#N/A,FALSE,"Dívida99"}</definedName>
    <definedName name="_a3" localSheetId="7" hidden="1">{#N/A,#N/A,FALSE,"FlCx99";#N/A,#N/A,FALSE,"Dívida99"}</definedName>
    <definedName name="_a3" hidden="1">{#N/A,#N/A,FALSE,"FlCx99";#N/A,#N/A,FALSE,"Dívida99"}</definedName>
    <definedName name="_a3_1" localSheetId="2" hidden="1">{#N/A,#N/A,FALSE,"FlCx99";#N/A,#N/A,FALSE,"Dívida99"}</definedName>
    <definedName name="_a3_1" localSheetId="6" hidden="1">{#N/A,#N/A,FALSE,"FlCx99";#N/A,#N/A,FALSE,"Dívida99"}</definedName>
    <definedName name="_a3_1" localSheetId="3" hidden="1">{#N/A,#N/A,FALSE,"FlCx99";#N/A,#N/A,FALSE,"Dívida99"}</definedName>
    <definedName name="_a3_1" localSheetId="9" hidden="1">{#N/A,#N/A,FALSE,"FlCx99";#N/A,#N/A,FALSE,"Dívida99"}</definedName>
    <definedName name="_a3_1" localSheetId="5" hidden="1">{#N/A,#N/A,FALSE,"FlCx99";#N/A,#N/A,FALSE,"Dívida99"}</definedName>
    <definedName name="_a3_1" localSheetId="4" hidden="1">{#N/A,#N/A,FALSE,"FlCx99";#N/A,#N/A,FALSE,"Dívida99"}</definedName>
    <definedName name="_a3_1" localSheetId="1" hidden="1">{#N/A,#N/A,FALSE,"FlCx99";#N/A,#N/A,FALSE,"Dívida99"}</definedName>
    <definedName name="_a3_1" localSheetId="7" hidden="1">{#N/A,#N/A,FALSE,"FlCx99";#N/A,#N/A,FALSE,"Dívida99"}</definedName>
    <definedName name="_a3_1" hidden="1">{#N/A,#N/A,FALSE,"FlCx99";#N/A,#N/A,FALSE,"Dívida99"}</definedName>
    <definedName name="_a3_2" localSheetId="2" hidden="1">{#N/A,#N/A,FALSE,"FlCx99";#N/A,#N/A,FALSE,"Dívida99"}</definedName>
    <definedName name="_a3_2" localSheetId="6" hidden="1">{#N/A,#N/A,FALSE,"FlCx99";#N/A,#N/A,FALSE,"Dívida99"}</definedName>
    <definedName name="_a3_2" localSheetId="3" hidden="1">{#N/A,#N/A,FALSE,"FlCx99";#N/A,#N/A,FALSE,"Dívida99"}</definedName>
    <definedName name="_a3_2" localSheetId="9" hidden="1">{#N/A,#N/A,FALSE,"FlCx99";#N/A,#N/A,FALSE,"Dívida99"}</definedName>
    <definedName name="_a3_2" localSheetId="5" hidden="1">{#N/A,#N/A,FALSE,"FlCx99";#N/A,#N/A,FALSE,"Dívida99"}</definedName>
    <definedName name="_a3_2" localSheetId="4" hidden="1">{#N/A,#N/A,FALSE,"FlCx99";#N/A,#N/A,FALSE,"Dívida99"}</definedName>
    <definedName name="_a3_2" localSheetId="1" hidden="1">{#N/A,#N/A,FALSE,"FlCx99";#N/A,#N/A,FALSE,"Dívida99"}</definedName>
    <definedName name="_a3_2" localSheetId="7" hidden="1">{#N/A,#N/A,FALSE,"FlCx99";#N/A,#N/A,FALSE,"Dívida99"}</definedName>
    <definedName name="_a3_2" hidden="1">{#N/A,#N/A,FALSE,"FlCx99";#N/A,#N/A,FALSE,"Dívida99"}</definedName>
    <definedName name="_a3_3" localSheetId="2" hidden="1">{#N/A,#N/A,FALSE,"FlCx99";#N/A,#N/A,FALSE,"Dívida99"}</definedName>
    <definedName name="_a3_3" localSheetId="6" hidden="1">{#N/A,#N/A,FALSE,"FlCx99";#N/A,#N/A,FALSE,"Dívida99"}</definedName>
    <definedName name="_a3_3" localSheetId="3" hidden="1">{#N/A,#N/A,FALSE,"FlCx99";#N/A,#N/A,FALSE,"Dívida99"}</definedName>
    <definedName name="_a3_3" localSheetId="9" hidden="1">{#N/A,#N/A,FALSE,"FlCx99";#N/A,#N/A,FALSE,"Dívida99"}</definedName>
    <definedName name="_a3_3" localSheetId="5" hidden="1">{#N/A,#N/A,FALSE,"FlCx99";#N/A,#N/A,FALSE,"Dívida99"}</definedName>
    <definedName name="_a3_3" localSheetId="4" hidden="1">{#N/A,#N/A,FALSE,"FlCx99";#N/A,#N/A,FALSE,"Dívida99"}</definedName>
    <definedName name="_a3_3" localSheetId="1" hidden="1">{#N/A,#N/A,FALSE,"FlCx99";#N/A,#N/A,FALSE,"Dívida99"}</definedName>
    <definedName name="_a3_3" localSheetId="7" hidden="1">{#N/A,#N/A,FALSE,"FlCx99";#N/A,#N/A,FALSE,"Dívida99"}</definedName>
    <definedName name="_a3_3" hidden="1">{#N/A,#N/A,FALSE,"FlCx99";#N/A,#N/A,FALSE,"Dívida99"}</definedName>
    <definedName name="_a3_4" localSheetId="2" hidden="1">{#N/A,#N/A,FALSE,"FlCx99";#N/A,#N/A,FALSE,"Dívida99"}</definedName>
    <definedName name="_a3_4" localSheetId="6" hidden="1">{#N/A,#N/A,FALSE,"FlCx99";#N/A,#N/A,FALSE,"Dívida99"}</definedName>
    <definedName name="_a3_4" localSheetId="3" hidden="1">{#N/A,#N/A,FALSE,"FlCx99";#N/A,#N/A,FALSE,"Dívida99"}</definedName>
    <definedName name="_a3_4" localSheetId="9" hidden="1">{#N/A,#N/A,FALSE,"FlCx99";#N/A,#N/A,FALSE,"Dívida99"}</definedName>
    <definedName name="_a3_4" localSheetId="5" hidden="1">{#N/A,#N/A,FALSE,"FlCx99";#N/A,#N/A,FALSE,"Dívida99"}</definedName>
    <definedName name="_a3_4" localSheetId="4" hidden="1">{#N/A,#N/A,FALSE,"FlCx99";#N/A,#N/A,FALSE,"Dívida99"}</definedName>
    <definedName name="_a3_4" localSheetId="1" hidden="1">{#N/A,#N/A,FALSE,"FlCx99";#N/A,#N/A,FALSE,"Dívida99"}</definedName>
    <definedName name="_a3_4" localSheetId="7" hidden="1">{#N/A,#N/A,FALSE,"FlCx99";#N/A,#N/A,FALSE,"Dívida99"}</definedName>
    <definedName name="_a3_4" hidden="1">{#N/A,#N/A,FALSE,"FlCx99";#N/A,#N/A,FALSE,"Dívida99"}</definedName>
    <definedName name="_a3_5" localSheetId="2" hidden="1">{#N/A,#N/A,FALSE,"FlCx99";#N/A,#N/A,FALSE,"Dívida99"}</definedName>
    <definedName name="_a3_5" localSheetId="6" hidden="1">{#N/A,#N/A,FALSE,"FlCx99";#N/A,#N/A,FALSE,"Dívida99"}</definedName>
    <definedName name="_a3_5" localSheetId="3" hidden="1">{#N/A,#N/A,FALSE,"FlCx99";#N/A,#N/A,FALSE,"Dívida99"}</definedName>
    <definedName name="_a3_5" localSheetId="9" hidden="1">{#N/A,#N/A,FALSE,"FlCx99";#N/A,#N/A,FALSE,"Dívida99"}</definedName>
    <definedName name="_a3_5" localSheetId="5" hidden="1">{#N/A,#N/A,FALSE,"FlCx99";#N/A,#N/A,FALSE,"Dívida99"}</definedName>
    <definedName name="_a3_5" localSheetId="4" hidden="1">{#N/A,#N/A,FALSE,"FlCx99";#N/A,#N/A,FALSE,"Dívida99"}</definedName>
    <definedName name="_a3_5" localSheetId="1" hidden="1">{#N/A,#N/A,FALSE,"FlCx99";#N/A,#N/A,FALSE,"Dívida99"}</definedName>
    <definedName name="_a3_5" localSheetId="7" hidden="1">{#N/A,#N/A,FALSE,"FlCx99";#N/A,#N/A,FALSE,"Dívida99"}</definedName>
    <definedName name="_a3_5" hidden="1">{#N/A,#N/A,FALSE,"FlCx99";#N/A,#N/A,FALSE,"Dívida99"}</definedName>
    <definedName name="_a4" localSheetId="0" hidden="1">{#N/A,#N/A,FALSE,"FlCx99";#N/A,#N/A,FALSE,"Dívida99"}</definedName>
    <definedName name="_a4" localSheetId="2" hidden="1">{#N/A,#N/A,FALSE,"FlCx99";#N/A,#N/A,FALSE,"Dívida99"}</definedName>
    <definedName name="_a4" localSheetId="6" hidden="1">{#N/A,#N/A,FALSE,"FlCx99";#N/A,#N/A,FALSE,"Dívida99"}</definedName>
    <definedName name="_a4" localSheetId="3" hidden="1">{#N/A,#N/A,FALSE,"FlCx99";#N/A,#N/A,FALSE,"Dívida99"}</definedName>
    <definedName name="_a4" localSheetId="9" hidden="1">{#N/A,#N/A,FALSE,"FlCx99";#N/A,#N/A,FALSE,"Dívida99"}</definedName>
    <definedName name="_a4" localSheetId="5" hidden="1">{#N/A,#N/A,FALSE,"FlCx99";#N/A,#N/A,FALSE,"Dívida99"}</definedName>
    <definedName name="_a4" localSheetId="4" hidden="1">{#N/A,#N/A,FALSE,"FlCx99";#N/A,#N/A,FALSE,"Dívida99"}</definedName>
    <definedName name="_a4" localSheetId="1" hidden="1">{#N/A,#N/A,FALSE,"FlCx99";#N/A,#N/A,FALSE,"Dívida99"}</definedName>
    <definedName name="_a4" localSheetId="7" hidden="1">{#N/A,#N/A,FALSE,"FlCx99";#N/A,#N/A,FALSE,"Dívida99"}</definedName>
    <definedName name="_a4" hidden="1">{#N/A,#N/A,FALSE,"FlCx99";#N/A,#N/A,FALSE,"Dívida99"}</definedName>
    <definedName name="_a4_1" localSheetId="2" hidden="1">{#N/A,#N/A,FALSE,"FlCx99";#N/A,#N/A,FALSE,"Dívida99"}</definedName>
    <definedName name="_a4_1" localSheetId="6" hidden="1">{#N/A,#N/A,FALSE,"FlCx99";#N/A,#N/A,FALSE,"Dívida99"}</definedName>
    <definedName name="_a4_1" localSheetId="3" hidden="1">{#N/A,#N/A,FALSE,"FlCx99";#N/A,#N/A,FALSE,"Dívida99"}</definedName>
    <definedName name="_a4_1" localSheetId="9" hidden="1">{#N/A,#N/A,FALSE,"FlCx99";#N/A,#N/A,FALSE,"Dívida99"}</definedName>
    <definedName name="_a4_1" localSheetId="5" hidden="1">{#N/A,#N/A,FALSE,"FlCx99";#N/A,#N/A,FALSE,"Dívida99"}</definedName>
    <definedName name="_a4_1" localSheetId="4" hidden="1">{#N/A,#N/A,FALSE,"FlCx99";#N/A,#N/A,FALSE,"Dívida99"}</definedName>
    <definedName name="_a4_1" localSheetId="1" hidden="1">{#N/A,#N/A,FALSE,"FlCx99";#N/A,#N/A,FALSE,"Dívida99"}</definedName>
    <definedName name="_a4_1" localSheetId="7" hidden="1">{#N/A,#N/A,FALSE,"FlCx99";#N/A,#N/A,FALSE,"Dívida99"}</definedName>
    <definedName name="_a4_1" hidden="1">{#N/A,#N/A,FALSE,"FlCx99";#N/A,#N/A,FALSE,"Dívida99"}</definedName>
    <definedName name="_a4_2" localSheetId="2" hidden="1">{#N/A,#N/A,FALSE,"FlCx99";#N/A,#N/A,FALSE,"Dívida99"}</definedName>
    <definedName name="_a4_2" localSheetId="6" hidden="1">{#N/A,#N/A,FALSE,"FlCx99";#N/A,#N/A,FALSE,"Dívida99"}</definedName>
    <definedName name="_a4_2" localSheetId="3" hidden="1">{#N/A,#N/A,FALSE,"FlCx99";#N/A,#N/A,FALSE,"Dívida99"}</definedName>
    <definedName name="_a4_2" localSheetId="9" hidden="1">{#N/A,#N/A,FALSE,"FlCx99";#N/A,#N/A,FALSE,"Dívida99"}</definedName>
    <definedName name="_a4_2" localSheetId="5" hidden="1">{#N/A,#N/A,FALSE,"FlCx99";#N/A,#N/A,FALSE,"Dívida99"}</definedName>
    <definedName name="_a4_2" localSheetId="4" hidden="1">{#N/A,#N/A,FALSE,"FlCx99";#N/A,#N/A,FALSE,"Dívida99"}</definedName>
    <definedName name="_a4_2" localSheetId="1" hidden="1">{#N/A,#N/A,FALSE,"FlCx99";#N/A,#N/A,FALSE,"Dívida99"}</definedName>
    <definedName name="_a4_2" localSheetId="7" hidden="1">{#N/A,#N/A,FALSE,"FlCx99";#N/A,#N/A,FALSE,"Dívida99"}</definedName>
    <definedName name="_a4_2" hidden="1">{#N/A,#N/A,FALSE,"FlCx99";#N/A,#N/A,FALSE,"Dívida99"}</definedName>
    <definedName name="_a4_3" localSheetId="2" hidden="1">{#N/A,#N/A,FALSE,"FlCx99";#N/A,#N/A,FALSE,"Dívida99"}</definedName>
    <definedName name="_a4_3" localSheetId="6" hidden="1">{#N/A,#N/A,FALSE,"FlCx99";#N/A,#N/A,FALSE,"Dívida99"}</definedName>
    <definedName name="_a4_3" localSheetId="3" hidden="1">{#N/A,#N/A,FALSE,"FlCx99";#N/A,#N/A,FALSE,"Dívida99"}</definedName>
    <definedName name="_a4_3" localSheetId="9" hidden="1">{#N/A,#N/A,FALSE,"FlCx99";#N/A,#N/A,FALSE,"Dívida99"}</definedName>
    <definedName name="_a4_3" localSheetId="5" hidden="1">{#N/A,#N/A,FALSE,"FlCx99";#N/A,#N/A,FALSE,"Dívida99"}</definedName>
    <definedName name="_a4_3" localSheetId="4" hidden="1">{#N/A,#N/A,FALSE,"FlCx99";#N/A,#N/A,FALSE,"Dívida99"}</definedName>
    <definedName name="_a4_3" localSheetId="1" hidden="1">{#N/A,#N/A,FALSE,"FlCx99";#N/A,#N/A,FALSE,"Dívida99"}</definedName>
    <definedName name="_a4_3" localSheetId="7" hidden="1">{#N/A,#N/A,FALSE,"FlCx99";#N/A,#N/A,FALSE,"Dívida99"}</definedName>
    <definedName name="_a4_3" hidden="1">{#N/A,#N/A,FALSE,"FlCx99";#N/A,#N/A,FALSE,"Dívida99"}</definedName>
    <definedName name="_a4_4" localSheetId="2" hidden="1">{#N/A,#N/A,FALSE,"FlCx99";#N/A,#N/A,FALSE,"Dívida99"}</definedName>
    <definedName name="_a4_4" localSheetId="6" hidden="1">{#N/A,#N/A,FALSE,"FlCx99";#N/A,#N/A,FALSE,"Dívida99"}</definedName>
    <definedName name="_a4_4" localSheetId="3" hidden="1">{#N/A,#N/A,FALSE,"FlCx99";#N/A,#N/A,FALSE,"Dívida99"}</definedName>
    <definedName name="_a4_4" localSheetId="9" hidden="1">{#N/A,#N/A,FALSE,"FlCx99";#N/A,#N/A,FALSE,"Dívida99"}</definedName>
    <definedName name="_a4_4" localSheetId="5" hidden="1">{#N/A,#N/A,FALSE,"FlCx99";#N/A,#N/A,FALSE,"Dívida99"}</definedName>
    <definedName name="_a4_4" localSheetId="4" hidden="1">{#N/A,#N/A,FALSE,"FlCx99";#N/A,#N/A,FALSE,"Dívida99"}</definedName>
    <definedName name="_a4_4" localSheetId="1" hidden="1">{#N/A,#N/A,FALSE,"FlCx99";#N/A,#N/A,FALSE,"Dívida99"}</definedName>
    <definedName name="_a4_4" localSheetId="7" hidden="1">{#N/A,#N/A,FALSE,"FlCx99";#N/A,#N/A,FALSE,"Dívida99"}</definedName>
    <definedName name="_a4_4" hidden="1">{#N/A,#N/A,FALSE,"FlCx99";#N/A,#N/A,FALSE,"Dívida99"}</definedName>
    <definedName name="_a4_5" localSheetId="2" hidden="1">{#N/A,#N/A,FALSE,"FlCx99";#N/A,#N/A,FALSE,"Dívida99"}</definedName>
    <definedName name="_a4_5" localSheetId="6" hidden="1">{#N/A,#N/A,FALSE,"FlCx99";#N/A,#N/A,FALSE,"Dívida99"}</definedName>
    <definedName name="_a4_5" localSheetId="3" hidden="1">{#N/A,#N/A,FALSE,"FlCx99";#N/A,#N/A,FALSE,"Dívida99"}</definedName>
    <definedName name="_a4_5" localSheetId="9" hidden="1">{#N/A,#N/A,FALSE,"FlCx99";#N/A,#N/A,FALSE,"Dívida99"}</definedName>
    <definedName name="_a4_5" localSheetId="5" hidden="1">{#N/A,#N/A,FALSE,"FlCx99";#N/A,#N/A,FALSE,"Dívida99"}</definedName>
    <definedName name="_a4_5" localSheetId="4" hidden="1">{#N/A,#N/A,FALSE,"FlCx99";#N/A,#N/A,FALSE,"Dívida99"}</definedName>
    <definedName name="_a4_5" localSheetId="1" hidden="1">{#N/A,#N/A,FALSE,"FlCx99";#N/A,#N/A,FALSE,"Dívida99"}</definedName>
    <definedName name="_a4_5" localSheetId="7" hidden="1">{#N/A,#N/A,FALSE,"FlCx99";#N/A,#N/A,FALSE,"Dívida99"}</definedName>
    <definedName name="_a4_5" hidden="1">{#N/A,#N/A,FALSE,"FlCx99";#N/A,#N/A,FALSE,"Dívida99"}</definedName>
    <definedName name="_b2" localSheetId="0" hidden="1">{"PVGraph2",#N/A,FALSE,"PV Data"}</definedName>
    <definedName name="_b2" localSheetId="2" hidden="1">{"PVGraph2",#N/A,FALSE,"PV Data"}</definedName>
    <definedName name="_b2" localSheetId="6" hidden="1">{"PVGraph2",#N/A,FALSE,"PV Data"}</definedName>
    <definedName name="_b2" localSheetId="3" hidden="1">{"PVGraph2",#N/A,FALSE,"PV Data"}</definedName>
    <definedName name="_b2" localSheetId="9" hidden="1">{"PVGraph2",#N/A,FALSE,"PV Data"}</definedName>
    <definedName name="_b2" localSheetId="5" hidden="1">{"PVGraph2",#N/A,FALSE,"PV Data"}</definedName>
    <definedName name="_b2" localSheetId="4" hidden="1">{"PVGraph2",#N/A,FALSE,"PV Data"}</definedName>
    <definedName name="_b2" localSheetId="1" hidden="1">{"PVGraph2",#N/A,FALSE,"PV Data"}</definedName>
    <definedName name="_b2" localSheetId="7" hidden="1">{"PVGraph2",#N/A,FALSE,"PV Data"}</definedName>
    <definedName name="_b2" hidden="1">{"PVGraph2",#N/A,FALSE,"PV Data"}</definedName>
    <definedName name="_b2_1" localSheetId="2" hidden="1">{"PVGraph2",#N/A,FALSE,"PV Data"}</definedName>
    <definedName name="_b2_1" localSheetId="6" hidden="1">{"PVGraph2",#N/A,FALSE,"PV Data"}</definedName>
    <definedName name="_b2_1" localSheetId="3" hidden="1">{"PVGraph2",#N/A,FALSE,"PV Data"}</definedName>
    <definedName name="_b2_1" localSheetId="9" hidden="1">{"PVGraph2",#N/A,FALSE,"PV Data"}</definedName>
    <definedName name="_b2_1" localSheetId="5" hidden="1">{"PVGraph2",#N/A,FALSE,"PV Data"}</definedName>
    <definedName name="_b2_1" localSheetId="4" hidden="1">{"PVGraph2",#N/A,FALSE,"PV Data"}</definedName>
    <definedName name="_b2_1" localSheetId="1" hidden="1">{"PVGraph2",#N/A,FALSE,"PV Data"}</definedName>
    <definedName name="_b2_1" localSheetId="7" hidden="1">{"PVGraph2",#N/A,FALSE,"PV Data"}</definedName>
    <definedName name="_b2_1" hidden="1">{"PVGraph2",#N/A,FALSE,"PV Data"}</definedName>
    <definedName name="_b2_2" localSheetId="2" hidden="1">{"PVGraph2",#N/A,FALSE,"PV Data"}</definedName>
    <definedName name="_b2_2" localSheetId="6" hidden="1">{"PVGraph2",#N/A,FALSE,"PV Data"}</definedName>
    <definedName name="_b2_2" localSheetId="3" hidden="1">{"PVGraph2",#N/A,FALSE,"PV Data"}</definedName>
    <definedName name="_b2_2" localSheetId="9" hidden="1">{"PVGraph2",#N/A,FALSE,"PV Data"}</definedName>
    <definedName name="_b2_2" localSheetId="5" hidden="1">{"PVGraph2",#N/A,FALSE,"PV Data"}</definedName>
    <definedName name="_b2_2" localSheetId="4" hidden="1">{"PVGraph2",#N/A,FALSE,"PV Data"}</definedName>
    <definedName name="_b2_2" localSheetId="1" hidden="1">{"PVGraph2",#N/A,FALSE,"PV Data"}</definedName>
    <definedName name="_b2_2" localSheetId="7" hidden="1">{"PVGraph2",#N/A,FALSE,"PV Data"}</definedName>
    <definedName name="_b2_2" hidden="1">{"PVGraph2",#N/A,FALSE,"PV Data"}</definedName>
    <definedName name="_b2_3" localSheetId="2" hidden="1">{"PVGraph2",#N/A,FALSE,"PV Data"}</definedName>
    <definedName name="_b2_3" localSheetId="6" hidden="1">{"PVGraph2",#N/A,FALSE,"PV Data"}</definedName>
    <definedName name="_b2_3" localSheetId="3" hidden="1">{"PVGraph2",#N/A,FALSE,"PV Data"}</definedName>
    <definedName name="_b2_3" localSheetId="9" hidden="1">{"PVGraph2",#N/A,FALSE,"PV Data"}</definedName>
    <definedName name="_b2_3" localSheetId="5" hidden="1">{"PVGraph2",#N/A,FALSE,"PV Data"}</definedName>
    <definedName name="_b2_3" localSheetId="4" hidden="1">{"PVGraph2",#N/A,FALSE,"PV Data"}</definedName>
    <definedName name="_b2_3" localSheetId="1" hidden="1">{"PVGraph2",#N/A,FALSE,"PV Data"}</definedName>
    <definedName name="_b2_3" localSheetId="7" hidden="1">{"PVGraph2",#N/A,FALSE,"PV Data"}</definedName>
    <definedName name="_b2_3" hidden="1">{"PVGraph2",#N/A,FALSE,"PV Data"}</definedName>
    <definedName name="_b2_4" localSheetId="2" hidden="1">{"PVGraph2",#N/A,FALSE,"PV Data"}</definedName>
    <definedName name="_b2_4" localSheetId="6" hidden="1">{"PVGraph2",#N/A,FALSE,"PV Data"}</definedName>
    <definedName name="_b2_4" localSheetId="3" hidden="1">{"PVGraph2",#N/A,FALSE,"PV Data"}</definedName>
    <definedName name="_b2_4" localSheetId="9" hidden="1">{"PVGraph2",#N/A,FALSE,"PV Data"}</definedName>
    <definedName name="_b2_4" localSheetId="5" hidden="1">{"PVGraph2",#N/A,FALSE,"PV Data"}</definedName>
    <definedName name="_b2_4" localSheetId="4" hidden="1">{"PVGraph2",#N/A,FALSE,"PV Data"}</definedName>
    <definedName name="_b2_4" localSheetId="1" hidden="1">{"PVGraph2",#N/A,FALSE,"PV Data"}</definedName>
    <definedName name="_b2_4" localSheetId="7" hidden="1">{"PVGraph2",#N/A,FALSE,"PV Data"}</definedName>
    <definedName name="_b2_4" hidden="1">{"PVGraph2",#N/A,FALSE,"PV Data"}</definedName>
    <definedName name="_b2_5" localSheetId="2" hidden="1">{"PVGraph2",#N/A,FALSE,"PV Data"}</definedName>
    <definedName name="_b2_5" localSheetId="6" hidden="1">{"PVGraph2",#N/A,FALSE,"PV Data"}</definedName>
    <definedName name="_b2_5" localSheetId="3" hidden="1">{"PVGraph2",#N/A,FALSE,"PV Data"}</definedName>
    <definedName name="_b2_5" localSheetId="9" hidden="1">{"PVGraph2",#N/A,FALSE,"PV Data"}</definedName>
    <definedName name="_b2_5" localSheetId="5" hidden="1">{"PVGraph2",#N/A,FALSE,"PV Data"}</definedName>
    <definedName name="_b2_5" localSheetId="4" hidden="1">{"PVGraph2",#N/A,FALSE,"PV Data"}</definedName>
    <definedName name="_b2_5" localSheetId="1" hidden="1">{"PVGraph2",#N/A,FALSE,"PV Data"}</definedName>
    <definedName name="_b2_5" localSheetId="7" hidden="1">{"PVGraph2",#N/A,FALSE,"PV Data"}</definedName>
    <definedName name="_b2_5" hidden="1">{"PVGraph2",#N/A,FALSE,"PV Data"}</definedName>
    <definedName name="_BA1" localSheetId="0" hidden="1">{"'Directory'!$A$72:$E$91"}</definedName>
    <definedName name="_BA1" localSheetId="2" hidden="1">{"'Directory'!$A$72:$E$91"}</definedName>
    <definedName name="_BA1" localSheetId="6" hidden="1">{"'Directory'!$A$72:$E$91"}</definedName>
    <definedName name="_BA1" localSheetId="3" hidden="1">{"'Directory'!$A$72:$E$91"}</definedName>
    <definedName name="_BA1" localSheetId="9" hidden="1">{"'Directory'!$A$72:$E$91"}</definedName>
    <definedName name="_BA1" localSheetId="5" hidden="1">{"'Directory'!$A$72:$E$91"}</definedName>
    <definedName name="_BA1" localSheetId="4" hidden="1">{"'Directory'!$A$72:$E$91"}</definedName>
    <definedName name="_BA1" localSheetId="1" hidden="1">{"'Directory'!$A$72:$E$91"}</definedName>
    <definedName name="_BA1" localSheetId="7" hidden="1">{"'Directory'!$A$72:$E$91"}</definedName>
    <definedName name="_BA1" hidden="1">{"'Directory'!$A$72:$E$91"}</definedName>
    <definedName name="_BA12" localSheetId="0" hidden="1">{"'Directory'!$A$72:$E$91"}</definedName>
    <definedName name="_BA12" localSheetId="2" hidden="1">{"'Directory'!$A$72:$E$91"}</definedName>
    <definedName name="_BA12" localSheetId="6" hidden="1">{"'Directory'!$A$72:$E$91"}</definedName>
    <definedName name="_BA12" localSheetId="3" hidden="1">{"'Directory'!$A$72:$E$91"}</definedName>
    <definedName name="_BA12" localSheetId="9" hidden="1">{"'Directory'!$A$72:$E$91"}</definedName>
    <definedName name="_BA12" localSheetId="5" hidden="1">{"'Directory'!$A$72:$E$91"}</definedName>
    <definedName name="_BA12" localSheetId="4" hidden="1">{"'Directory'!$A$72:$E$91"}</definedName>
    <definedName name="_BA12" localSheetId="1" hidden="1">{"'Directory'!$A$72:$E$91"}</definedName>
    <definedName name="_BA12" localSheetId="7" hidden="1">{"'Directory'!$A$72:$E$91"}</definedName>
    <definedName name="_BA12" hidden="1">{"'Directory'!$A$72:$E$91"}</definedName>
    <definedName name="_BA14" localSheetId="0" hidden="1">{"'Directory'!$A$72:$E$91"}</definedName>
    <definedName name="_BA14" localSheetId="2" hidden="1">{"'Directory'!$A$72:$E$91"}</definedName>
    <definedName name="_BA14" localSheetId="6" hidden="1">{"'Directory'!$A$72:$E$91"}</definedName>
    <definedName name="_BA14" localSheetId="3" hidden="1">{"'Directory'!$A$72:$E$91"}</definedName>
    <definedName name="_BA14" localSheetId="9" hidden="1">{"'Directory'!$A$72:$E$91"}</definedName>
    <definedName name="_BA14" localSheetId="5" hidden="1">{"'Directory'!$A$72:$E$91"}</definedName>
    <definedName name="_BA14" localSheetId="4" hidden="1">{"'Directory'!$A$72:$E$91"}</definedName>
    <definedName name="_BA14" localSheetId="1" hidden="1">{"'Directory'!$A$72:$E$91"}</definedName>
    <definedName name="_BA14" localSheetId="7" hidden="1">{"'Directory'!$A$72:$E$91"}</definedName>
    <definedName name="_BA14" hidden="1">{"'Directory'!$A$72:$E$91"}</definedName>
    <definedName name="_BA15" localSheetId="0" hidden="1">{"'Directory'!$A$72:$E$91"}</definedName>
    <definedName name="_BA15" localSheetId="2" hidden="1">{"'Directory'!$A$72:$E$91"}</definedName>
    <definedName name="_BA15" localSheetId="6" hidden="1">{"'Directory'!$A$72:$E$91"}</definedName>
    <definedName name="_BA15" localSheetId="3" hidden="1">{"'Directory'!$A$72:$E$91"}</definedName>
    <definedName name="_BA15" localSheetId="9" hidden="1">{"'Directory'!$A$72:$E$91"}</definedName>
    <definedName name="_BA15" localSheetId="5" hidden="1">{"'Directory'!$A$72:$E$91"}</definedName>
    <definedName name="_BA15" localSheetId="4" hidden="1">{"'Directory'!$A$72:$E$91"}</definedName>
    <definedName name="_BA15" localSheetId="1" hidden="1">{"'Directory'!$A$72:$E$91"}</definedName>
    <definedName name="_BA15" localSheetId="7" hidden="1">{"'Directory'!$A$72:$E$91"}</definedName>
    <definedName name="_BA15" hidden="1">{"'Directory'!$A$72:$E$91"}</definedName>
    <definedName name="_BA16" localSheetId="0" hidden="1">{"'Directory'!$A$72:$E$91"}</definedName>
    <definedName name="_BA16" localSheetId="2" hidden="1">{"'Directory'!$A$72:$E$91"}</definedName>
    <definedName name="_BA16" localSheetId="6" hidden="1">{"'Directory'!$A$72:$E$91"}</definedName>
    <definedName name="_BA16" localSheetId="3" hidden="1">{"'Directory'!$A$72:$E$91"}</definedName>
    <definedName name="_BA16" localSheetId="9" hidden="1">{"'Directory'!$A$72:$E$91"}</definedName>
    <definedName name="_BA16" localSheetId="5" hidden="1">{"'Directory'!$A$72:$E$91"}</definedName>
    <definedName name="_BA16" localSheetId="4" hidden="1">{"'Directory'!$A$72:$E$91"}</definedName>
    <definedName name="_BA16" localSheetId="1" hidden="1">{"'Directory'!$A$72:$E$91"}</definedName>
    <definedName name="_BA16" localSheetId="7" hidden="1">{"'Directory'!$A$72:$E$91"}</definedName>
    <definedName name="_BA16" hidden="1">{"'Directory'!$A$72:$E$91"}</definedName>
    <definedName name="_BA17" localSheetId="0" hidden="1">{#N/A,#N/A,FALSE,"Earn'gs &amp; Val'n";#N/A,#N/A,FALSE,"Interim"}</definedName>
    <definedName name="_BA17" localSheetId="2" hidden="1">{#N/A,#N/A,FALSE,"Earn'gs &amp; Val'n";#N/A,#N/A,FALSE,"Interim"}</definedName>
    <definedName name="_BA17" localSheetId="6" hidden="1">{#N/A,#N/A,FALSE,"Earn'gs &amp; Val'n";#N/A,#N/A,FALSE,"Interim"}</definedName>
    <definedName name="_BA17" localSheetId="3" hidden="1">{#N/A,#N/A,FALSE,"Earn'gs &amp; Val'n";#N/A,#N/A,FALSE,"Interim"}</definedName>
    <definedName name="_BA17" localSheetId="9" hidden="1">{#N/A,#N/A,FALSE,"Earn'gs &amp; Val'n";#N/A,#N/A,FALSE,"Interim"}</definedName>
    <definedName name="_BA17" localSheetId="5" hidden="1">{#N/A,#N/A,FALSE,"Earn'gs &amp; Val'n";#N/A,#N/A,FALSE,"Interim"}</definedName>
    <definedName name="_BA17" localSheetId="4" hidden="1">{#N/A,#N/A,FALSE,"Earn'gs &amp; Val'n";#N/A,#N/A,FALSE,"Interim"}</definedName>
    <definedName name="_BA17" localSheetId="1" hidden="1">{#N/A,#N/A,FALSE,"Earn'gs &amp; Val'n";#N/A,#N/A,FALSE,"Interim"}</definedName>
    <definedName name="_BA17" localSheetId="7" hidden="1">{#N/A,#N/A,FALSE,"Earn'gs &amp; Val'n";#N/A,#N/A,FALSE,"Interim"}</definedName>
    <definedName name="_BA17" hidden="1">{#N/A,#N/A,FALSE,"Earn'gs &amp; Val'n";#N/A,#N/A,FALSE,"Interim"}</definedName>
    <definedName name="_BA2" localSheetId="0" hidden="1">{"'Directory'!$A$72:$E$91"}</definedName>
    <definedName name="_BA2" localSheetId="2" hidden="1">{"'Directory'!$A$72:$E$91"}</definedName>
    <definedName name="_BA2" localSheetId="6" hidden="1">{"'Directory'!$A$72:$E$91"}</definedName>
    <definedName name="_BA2" localSheetId="3" hidden="1">{"'Directory'!$A$72:$E$91"}</definedName>
    <definedName name="_BA2" localSheetId="9" hidden="1">{"'Directory'!$A$72:$E$91"}</definedName>
    <definedName name="_BA2" localSheetId="5" hidden="1">{"'Directory'!$A$72:$E$91"}</definedName>
    <definedName name="_BA2" localSheetId="4" hidden="1">{"'Directory'!$A$72:$E$91"}</definedName>
    <definedName name="_BA2" localSheetId="1" hidden="1">{"'Directory'!$A$72:$E$91"}</definedName>
    <definedName name="_BA2" localSheetId="7" hidden="1">{"'Directory'!$A$72:$E$91"}</definedName>
    <definedName name="_BA2" hidden="1">{"'Directory'!$A$72:$E$91"}</definedName>
    <definedName name="_BA3" localSheetId="0" hidden="1">{"'Directory'!$A$72:$E$91"}</definedName>
    <definedName name="_BA3" localSheetId="2" hidden="1">{"'Directory'!$A$72:$E$91"}</definedName>
    <definedName name="_BA3" localSheetId="6" hidden="1">{"'Directory'!$A$72:$E$91"}</definedName>
    <definedName name="_BA3" localSheetId="3" hidden="1">{"'Directory'!$A$72:$E$91"}</definedName>
    <definedName name="_BA3" localSheetId="9" hidden="1">{"'Directory'!$A$72:$E$91"}</definedName>
    <definedName name="_BA3" localSheetId="5" hidden="1">{"'Directory'!$A$72:$E$91"}</definedName>
    <definedName name="_BA3" localSheetId="4" hidden="1">{"'Directory'!$A$72:$E$91"}</definedName>
    <definedName name="_BA3" localSheetId="1" hidden="1">{"'Directory'!$A$72:$E$91"}</definedName>
    <definedName name="_BA3" localSheetId="7" hidden="1">{"'Directory'!$A$72:$E$91"}</definedName>
    <definedName name="_BA3" hidden="1">{"'Directory'!$A$72:$E$91"}</definedName>
    <definedName name="_BA4" localSheetId="0" hidden="1">{"'Directory'!$A$72:$E$91"}</definedName>
    <definedName name="_BA4" localSheetId="2" hidden="1">{"'Directory'!$A$72:$E$91"}</definedName>
    <definedName name="_BA4" localSheetId="6" hidden="1">{"'Directory'!$A$72:$E$91"}</definedName>
    <definedName name="_BA4" localSheetId="3" hidden="1">{"'Directory'!$A$72:$E$91"}</definedName>
    <definedName name="_BA4" localSheetId="9" hidden="1">{"'Directory'!$A$72:$E$91"}</definedName>
    <definedName name="_BA4" localSheetId="5" hidden="1">{"'Directory'!$A$72:$E$91"}</definedName>
    <definedName name="_BA4" localSheetId="4" hidden="1">{"'Directory'!$A$72:$E$91"}</definedName>
    <definedName name="_BA4" localSheetId="1" hidden="1">{"'Directory'!$A$72:$E$91"}</definedName>
    <definedName name="_BA4" localSheetId="7" hidden="1">{"'Directory'!$A$72:$E$91"}</definedName>
    <definedName name="_BA4" hidden="1">{"'Directory'!$A$72:$E$91"}</definedName>
    <definedName name="_bdm.21D7D386D9E84985AF664F3C7799C259.edm" hidden="1">#REF!</definedName>
    <definedName name="_bdm.2A91C1ED3A2545C59EA4503C8F8573E9.edm" hidden="1">#REF!</definedName>
    <definedName name="_bdm.33B70CF3A0F2437297087AD3DF03D4F0.edm" hidden="1">#REF!</definedName>
    <definedName name="_bdm.623926599D314EB19888B270F00CE46B.edm" hidden="1">#REF!</definedName>
    <definedName name="_bdm.66EB2CED205C4212998F04F10A7D7AC6.edm" hidden="1">#REF!</definedName>
    <definedName name="_bdm.67BC21E674014F51BAAC0A526DF5929B.edm" hidden="1">#REF!</definedName>
    <definedName name="_bdm.861AF31121C74C0B9AEF83C8AB3BB91C.edm" localSheetId="0" hidden="1">#REF!</definedName>
    <definedName name="_bdm.861AF31121C74C0B9AEF83C8AB3BB91C.edm" hidden="1">#REF!</definedName>
    <definedName name="_bdm.86CF4161BD9E44EDA61CA69429042A87.edm" hidden="1">#REF!</definedName>
    <definedName name="_bdm.91A4EE26DF9A4178B6136735ACF67D2F.edm" localSheetId="0" hidden="1">#REF!</definedName>
    <definedName name="_bdm.91A4EE26DF9A4178B6136735ACF67D2F.edm" hidden="1">#REF!</definedName>
    <definedName name="_bdm.B53DB447370A4BBE95B1CA8145D1BC90.edm" localSheetId="0" hidden="1">#REF!</definedName>
    <definedName name="_bdm.B53DB447370A4BBE95B1CA8145D1BC90.edm" hidden="1">#REF!</definedName>
    <definedName name="_bdm.C540E9950CBF4F60951F2074C39BADB6.edm" hidden="1">#REF!</definedName>
    <definedName name="_bdm.EB4A45E593104102B34B7741F00678B2.edm" hidden="1">#REF!</definedName>
    <definedName name="_bdm.ED408283517448EAAA78235AD8A1FEAD.edm" hidden="1">#REF!</definedName>
    <definedName name="_DRE0700" localSheetId="0" hidden="1">{"'PXR_6500'!$A$1:$I$124"}</definedName>
    <definedName name="_DRE0700" localSheetId="2" hidden="1">{"'PXR_6500'!$A$1:$I$124"}</definedName>
    <definedName name="_DRE0700" localSheetId="6" hidden="1">{"'PXR_6500'!$A$1:$I$124"}</definedName>
    <definedName name="_DRE0700" localSheetId="3" hidden="1">{"'PXR_6500'!$A$1:$I$124"}</definedName>
    <definedName name="_DRE0700" localSheetId="9" hidden="1">{"'PXR_6500'!$A$1:$I$124"}</definedName>
    <definedName name="_DRE0700" localSheetId="5" hidden="1">{"'PXR_6500'!$A$1:$I$124"}</definedName>
    <definedName name="_DRE0700" localSheetId="4" hidden="1">{"'PXR_6500'!$A$1:$I$124"}</definedName>
    <definedName name="_DRE0700" localSheetId="1" hidden="1">{"'PXR_6500'!$A$1:$I$124"}</definedName>
    <definedName name="_DRE0700" localSheetId="7" hidden="1">{"'PXR_6500'!$A$1:$I$124"}</definedName>
    <definedName name="_DRE0700" hidden="1">{"'PXR_6500'!$A$1:$I$124"}</definedName>
    <definedName name="_Fill" localSheetId="0" hidden="1">#REF!</definedName>
    <definedName name="_Fill" hidden="1">#REF!</definedName>
    <definedName name="_I2" localSheetId="0" hidden="1">{"PVGraph2",#N/A,FALSE,"PV Data"}</definedName>
    <definedName name="_I2" localSheetId="2" hidden="1">{"PVGraph2",#N/A,FALSE,"PV Data"}</definedName>
    <definedName name="_I2" localSheetId="6" hidden="1">{"PVGraph2",#N/A,FALSE,"PV Data"}</definedName>
    <definedName name="_I2" localSheetId="3" hidden="1">{"PVGraph2",#N/A,FALSE,"PV Data"}</definedName>
    <definedName name="_I2" localSheetId="9" hidden="1">{"PVGraph2",#N/A,FALSE,"PV Data"}</definedName>
    <definedName name="_I2" localSheetId="5" hidden="1">{"PVGraph2",#N/A,FALSE,"PV Data"}</definedName>
    <definedName name="_I2" localSheetId="4" hidden="1">{"PVGraph2",#N/A,FALSE,"PV Data"}</definedName>
    <definedName name="_I2" localSheetId="1" hidden="1">{"PVGraph2",#N/A,FALSE,"PV Data"}</definedName>
    <definedName name="_I2" localSheetId="7" hidden="1">{"PVGraph2",#N/A,FALSE,"PV Data"}</definedName>
    <definedName name="_I2" hidden="1">{"PVGraph2",#N/A,FALSE,"PV Data"}</definedName>
    <definedName name="_I2_1" localSheetId="2" hidden="1">{"PVGraph2",#N/A,FALSE,"PV Data"}</definedName>
    <definedName name="_I2_1" localSheetId="6" hidden="1">{"PVGraph2",#N/A,FALSE,"PV Data"}</definedName>
    <definedName name="_I2_1" localSheetId="3" hidden="1">{"PVGraph2",#N/A,FALSE,"PV Data"}</definedName>
    <definedName name="_I2_1" localSheetId="9" hidden="1">{"PVGraph2",#N/A,FALSE,"PV Data"}</definedName>
    <definedName name="_I2_1" localSheetId="5" hidden="1">{"PVGraph2",#N/A,FALSE,"PV Data"}</definedName>
    <definedName name="_I2_1" localSheetId="4" hidden="1">{"PVGraph2",#N/A,FALSE,"PV Data"}</definedName>
    <definedName name="_I2_1" localSheetId="1" hidden="1">{"PVGraph2",#N/A,FALSE,"PV Data"}</definedName>
    <definedName name="_I2_1" localSheetId="7" hidden="1">{"PVGraph2",#N/A,FALSE,"PV Data"}</definedName>
    <definedName name="_I2_1" hidden="1">{"PVGraph2",#N/A,FALSE,"PV Data"}</definedName>
    <definedName name="_I2_2" localSheetId="2" hidden="1">{"PVGraph2",#N/A,FALSE,"PV Data"}</definedName>
    <definedName name="_I2_2" localSheetId="6" hidden="1">{"PVGraph2",#N/A,FALSE,"PV Data"}</definedName>
    <definedName name="_I2_2" localSheetId="3" hidden="1">{"PVGraph2",#N/A,FALSE,"PV Data"}</definedName>
    <definedName name="_I2_2" localSheetId="9" hidden="1">{"PVGraph2",#N/A,FALSE,"PV Data"}</definedName>
    <definedName name="_I2_2" localSheetId="5" hidden="1">{"PVGraph2",#N/A,FALSE,"PV Data"}</definedName>
    <definedName name="_I2_2" localSheetId="4" hidden="1">{"PVGraph2",#N/A,FALSE,"PV Data"}</definedName>
    <definedName name="_I2_2" localSheetId="1" hidden="1">{"PVGraph2",#N/A,FALSE,"PV Data"}</definedName>
    <definedName name="_I2_2" localSheetId="7" hidden="1">{"PVGraph2",#N/A,FALSE,"PV Data"}</definedName>
    <definedName name="_I2_2" hidden="1">{"PVGraph2",#N/A,FALSE,"PV Data"}</definedName>
    <definedName name="_I2_3" localSheetId="2" hidden="1">{"PVGraph2",#N/A,FALSE,"PV Data"}</definedName>
    <definedName name="_I2_3" localSheetId="6" hidden="1">{"PVGraph2",#N/A,FALSE,"PV Data"}</definedName>
    <definedName name="_I2_3" localSheetId="3" hidden="1">{"PVGraph2",#N/A,FALSE,"PV Data"}</definedName>
    <definedName name="_I2_3" localSheetId="9" hidden="1">{"PVGraph2",#N/A,FALSE,"PV Data"}</definedName>
    <definedName name="_I2_3" localSheetId="5" hidden="1">{"PVGraph2",#N/A,FALSE,"PV Data"}</definedName>
    <definedName name="_I2_3" localSheetId="4" hidden="1">{"PVGraph2",#N/A,FALSE,"PV Data"}</definedName>
    <definedName name="_I2_3" localSheetId="1" hidden="1">{"PVGraph2",#N/A,FALSE,"PV Data"}</definedName>
    <definedName name="_I2_3" localSheetId="7" hidden="1">{"PVGraph2",#N/A,FALSE,"PV Data"}</definedName>
    <definedName name="_I2_3" hidden="1">{"PVGraph2",#N/A,FALSE,"PV Data"}</definedName>
    <definedName name="_I2_4" localSheetId="2" hidden="1">{"PVGraph2",#N/A,FALSE,"PV Data"}</definedName>
    <definedName name="_I2_4" localSheetId="6" hidden="1">{"PVGraph2",#N/A,FALSE,"PV Data"}</definedName>
    <definedName name="_I2_4" localSheetId="3" hidden="1">{"PVGraph2",#N/A,FALSE,"PV Data"}</definedName>
    <definedName name="_I2_4" localSheetId="9" hidden="1">{"PVGraph2",#N/A,FALSE,"PV Data"}</definedName>
    <definedName name="_I2_4" localSheetId="5" hidden="1">{"PVGraph2",#N/A,FALSE,"PV Data"}</definedName>
    <definedName name="_I2_4" localSheetId="4" hidden="1">{"PVGraph2",#N/A,FALSE,"PV Data"}</definedName>
    <definedName name="_I2_4" localSheetId="1" hidden="1">{"PVGraph2",#N/A,FALSE,"PV Data"}</definedName>
    <definedName name="_I2_4" localSheetId="7" hidden="1">{"PVGraph2",#N/A,FALSE,"PV Data"}</definedName>
    <definedName name="_I2_4" hidden="1">{"PVGraph2",#N/A,FALSE,"PV Data"}</definedName>
    <definedName name="_I2_5" localSheetId="2" hidden="1">{"PVGraph2",#N/A,FALSE,"PV Data"}</definedName>
    <definedName name="_I2_5" localSheetId="6" hidden="1">{"PVGraph2",#N/A,FALSE,"PV Data"}</definedName>
    <definedName name="_I2_5" localSheetId="3" hidden="1">{"PVGraph2",#N/A,FALSE,"PV Data"}</definedName>
    <definedName name="_I2_5" localSheetId="9" hidden="1">{"PVGraph2",#N/A,FALSE,"PV Data"}</definedName>
    <definedName name="_I2_5" localSheetId="5" hidden="1">{"PVGraph2",#N/A,FALSE,"PV Data"}</definedName>
    <definedName name="_I2_5" localSheetId="4" hidden="1">{"PVGraph2",#N/A,FALSE,"PV Data"}</definedName>
    <definedName name="_I2_5" localSheetId="1" hidden="1">{"PVGraph2",#N/A,FALSE,"PV Data"}</definedName>
    <definedName name="_I2_5" localSheetId="7" hidden="1">{"PVGraph2",#N/A,FALSE,"PV Data"}</definedName>
    <definedName name="_I2_5" hidden="1">{"PVGraph2",#N/A,FALSE,"PV Data"}</definedName>
    <definedName name="_I22" localSheetId="0" hidden="1">{"PVGraph2",#N/A,FALSE,"PV Data"}</definedName>
    <definedName name="_I22" localSheetId="2" hidden="1">{"PVGraph2",#N/A,FALSE,"PV Data"}</definedName>
    <definedName name="_I22" localSheetId="6" hidden="1">{"PVGraph2",#N/A,FALSE,"PV Data"}</definedName>
    <definedName name="_I22" localSheetId="3" hidden="1">{"PVGraph2",#N/A,FALSE,"PV Data"}</definedName>
    <definedName name="_I22" localSheetId="9" hidden="1">{"PVGraph2",#N/A,FALSE,"PV Data"}</definedName>
    <definedName name="_I22" localSheetId="5" hidden="1">{"PVGraph2",#N/A,FALSE,"PV Data"}</definedName>
    <definedName name="_I22" localSheetId="4" hidden="1">{"PVGraph2",#N/A,FALSE,"PV Data"}</definedName>
    <definedName name="_I22" localSheetId="1" hidden="1">{"PVGraph2",#N/A,FALSE,"PV Data"}</definedName>
    <definedName name="_I22" localSheetId="7" hidden="1">{"PVGraph2",#N/A,FALSE,"PV Data"}</definedName>
    <definedName name="_I22" hidden="1">{"PVGraph2",#N/A,FALSE,"PV Data"}</definedName>
    <definedName name="_I22_1" localSheetId="2" hidden="1">{"PVGraph2",#N/A,FALSE,"PV Data"}</definedName>
    <definedName name="_I22_1" localSheetId="6" hidden="1">{"PVGraph2",#N/A,FALSE,"PV Data"}</definedName>
    <definedName name="_I22_1" localSheetId="3" hidden="1">{"PVGraph2",#N/A,FALSE,"PV Data"}</definedName>
    <definedName name="_I22_1" localSheetId="9" hidden="1">{"PVGraph2",#N/A,FALSE,"PV Data"}</definedName>
    <definedName name="_I22_1" localSheetId="5" hidden="1">{"PVGraph2",#N/A,FALSE,"PV Data"}</definedName>
    <definedName name="_I22_1" localSheetId="4" hidden="1">{"PVGraph2",#N/A,FALSE,"PV Data"}</definedName>
    <definedName name="_I22_1" localSheetId="1" hidden="1">{"PVGraph2",#N/A,FALSE,"PV Data"}</definedName>
    <definedName name="_I22_1" localSheetId="7" hidden="1">{"PVGraph2",#N/A,FALSE,"PV Data"}</definedName>
    <definedName name="_I22_1" hidden="1">{"PVGraph2",#N/A,FALSE,"PV Data"}</definedName>
    <definedName name="_I22_2" localSheetId="2" hidden="1">{"PVGraph2",#N/A,FALSE,"PV Data"}</definedName>
    <definedName name="_I22_2" localSheetId="6" hidden="1">{"PVGraph2",#N/A,FALSE,"PV Data"}</definedName>
    <definedName name="_I22_2" localSheetId="3" hidden="1">{"PVGraph2",#N/A,FALSE,"PV Data"}</definedName>
    <definedName name="_I22_2" localSheetId="9" hidden="1">{"PVGraph2",#N/A,FALSE,"PV Data"}</definedName>
    <definedName name="_I22_2" localSheetId="5" hidden="1">{"PVGraph2",#N/A,FALSE,"PV Data"}</definedName>
    <definedName name="_I22_2" localSheetId="4" hidden="1">{"PVGraph2",#N/A,FALSE,"PV Data"}</definedName>
    <definedName name="_I22_2" localSheetId="1" hidden="1">{"PVGraph2",#N/A,FALSE,"PV Data"}</definedName>
    <definedName name="_I22_2" localSheetId="7" hidden="1">{"PVGraph2",#N/A,FALSE,"PV Data"}</definedName>
    <definedName name="_I22_2" hidden="1">{"PVGraph2",#N/A,FALSE,"PV Data"}</definedName>
    <definedName name="_I22_3" localSheetId="2" hidden="1">{"PVGraph2",#N/A,FALSE,"PV Data"}</definedName>
    <definedName name="_I22_3" localSheetId="6" hidden="1">{"PVGraph2",#N/A,FALSE,"PV Data"}</definedName>
    <definedName name="_I22_3" localSheetId="3" hidden="1">{"PVGraph2",#N/A,FALSE,"PV Data"}</definedName>
    <definedName name="_I22_3" localSheetId="9" hidden="1">{"PVGraph2",#N/A,FALSE,"PV Data"}</definedName>
    <definedName name="_I22_3" localSheetId="5" hidden="1">{"PVGraph2",#N/A,FALSE,"PV Data"}</definedName>
    <definedName name="_I22_3" localSheetId="4" hidden="1">{"PVGraph2",#N/A,FALSE,"PV Data"}</definedName>
    <definedName name="_I22_3" localSheetId="1" hidden="1">{"PVGraph2",#N/A,FALSE,"PV Data"}</definedName>
    <definedName name="_I22_3" localSheetId="7" hidden="1">{"PVGraph2",#N/A,FALSE,"PV Data"}</definedName>
    <definedName name="_I22_3" hidden="1">{"PVGraph2",#N/A,FALSE,"PV Data"}</definedName>
    <definedName name="_I22_4" localSheetId="2" hidden="1">{"PVGraph2",#N/A,FALSE,"PV Data"}</definedName>
    <definedName name="_I22_4" localSheetId="6" hidden="1">{"PVGraph2",#N/A,FALSE,"PV Data"}</definedName>
    <definedName name="_I22_4" localSheetId="3" hidden="1">{"PVGraph2",#N/A,FALSE,"PV Data"}</definedName>
    <definedName name="_I22_4" localSheetId="9" hidden="1">{"PVGraph2",#N/A,FALSE,"PV Data"}</definedName>
    <definedName name="_I22_4" localSheetId="5" hidden="1">{"PVGraph2",#N/A,FALSE,"PV Data"}</definedName>
    <definedName name="_I22_4" localSheetId="4" hidden="1">{"PVGraph2",#N/A,FALSE,"PV Data"}</definedName>
    <definedName name="_I22_4" localSheetId="1" hidden="1">{"PVGraph2",#N/A,FALSE,"PV Data"}</definedName>
    <definedName name="_I22_4" localSheetId="7" hidden="1">{"PVGraph2",#N/A,FALSE,"PV Data"}</definedName>
    <definedName name="_I22_4" hidden="1">{"PVGraph2",#N/A,FALSE,"PV Data"}</definedName>
    <definedName name="_I22_5" localSheetId="2" hidden="1">{"PVGraph2",#N/A,FALSE,"PV Data"}</definedName>
    <definedName name="_I22_5" localSheetId="6" hidden="1">{"PVGraph2",#N/A,FALSE,"PV Data"}</definedName>
    <definedName name="_I22_5" localSheetId="3" hidden="1">{"PVGraph2",#N/A,FALSE,"PV Data"}</definedName>
    <definedName name="_I22_5" localSheetId="9" hidden="1">{"PVGraph2",#N/A,FALSE,"PV Data"}</definedName>
    <definedName name="_I22_5" localSheetId="5" hidden="1">{"PVGraph2",#N/A,FALSE,"PV Data"}</definedName>
    <definedName name="_I22_5" localSheetId="4" hidden="1">{"PVGraph2",#N/A,FALSE,"PV Data"}</definedName>
    <definedName name="_I22_5" localSheetId="1" hidden="1">{"PVGraph2",#N/A,FALSE,"PV Data"}</definedName>
    <definedName name="_I22_5" localSheetId="7" hidden="1">{"PVGraph2",#N/A,FALSE,"PV Data"}</definedName>
    <definedName name="_I22_5" hidden="1">{"PVGraph2",#N/A,FALSE,"PV Data"}</definedName>
    <definedName name="_I3" localSheetId="0" hidden="1">{"PVGraph2",#N/A,FALSE,"PV Data"}</definedName>
    <definedName name="_I3" localSheetId="2" hidden="1">{"PVGraph2",#N/A,FALSE,"PV Data"}</definedName>
    <definedName name="_I3" localSheetId="6" hidden="1">{"PVGraph2",#N/A,FALSE,"PV Data"}</definedName>
    <definedName name="_I3" localSheetId="3" hidden="1">{"PVGraph2",#N/A,FALSE,"PV Data"}</definedName>
    <definedName name="_I3" localSheetId="9" hidden="1">{"PVGraph2",#N/A,FALSE,"PV Data"}</definedName>
    <definedName name="_I3" localSheetId="5" hidden="1">{"PVGraph2",#N/A,FALSE,"PV Data"}</definedName>
    <definedName name="_I3" localSheetId="4" hidden="1">{"PVGraph2",#N/A,FALSE,"PV Data"}</definedName>
    <definedName name="_I3" localSheetId="1" hidden="1">{"PVGraph2",#N/A,FALSE,"PV Data"}</definedName>
    <definedName name="_I3" localSheetId="7" hidden="1">{"PVGraph2",#N/A,FALSE,"PV Data"}</definedName>
    <definedName name="_I3" hidden="1">{"PVGraph2",#N/A,FALSE,"PV Data"}</definedName>
    <definedName name="_I3_1" localSheetId="2" hidden="1">{"PVGraph2",#N/A,FALSE,"PV Data"}</definedName>
    <definedName name="_I3_1" localSheetId="6" hidden="1">{"PVGraph2",#N/A,FALSE,"PV Data"}</definedName>
    <definedName name="_I3_1" localSheetId="3" hidden="1">{"PVGraph2",#N/A,FALSE,"PV Data"}</definedName>
    <definedName name="_I3_1" localSheetId="9" hidden="1">{"PVGraph2",#N/A,FALSE,"PV Data"}</definedName>
    <definedName name="_I3_1" localSheetId="5" hidden="1">{"PVGraph2",#N/A,FALSE,"PV Data"}</definedName>
    <definedName name="_I3_1" localSheetId="4" hidden="1">{"PVGraph2",#N/A,FALSE,"PV Data"}</definedName>
    <definedName name="_I3_1" localSheetId="1" hidden="1">{"PVGraph2",#N/A,FALSE,"PV Data"}</definedName>
    <definedName name="_I3_1" localSheetId="7" hidden="1">{"PVGraph2",#N/A,FALSE,"PV Data"}</definedName>
    <definedName name="_I3_1" hidden="1">{"PVGraph2",#N/A,FALSE,"PV Data"}</definedName>
    <definedName name="_I3_2" localSheetId="2" hidden="1">{"PVGraph2",#N/A,FALSE,"PV Data"}</definedName>
    <definedName name="_I3_2" localSheetId="6" hidden="1">{"PVGraph2",#N/A,FALSE,"PV Data"}</definedName>
    <definedName name="_I3_2" localSheetId="3" hidden="1">{"PVGraph2",#N/A,FALSE,"PV Data"}</definedName>
    <definedName name="_I3_2" localSheetId="9" hidden="1">{"PVGraph2",#N/A,FALSE,"PV Data"}</definedName>
    <definedName name="_I3_2" localSheetId="5" hidden="1">{"PVGraph2",#N/A,FALSE,"PV Data"}</definedName>
    <definedName name="_I3_2" localSheetId="4" hidden="1">{"PVGraph2",#N/A,FALSE,"PV Data"}</definedName>
    <definedName name="_I3_2" localSheetId="1" hidden="1">{"PVGraph2",#N/A,FALSE,"PV Data"}</definedName>
    <definedName name="_I3_2" localSheetId="7" hidden="1">{"PVGraph2",#N/A,FALSE,"PV Data"}</definedName>
    <definedName name="_I3_2" hidden="1">{"PVGraph2",#N/A,FALSE,"PV Data"}</definedName>
    <definedName name="_I3_3" localSheetId="2" hidden="1">{"PVGraph2",#N/A,FALSE,"PV Data"}</definedName>
    <definedName name="_I3_3" localSheetId="6" hidden="1">{"PVGraph2",#N/A,FALSE,"PV Data"}</definedName>
    <definedName name="_I3_3" localSheetId="3" hidden="1">{"PVGraph2",#N/A,FALSE,"PV Data"}</definedName>
    <definedName name="_I3_3" localSheetId="9" hidden="1">{"PVGraph2",#N/A,FALSE,"PV Data"}</definedName>
    <definedName name="_I3_3" localSheetId="5" hidden="1">{"PVGraph2",#N/A,FALSE,"PV Data"}</definedName>
    <definedName name="_I3_3" localSheetId="4" hidden="1">{"PVGraph2",#N/A,FALSE,"PV Data"}</definedName>
    <definedName name="_I3_3" localSheetId="1" hidden="1">{"PVGraph2",#N/A,FALSE,"PV Data"}</definedName>
    <definedName name="_I3_3" localSheetId="7" hidden="1">{"PVGraph2",#N/A,FALSE,"PV Data"}</definedName>
    <definedName name="_I3_3" hidden="1">{"PVGraph2",#N/A,FALSE,"PV Data"}</definedName>
    <definedName name="_I3_4" localSheetId="2" hidden="1">{"PVGraph2",#N/A,FALSE,"PV Data"}</definedName>
    <definedName name="_I3_4" localSheetId="6" hidden="1">{"PVGraph2",#N/A,FALSE,"PV Data"}</definedName>
    <definedName name="_I3_4" localSheetId="3" hidden="1">{"PVGraph2",#N/A,FALSE,"PV Data"}</definedName>
    <definedName name="_I3_4" localSheetId="9" hidden="1">{"PVGraph2",#N/A,FALSE,"PV Data"}</definedName>
    <definedName name="_I3_4" localSheetId="5" hidden="1">{"PVGraph2",#N/A,FALSE,"PV Data"}</definedName>
    <definedName name="_I3_4" localSheetId="4" hidden="1">{"PVGraph2",#N/A,FALSE,"PV Data"}</definedName>
    <definedName name="_I3_4" localSheetId="1" hidden="1">{"PVGraph2",#N/A,FALSE,"PV Data"}</definedName>
    <definedName name="_I3_4" localSheetId="7" hidden="1">{"PVGraph2",#N/A,FALSE,"PV Data"}</definedName>
    <definedName name="_I3_4" hidden="1">{"PVGraph2",#N/A,FALSE,"PV Data"}</definedName>
    <definedName name="_I3_5" localSheetId="2" hidden="1">{"PVGraph2",#N/A,FALSE,"PV Data"}</definedName>
    <definedName name="_I3_5" localSheetId="6" hidden="1">{"PVGraph2",#N/A,FALSE,"PV Data"}</definedName>
    <definedName name="_I3_5" localSheetId="3" hidden="1">{"PVGraph2",#N/A,FALSE,"PV Data"}</definedName>
    <definedName name="_I3_5" localSheetId="9" hidden="1">{"PVGraph2",#N/A,FALSE,"PV Data"}</definedName>
    <definedName name="_I3_5" localSheetId="5" hidden="1">{"PVGraph2",#N/A,FALSE,"PV Data"}</definedName>
    <definedName name="_I3_5" localSheetId="4" hidden="1">{"PVGraph2",#N/A,FALSE,"PV Data"}</definedName>
    <definedName name="_I3_5" localSheetId="1" hidden="1">{"PVGraph2",#N/A,FALSE,"PV Data"}</definedName>
    <definedName name="_I3_5" localSheetId="7" hidden="1">{"PVGraph2",#N/A,FALSE,"PV Data"}</definedName>
    <definedName name="_I3_5" hidden="1">{"PVGraph2",#N/A,FALSE,"PV Data"}</definedName>
    <definedName name="_II2" localSheetId="0" hidden="1">{"PVGraph2",#N/A,FALSE,"PV Data"}</definedName>
    <definedName name="_II2" localSheetId="2" hidden="1">{"PVGraph2",#N/A,FALSE,"PV Data"}</definedName>
    <definedName name="_II2" localSheetId="6" hidden="1">{"PVGraph2",#N/A,FALSE,"PV Data"}</definedName>
    <definedName name="_II2" localSheetId="3" hidden="1">{"PVGraph2",#N/A,FALSE,"PV Data"}</definedName>
    <definedName name="_II2" localSheetId="9" hidden="1">{"PVGraph2",#N/A,FALSE,"PV Data"}</definedName>
    <definedName name="_II2" localSheetId="5" hidden="1">{"PVGraph2",#N/A,FALSE,"PV Data"}</definedName>
    <definedName name="_II2" localSheetId="4" hidden="1">{"PVGraph2",#N/A,FALSE,"PV Data"}</definedName>
    <definedName name="_II2" localSheetId="1" hidden="1">{"PVGraph2",#N/A,FALSE,"PV Data"}</definedName>
    <definedName name="_II2" localSheetId="7" hidden="1">{"PVGraph2",#N/A,FALSE,"PV Data"}</definedName>
    <definedName name="_II2" hidden="1">{"PVGraph2",#N/A,FALSE,"PV Data"}</definedName>
    <definedName name="_II2_1" localSheetId="2" hidden="1">{"PVGraph2",#N/A,FALSE,"PV Data"}</definedName>
    <definedName name="_II2_1" localSheetId="6" hidden="1">{"PVGraph2",#N/A,FALSE,"PV Data"}</definedName>
    <definedName name="_II2_1" localSheetId="3" hidden="1">{"PVGraph2",#N/A,FALSE,"PV Data"}</definedName>
    <definedName name="_II2_1" localSheetId="9" hidden="1">{"PVGraph2",#N/A,FALSE,"PV Data"}</definedName>
    <definedName name="_II2_1" localSheetId="5" hidden="1">{"PVGraph2",#N/A,FALSE,"PV Data"}</definedName>
    <definedName name="_II2_1" localSheetId="4" hidden="1">{"PVGraph2",#N/A,FALSE,"PV Data"}</definedName>
    <definedName name="_II2_1" localSheetId="1" hidden="1">{"PVGraph2",#N/A,FALSE,"PV Data"}</definedName>
    <definedName name="_II2_1" localSheetId="7" hidden="1">{"PVGraph2",#N/A,FALSE,"PV Data"}</definedName>
    <definedName name="_II2_1" hidden="1">{"PVGraph2",#N/A,FALSE,"PV Data"}</definedName>
    <definedName name="_II2_2" localSheetId="2" hidden="1">{"PVGraph2",#N/A,FALSE,"PV Data"}</definedName>
    <definedName name="_II2_2" localSheetId="6" hidden="1">{"PVGraph2",#N/A,FALSE,"PV Data"}</definedName>
    <definedName name="_II2_2" localSheetId="3" hidden="1">{"PVGraph2",#N/A,FALSE,"PV Data"}</definedName>
    <definedName name="_II2_2" localSheetId="9" hidden="1">{"PVGraph2",#N/A,FALSE,"PV Data"}</definedName>
    <definedName name="_II2_2" localSheetId="5" hidden="1">{"PVGraph2",#N/A,FALSE,"PV Data"}</definedName>
    <definedName name="_II2_2" localSheetId="4" hidden="1">{"PVGraph2",#N/A,FALSE,"PV Data"}</definedName>
    <definedName name="_II2_2" localSheetId="1" hidden="1">{"PVGraph2",#N/A,FALSE,"PV Data"}</definedName>
    <definedName name="_II2_2" localSheetId="7" hidden="1">{"PVGraph2",#N/A,FALSE,"PV Data"}</definedName>
    <definedName name="_II2_2" hidden="1">{"PVGraph2",#N/A,FALSE,"PV Data"}</definedName>
    <definedName name="_II2_3" localSheetId="2" hidden="1">{"PVGraph2",#N/A,FALSE,"PV Data"}</definedName>
    <definedName name="_II2_3" localSheetId="6" hidden="1">{"PVGraph2",#N/A,FALSE,"PV Data"}</definedName>
    <definedName name="_II2_3" localSheetId="3" hidden="1">{"PVGraph2",#N/A,FALSE,"PV Data"}</definedName>
    <definedName name="_II2_3" localSheetId="9" hidden="1">{"PVGraph2",#N/A,FALSE,"PV Data"}</definedName>
    <definedName name="_II2_3" localSheetId="5" hidden="1">{"PVGraph2",#N/A,FALSE,"PV Data"}</definedName>
    <definedName name="_II2_3" localSheetId="4" hidden="1">{"PVGraph2",#N/A,FALSE,"PV Data"}</definedName>
    <definedName name="_II2_3" localSheetId="1" hidden="1">{"PVGraph2",#N/A,FALSE,"PV Data"}</definedName>
    <definedName name="_II2_3" localSheetId="7" hidden="1">{"PVGraph2",#N/A,FALSE,"PV Data"}</definedName>
    <definedName name="_II2_3" hidden="1">{"PVGraph2",#N/A,FALSE,"PV Data"}</definedName>
    <definedName name="_II2_4" localSheetId="2" hidden="1">{"PVGraph2",#N/A,FALSE,"PV Data"}</definedName>
    <definedName name="_II2_4" localSheetId="6" hidden="1">{"PVGraph2",#N/A,FALSE,"PV Data"}</definedName>
    <definedName name="_II2_4" localSheetId="3" hidden="1">{"PVGraph2",#N/A,FALSE,"PV Data"}</definedName>
    <definedName name="_II2_4" localSheetId="9" hidden="1">{"PVGraph2",#N/A,FALSE,"PV Data"}</definedName>
    <definedName name="_II2_4" localSheetId="5" hidden="1">{"PVGraph2",#N/A,FALSE,"PV Data"}</definedName>
    <definedName name="_II2_4" localSheetId="4" hidden="1">{"PVGraph2",#N/A,FALSE,"PV Data"}</definedName>
    <definedName name="_II2_4" localSheetId="1" hidden="1">{"PVGraph2",#N/A,FALSE,"PV Data"}</definedName>
    <definedName name="_II2_4" localSheetId="7" hidden="1">{"PVGraph2",#N/A,FALSE,"PV Data"}</definedName>
    <definedName name="_II2_4" hidden="1">{"PVGraph2",#N/A,FALSE,"PV Data"}</definedName>
    <definedName name="_II2_5" localSheetId="2" hidden="1">{"PVGraph2",#N/A,FALSE,"PV Data"}</definedName>
    <definedName name="_II2_5" localSheetId="6" hidden="1">{"PVGraph2",#N/A,FALSE,"PV Data"}</definedName>
    <definedName name="_II2_5" localSheetId="3" hidden="1">{"PVGraph2",#N/A,FALSE,"PV Data"}</definedName>
    <definedName name="_II2_5" localSheetId="9" hidden="1">{"PVGraph2",#N/A,FALSE,"PV Data"}</definedName>
    <definedName name="_II2_5" localSheetId="5" hidden="1">{"PVGraph2",#N/A,FALSE,"PV Data"}</definedName>
    <definedName name="_II2_5" localSheetId="4" hidden="1">{"PVGraph2",#N/A,FALSE,"PV Data"}</definedName>
    <definedName name="_II2_5" localSheetId="1" hidden="1">{"PVGraph2",#N/A,FALSE,"PV Data"}</definedName>
    <definedName name="_II2_5" localSheetId="7" hidden="1">{"PVGraph2",#N/A,FALSE,"PV Data"}</definedName>
    <definedName name="_II2_5" hidden="1">{"PVGraph2",#N/A,FALSE,"PV Data"}</definedName>
    <definedName name="_Key1" localSheetId="0" hidden="1">#REF!</definedName>
    <definedName name="_Key1" hidden="1">#REF!</definedName>
    <definedName name="_Order1" hidden="1">255</definedName>
    <definedName name="_Order2" hidden="1">255</definedName>
    <definedName name="_q234" localSheetId="0" hidden="1">'[15]sales vol.'!$J$211:$J$214</definedName>
    <definedName name="_q234" hidden="1">'[16]sales vol.'!$J$211:$J$214</definedName>
    <definedName name="_Regression_Int" hidden="1">1</definedName>
    <definedName name="_s1" localSheetId="0" hidden="1">'[8]sales vol.'!$J$34:$J$37</definedName>
    <definedName name="_s1" hidden="1">'[9]sales vol.'!$J$34:$J$37</definedName>
    <definedName name="_s2" localSheetId="0" hidden="1">'[8]sales vol.'!$J$398:$J$401</definedName>
    <definedName name="_s2" hidden="1">'[9]sales vol.'!$J$398:$J$401</definedName>
    <definedName name="_s3" localSheetId="0" hidden="1">'[8]sales vol.'!$J$211:$J$214</definedName>
    <definedName name="_s3" hidden="1">'[9]sales vol.'!$J$211:$J$214</definedName>
    <definedName name="_s4" localSheetId="0" hidden="1">'[8]sales vol.'!$I$1121:$I$1122</definedName>
    <definedName name="_s4" hidden="1">'[9]sales vol.'!$I$1121:$I$1122</definedName>
    <definedName name="_s5" localSheetId="0" hidden="1">'[8]sales vol.'!$I$1632:$I$1635</definedName>
    <definedName name="_s5" hidden="1">'[9]sales vol.'!$I$1632:$I$1635</definedName>
    <definedName name="_s6" localSheetId="0" hidden="1">'[8]sales vol.'!$I$2248:$I$2251</definedName>
    <definedName name="_s6" hidden="1">'[9]sales vol.'!$I$2248:$I$2251</definedName>
    <definedName name="_Sort" localSheetId="0" hidden="1">#REF!</definedName>
    <definedName name="_Sort" hidden="1">#REF!</definedName>
    <definedName name="_Table1_In1" localSheetId="0" hidden="1">#REF!</definedName>
    <definedName name="_Table1_In1" hidden="1">#REF!</definedName>
    <definedName name="_Table1_Out" localSheetId="0" hidden="1">#REF!</definedName>
    <definedName name="_Table1_Out" hidden="1">#REF!</definedName>
    <definedName name="_Table2_In1" localSheetId="0" hidden="1">#REF!</definedName>
    <definedName name="_Table2_In1" hidden="1">#REF!</definedName>
    <definedName name="_Table2_In2" localSheetId="0" hidden="1">#REF!</definedName>
    <definedName name="_Table2_In2" hidden="1">#REF!</definedName>
    <definedName name="_Table2_Out" localSheetId="0" hidden="1">#REF!</definedName>
    <definedName name="_Table2_Out" hidden="1">#REF!</definedName>
    <definedName name="_Table3_In2" localSheetId="0" hidden="1">#REF!</definedName>
    <definedName name="_Table3_In2" hidden="1">#REF!</definedName>
    <definedName name="_V1" localSheetId="0" hidden="1">{#N/A,#N/A,FALSE,"FlCx99";#N/A,#N/A,FALSE,"Dívida99"}</definedName>
    <definedName name="_V1" localSheetId="2" hidden="1">{#N/A,#N/A,FALSE,"FlCx99";#N/A,#N/A,FALSE,"Dívida99"}</definedName>
    <definedName name="_V1" localSheetId="6" hidden="1">{#N/A,#N/A,FALSE,"FlCx99";#N/A,#N/A,FALSE,"Dívida99"}</definedName>
    <definedName name="_V1" localSheetId="3" hidden="1">{#N/A,#N/A,FALSE,"FlCx99";#N/A,#N/A,FALSE,"Dívida99"}</definedName>
    <definedName name="_V1" localSheetId="9" hidden="1">{#N/A,#N/A,FALSE,"FlCx99";#N/A,#N/A,FALSE,"Dívida99"}</definedName>
    <definedName name="_V1" localSheetId="5" hidden="1">{#N/A,#N/A,FALSE,"FlCx99";#N/A,#N/A,FALSE,"Dívida99"}</definedName>
    <definedName name="_V1" localSheetId="4" hidden="1">{#N/A,#N/A,FALSE,"FlCx99";#N/A,#N/A,FALSE,"Dívida99"}</definedName>
    <definedName name="_V1" localSheetId="1" hidden="1">{#N/A,#N/A,FALSE,"FlCx99";#N/A,#N/A,FALSE,"Dívida99"}</definedName>
    <definedName name="_V1" localSheetId="7" hidden="1">{#N/A,#N/A,FALSE,"FlCx99";#N/A,#N/A,FALSE,"Dívida99"}</definedName>
    <definedName name="_V1" hidden="1">{#N/A,#N/A,FALSE,"FlCx99";#N/A,#N/A,FALSE,"Dívida99"}</definedName>
    <definedName name="_V1_1" localSheetId="2" hidden="1">{#N/A,#N/A,FALSE,"FlCx99";#N/A,#N/A,FALSE,"Dívida99"}</definedName>
    <definedName name="_V1_1" localSheetId="6" hidden="1">{#N/A,#N/A,FALSE,"FlCx99";#N/A,#N/A,FALSE,"Dívida99"}</definedName>
    <definedName name="_V1_1" localSheetId="3" hidden="1">{#N/A,#N/A,FALSE,"FlCx99";#N/A,#N/A,FALSE,"Dívida99"}</definedName>
    <definedName name="_V1_1" localSheetId="9" hidden="1">{#N/A,#N/A,FALSE,"FlCx99";#N/A,#N/A,FALSE,"Dívida99"}</definedName>
    <definedName name="_V1_1" localSheetId="5" hidden="1">{#N/A,#N/A,FALSE,"FlCx99";#N/A,#N/A,FALSE,"Dívida99"}</definedName>
    <definedName name="_V1_1" localSheetId="4" hidden="1">{#N/A,#N/A,FALSE,"FlCx99";#N/A,#N/A,FALSE,"Dívida99"}</definedName>
    <definedName name="_V1_1" localSheetId="1" hidden="1">{#N/A,#N/A,FALSE,"FlCx99";#N/A,#N/A,FALSE,"Dívida99"}</definedName>
    <definedName name="_V1_1" localSheetId="7" hidden="1">{#N/A,#N/A,FALSE,"FlCx99";#N/A,#N/A,FALSE,"Dívida99"}</definedName>
    <definedName name="_V1_1" hidden="1">{#N/A,#N/A,FALSE,"FlCx99";#N/A,#N/A,FALSE,"Dívida99"}</definedName>
    <definedName name="_V1_2" localSheetId="2" hidden="1">{#N/A,#N/A,FALSE,"FlCx99";#N/A,#N/A,FALSE,"Dívida99"}</definedName>
    <definedName name="_V1_2" localSheetId="6" hidden="1">{#N/A,#N/A,FALSE,"FlCx99";#N/A,#N/A,FALSE,"Dívida99"}</definedName>
    <definedName name="_V1_2" localSheetId="3" hidden="1">{#N/A,#N/A,FALSE,"FlCx99";#N/A,#N/A,FALSE,"Dívida99"}</definedName>
    <definedName name="_V1_2" localSheetId="9" hidden="1">{#N/A,#N/A,FALSE,"FlCx99";#N/A,#N/A,FALSE,"Dívida99"}</definedName>
    <definedName name="_V1_2" localSheetId="5" hidden="1">{#N/A,#N/A,FALSE,"FlCx99";#N/A,#N/A,FALSE,"Dívida99"}</definedName>
    <definedName name="_V1_2" localSheetId="4" hidden="1">{#N/A,#N/A,FALSE,"FlCx99";#N/A,#N/A,FALSE,"Dívida99"}</definedName>
    <definedName name="_V1_2" localSheetId="1" hidden="1">{#N/A,#N/A,FALSE,"FlCx99";#N/A,#N/A,FALSE,"Dívida99"}</definedName>
    <definedName name="_V1_2" localSheetId="7" hidden="1">{#N/A,#N/A,FALSE,"FlCx99";#N/A,#N/A,FALSE,"Dívida99"}</definedName>
    <definedName name="_V1_2" hidden="1">{#N/A,#N/A,FALSE,"FlCx99";#N/A,#N/A,FALSE,"Dívida99"}</definedName>
    <definedName name="_V1_3" localSheetId="2" hidden="1">{#N/A,#N/A,FALSE,"FlCx99";#N/A,#N/A,FALSE,"Dívida99"}</definedName>
    <definedName name="_V1_3" localSheetId="6" hidden="1">{#N/A,#N/A,FALSE,"FlCx99";#N/A,#N/A,FALSE,"Dívida99"}</definedName>
    <definedName name="_V1_3" localSheetId="3" hidden="1">{#N/A,#N/A,FALSE,"FlCx99";#N/A,#N/A,FALSE,"Dívida99"}</definedName>
    <definedName name="_V1_3" localSheetId="9" hidden="1">{#N/A,#N/A,FALSE,"FlCx99";#N/A,#N/A,FALSE,"Dívida99"}</definedName>
    <definedName name="_V1_3" localSheetId="5" hidden="1">{#N/A,#N/A,FALSE,"FlCx99";#N/A,#N/A,FALSE,"Dívida99"}</definedName>
    <definedName name="_V1_3" localSheetId="4" hidden="1">{#N/A,#N/A,FALSE,"FlCx99";#N/A,#N/A,FALSE,"Dívida99"}</definedName>
    <definedName name="_V1_3" localSheetId="1" hidden="1">{#N/A,#N/A,FALSE,"FlCx99";#N/A,#N/A,FALSE,"Dívida99"}</definedName>
    <definedName name="_V1_3" localSheetId="7" hidden="1">{#N/A,#N/A,FALSE,"FlCx99";#N/A,#N/A,FALSE,"Dívida99"}</definedName>
    <definedName name="_V1_3" hidden="1">{#N/A,#N/A,FALSE,"FlCx99";#N/A,#N/A,FALSE,"Dívida99"}</definedName>
    <definedName name="_V1_4" localSheetId="2" hidden="1">{#N/A,#N/A,FALSE,"FlCx99";#N/A,#N/A,FALSE,"Dívida99"}</definedName>
    <definedName name="_V1_4" localSheetId="6" hidden="1">{#N/A,#N/A,FALSE,"FlCx99";#N/A,#N/A,FALSE,"Dívida99"}</definedName>
    <definedName name="_V1_4" localSheetId="3" hidden="1">{#N/A,#N/A,FALSE,"FlCx99";#N/A,#N/A,FALSE,"Dívida99"}</definedName>
    <definedName name="_V1_4" localSheetId="9" hidden="1">{#N/A,#N/A,FALSE,"FlCx99";#N/A,#N/A,FALSE,"Dívida99"}</definedName>
    <definedName name="_V1_4" localSheetId="5" hidden="1">{#N/A,#N/A,FALSE,"FlCx99";#N/A,#N/A,FALSE,"Dívida99"}</definedName>
    <definedName name="_V1_4" localSheetId="4" hidden="1">{#N/A,#N/A,FALSE,"FlCx99";#N/A,#N/A,FALSE,"Dívida99"}</definedName>
    <definedName name="_V1_4" localSheetId="1" hidden="1">{#N/A,#N/A,FALSE,"FlCx99";#N/A,#N/A,FALSE,"Dívida99"}</definedName>
    <definedName name="_V1_4" localSheetId="7" hidden="1">{#N/A,#N/A,FALSE,"FlCx99";#N/A,#N/A,FALSE,"Dívida99"}</definedName>
    <definedName name="_V1_4" hidden="1">{#N/A,#N/A,FALSE,"FlCx99";#N/A,#N/A,FALSE,"Dívida99"}</definedName>
    <definedName name="_V1_5" localSheetId="2" hidden="1">{#N/A,#N/A,FALSE,"FlCx99";#N/A,#N/A,FALSE,"Dívida99"}</definedName>
    <definedName name="_V1_5" localSheetId="6" hidden="1">{#N/A,#N/A,FALSE,"FlCx99";#N/A,#N/A,FALSE,"Dívida99"}</definedName>
    <definedName name="_V1_5" localSheetId="3" hidden="1">{#N/A,#N/A,FALSE,"FlCx99";#N/A,#N/A,FALSE,"Dívida99"}</definedName>
    <definedName name="_V1_5" localSheetId="9" hidden="1">{#N/A,#N/A,FALSE,"FlCx99";#N/A,#N/A,FALSE,"Dívida99"}</definedName>
    <definedName name="_V1_5" localSheetId="5" hidden="1">{#N/A,#N/A,FALSE,"FlCx99";#N/A,#N/A,FALSE,"Dívida99"}</definedName>
    <definedName name="_V1_5" localSheetId="4" hidden="1">{#N/A,#N/A,FALSE,"FlCx99";#N/A,#N/A,FALSE,"Dívida99"}</definedName>
    <definedName name="_V1_5" localSheetId="1" hidden="1">{#N/A,#N/A,FALSE,"FlCx99";#N/A,#N/A,FALSE,"Dívida99"}</definedName>
    <definedName name="_V1_5" localSheetId="7" hidden="1">{#N/A,#N/A,FALSE,"FlCx99";#N/A,#N/A,FALSE,"Dívida99"}</definedName>
    <definedName name="_V1_5" hidden="1">{#N/A,#N/A,FALSE,"FlCx99";#N/A,#N/A,FALSE,"Dívida99"}</definedName>
    <definedName name="_V10" localSheetId="0" hidden="1">{#N/A,#N/A,FALSE,"FlCx99";#N/A,#N/A,FALSE,"Dívida99"}</definedName>
    <definedName name="_V10" localSheetId="2" hidden="1">{#N/A,#N/A,FALSE,"FlCx99";#N/A,#N/A,FALSE,"Dívida99"}</definedName>
    <definedName name="_V10" localSheetId="6" hidden="1">{#N/A,#N/A,FALSE,"FlCx99";#N/A,#N/A,FALSE,"Dívida99"}</definedName>
    <definedName name="_V10" localSheetId="3" hidden="1">{#N/A,#N/A,FALSE,"FlCx99";#N/A,#N/A,FALSE,"Dívida99"}</definedName>
    <definedName name="_V10" localSheetId="9" hidden="1">{#N/A,#N/A,FALSE,"FlCx99";#N/A,#N/A,FALSE,"Dívida99"}</definedName>
    <definedName name="_V10" localSheetId="5" hidden="1">{#N/A,#N/A,FALSE,"FlCx99";#N/A,#N/A,FALSE,"Dívida99"}</definedName>
    <definedName name="_V10" localSheetId="4" hidden="1">{#N/A,#N/A,FALSE,"FlCx99";#N/A,#N/A,FALSE,"Dívida99"}</definedName>
    <definedName name="_V10" localSheetId="1" hidden="1">{#N/A,#N/A,FALSE,"FlCx99";#N/A,#N/A,FALSE,"Dívida99"}</definedName>
    <definedName name="_V10" localSheetId="7" hidden="1">{#N/A,#N/A,FALSE,"FlCx99";#N/A,#N/A,FALSE,"Dívida99"}</definedName>
    <definedName name="_V10" hidden="1">{#N/A,#N/A,FALSE,"FlCx99";#N/A,#N/A,FALSE,"Dívida99"}</definedName>
    <definedName name="_V10_1" localSheetId="2" hidden="1">{#N/A,#N/A,FALSE,"FlCx99";#N/A,#N/A,FALSE,"Dívida99"}</definedName>
    <definedName name="_V10_1" localSheetId="6" hidden="1">{#N/A,#N/A,FALSE,"FlCx99";#N/A,#N/A,FALSE,"Dívida99"}</definedName>
    <definedName name="_V10_1" localSheetId="3" hidden="1">{#N/A,#N/A,FALSE,"FlCx99";#N/A,#N/A,FALSE,"Dívida99"}</definedName>
    <definedName name="_V10_1" localSheetId="9" hidden="1">{#N/A,#N/A,FALSE,"FlCx99";#N/A,#N/A,FALSE,"Dívida99"}</definedName>
    <definedName name="_V10_1" localSheetId="5" hidden="1">{#N/A,#N/A,FALSE,"FlCx99";#N/A,#N/A,FALSE,"Dívida99"}</definedName>
    <definedName name="_V10_1" localSheetId="4" hidden="1">{#N/A,#N/A,FALSE,"FlCx99";#N/A,#N/A,FALSE,"Dívida99"}</definedName>
    <definedName name="_V10_1" localSheetId="1" hidden="1">{#N/A,#N/A,FALSE,"FlCx99";#N/A,#N/A,FALSE,"Dívida99"}</definedName>
    <definedName name="_V10_1" localSheetId="7" hidden="1">{#N/A,#N/A,FALSE,"FlCx99";#N/A,#N/A,FALSE,"Dívida99"}</definedName>
    <definedName name="_V10_1" hidden="1">{#N/A,#N/A,FALSE,"FlCx99";#N/A,#N/A,FALSE,"Dívida99"}</definedName>
    <definedName name="_V10_2" localSheetId="2" hidden="1">{#N/A,#N/A,FALSE,"FlCx99";#N/A,#N/A,FALSE,"Dívida99"}</definedName>
    <definedName name="_V10_2" localSheetId="6" hidden="1">{#N/A,#N/A,FALSE,"FlCx99";#N/A,#N/A,FALSE,"Dívida99"}</definedName>
    <definedName name="_V10_2" localSheetId="3" hidden="1">{#N/A,#N/A,FALSE,"FlCx99";#N/A,#N/A,FALSE,"Dívida99"}</definedName>
    <definedName name="_V10_2" localSheetId="9" hidden="1">{#N/A,#N/A,FALSE,"FlCx99";#N/A,#N/A,FALSE,"Dívida99"}</definedName>
    <definedName name="_V10_2" localSheetId="5" hidden="1">{#N/A,#N/A,FALSE,"FlCx99";#N/A,#N/A,FALSE,"Dívida99"}</definedName>
    <definedName name="_V10_2" localSheetId="4" hidden="1">{#N/A,#N/A,FALSE,"FlCx99";#N/A,#N/A,FALSE,"Dívida99"}</definedName>
    <definedName name="_V10_2" localSheetId="1" hidden="1">{#N/A,#N/A,FALSE,"FlCx99";#N/A,#N/A,FALSE,"Dívida99"}</definedName>
    <definedName name="_V10_2" localSheetId="7" hidden="1">{#N/A,#N/A,FALSE,"FlCx99";#N/A,#N/A,FALSE,"Dívida99"}</definedName>
    <definedName name="_V10_2" hidden="1">{#N/A,#N/A,FALSE,"FlCx99";#N/A,#N/A,FALSE,"Dívida99"}</definedName>
    <definedName name="_V10_3" localSheetId="2" hidden="1">{#N/A,#N/A,FALSE,"FlCx99";#N/A,#N/A,FALSE,"Dívida99"}</definedName>
    <definedName name="_V10_3" localSheetId="6" hidden="1">{#N/A,#N/A,FALSE,"FlCx99";#N/A,#N/A,FALSE,"Dívida99"}</definedName>
    <definedName name="_V10_3" localSheetId="3" hidden="1">{#N/A,#N/A,FALSE,"FlCx99";#N/A,#N/A,FALSE,"Dívida99"}</definedName>
    <definedName name="_V10_3" localSheetId="9" hidden="1">{#N/A,#N/A,FALSE,"FlCx99";#N/A,#N/A,FALSE,"Dívida99"}</definedName>
    <definedName name="_V10_3" localSheetId="5" hidden="1">{#N/A,#N/A,FALSE,"FlCx99";#N/A,#N/A,FALSE,"Dívida99"}</definedName>
    <definedName name="_V10_3" localSheetId="4" hidden="1">{#N/A,#N/A,FALSE,"FlCx99";#N/A,#N/A,FALSE,"Dívida99"}</definedName>
    <definedName name="_V10_3" localSheetId="1" hidden="1">{#N/A,#N/A,FALSE,"FlCx99";#N/A,#N/A,FALSE,"Dívida99"}</definedName>
    <definedName name="_V10_3" localSheetId="7" hidden="1">{#N/A,#N/A,FALSE,"FlCx99";#N/A,#N/A,FALSE,"Dívida99"}</definedName>
    <definedName name="_V10_3" hidden="1">{#N/A,#N/A,FALSE,"FlCx99";#N/A,#N/A,FALSE,"Dívida99"}</definedName>
    <definedName name="_V10_4" localSheetId="2" hidden="1">{#N/A,#N/A,FALSE,"FlCx99";#N/A,#N/A,FALSE,"Dívida99"}</definedName>
    <definedName name="_V10_4" localSheetId="6" hidden="1">{#N/A,#N/A,FALSE,"FlCx99";#N/A,#N/A,FALSE,"Dívida99"}</definedName>
    <definedName name="_V10_4" localSheetId="3" hidden="1">{#N/A,#N/A,FALSE,"FlCx99";#N/A,#N/A,FALSE,"Dívida99"}</definedName>
    <definedName name="_V10_4" localSheetId="9" hidden="1">{#N/A,#N/A,FALSE,"FlCx99";#N/A,#N/A,FALSE,"Dívida99"}</definedName>
    <definedName name="_V10_4" localSheetId="5" hidden="1">{#N/A,#N/A,FALSE,"FlCx99";#N/A,#N/A,FALSE,"Dívida99"}</definedName>
    <definedName name="_V10_4" localSheetId="4" hidden="1">{#N/A,#N/A,FALSE,"FlCx99";#N/A,#N/A,FALSE,"Dívida99"}</definedName>
    <definedName name="_V10_4" localSheetId="1" hidden="1">{#N/A,#N/A,FALSE,"FlCx99";#N/A,#N/A,FALSE,"Dívida99"}</definedName>
    <definedName name="_V10_4" localSheetId="7" hidden="1">{#N/A,#N/A,FALSE,"FlCx99";#N/A,#N/A,FALSE,"Dívida99"}</definedName>
    <definedName name="_V10_4" hidden="1">{#N/A,#N/A,FALSE,"FlCx99";#N/A,#N/A,FALSE,"Dívida99"}</definedName>
    <definedName name="_V10_5" localSheetId="2" hidden="1">{#N/A,#N/A,FALSE,"FlCx99";#N/A,#N/A,FALSE,"Dívida99"}</definedName>
    <definedName name="_V10_5" localSheetId="6" hidden="1">{#N/A,#N/A,FALSE,"FlCx99";#N/A,#N/A,FALSE,"Dívida99"}</definedName>
    <definedName name="_V10_5" localSheetId="3" hidden="1">{#N/A,#N/A,FALSE,"FlCx99";#N/A,#N/A,FALSE,"Dívida99"}</definedName>
    <definedName name="_V10_5" localSheetId="9" hidden="1">{#N/A,#N/A,FALSE,"FlCx99";#N/A,#N/A,FALSE,"Dívida99"}</definedName>
    <definedName name="_V10_5" localSheetId="5" hidden="1">{#N/A,#N/A,FALSE,"FlCx99";#N/A,#N/A,FALSE,"Dívida99"}</definedName>
    <definedName name="_V10_5" localSheetId="4" hidden="1">{#N/A,#N/A,FALSE,"FlCx99";#N/A,#N/A,FALSE,"Dívida99"}</definedName>
    <definedName name="_V10_5" localSheetId="1" hidden="1">{#N/A,#N/A,FALSE,"FlCx99";#N/A,#N/A,FALSE,"Dívida99"}</definedName>
    <definedName name="_V10_5" localSheetId="7" hidden="1">{#N/A,#N/A,FALSE,"FlCx99";#N/A,#N/A,FALSE,"Dívida99"}</definedName>
    <definedName name="_V10_5" hidden="1">{#N/A,#N/A,FALSE,"FlCx99";#N/A,#N/A,FALSE,"Dívida99"}</definedName>
    <definedName name="_V11" localSheetId="0" hidden="1">{#N/A,#N/A,FALSE,"FlCx99";#N/A,#N/A,FALSE,"Dívida99"}</definedName>
    <definedName name="_V11" localSheetId="2" hidden="1">{#N/A,#N/A,FALSE,"FlCx99";#N/A,#N/A,FALSE,"Dívida99"}</definedName>
    <definedName name="_V11" localSheetId="6" hidden="1">{#N/A,#N/A,FALSE,"FlCx99";#N/A,#N/A,FALSE,"Dívida99"}</definedName>
    <definedName name="_V11" localSheetId="3" hidden="1">{#N/A,#N/A,FALSE,"FlCx99";#N/A,#N/A,FALSE,"Dívida99"}</definedName>
    <definedName name="_V11" localSheetId="9" hidden="1">{#N/A,#N/A,FALSE,"FlCx99";#N/A,#N/A,FALSE,"Dívida99"}</definedName>
    <definedName name="_V11" localSheetId="5" hidden="1">{#N/A,#N/A,FALSE,"FlCx99";#N/A,#N/A,FALSE,"Dívida99"}</definedName>
    <definedName name="_V11" localSheetId="4" hidden="1">{#N/A,#N/A,FALSE,"FlCx99";#N/A,#N/A,FALSE,"Dívida99"}</definedName>
    <definedName name="_V11" localSheetId="1" hidden="1">{#N/A,#N/A,FALSE,"FlCx99";#N/A,#N/A,FALSE,"Dívida99"}</definedName>
    <definedName name="_V11" localSheetId="7" hidden="1">{#N/A,#N/A,FALSE,"FlCx99";#N/A,#N/A,FALSE,"Dívida99"}</definedName>
    <definedName name="_V11" hidden="1">{#N/A,#N/A,FALSE,"FlCx99";#N/A,#N/A,FALSE,"Dívida99"}</definedName>
    <definedName name="_V11_1" localSheetId="2" hidden="1">{#N/A,#N/A,FALSE,"FlCx99";#N/A,#N/A,FALSE,"Dívida99"}</definedName>
    <definedName name="_V11_1" localSheetId="6" hidden="1">{#N/A,#N/A,FALSE,"FlCx99";#N/A,#N/A,FALSE,"Dívida99"}</definedName>
    <definedName name="_V11_1" localSheetId="3" hidden="1">{#N/A,#N/A,FALSE,"FlCx99";#N/A,#N/A,FALSE,"Dívida99"}</definedName>
    <definedName name="_V11_1" localSheetId="9" hidden="1">{#N/A,#N/A,FALSE,"FlCx99";#N/A,#N/A,FALSE,"Dívida99"}</definedName>
    <definedName name="_V11_1" localSheetId="5" hidden="1">{#N/A,#N/A,FALSE,"FlCx99";#N/A,#N/A,FALSE,"Dívida99"}</definedName>
    <definedName name="_V11_1" localSheetId="4" hidden="1">{#N/A,#N/A,FALSE,"FlCx99";#N/A,#N/A,FALSE,"Dívida99"}</definedName>
    <definedName name="_V11_1" localSheetId="1" hidden="1">{#N/A,#N/A,FALSE,"FlCx99";#N/A,#N/A,FALSE,"Dívida99"}</definedName>
    <definedName name="_V11_1" localSheetId="7" hidden="1">{#N/A,#N/A,FALSE,"FlCx99";#N/A,#N/A,FALSE,"Dívida99"}</definedName>
    <definedName name="_V11_1" hidden="1">{#N/A,#N/A,FALSE,"FlCx99";#N/A,#N/A,FALSE,"Dívida99"}</definedName>
    <definedName name="_V11_2" localSheetId="2" hidden="1">{#N/A,#N/A,FALSE,"FlCx99";#N/A,#N/A,FALSE,"Dívida99"}</definedName>
    <definedName name="_V11_2" localSheetId="6" hidden="1">{#N/A,#N/A,FALSE,"FlCx99";#N/A,#N/A,FALSE,"Dívida99"}</definedName>
    <definedName name="_V11_2" localSheetId="3" hidden="1">{#N/A,#N/A,FALSE,"FlCx99";#N/A,#N/A,FALSE,"Dívida99"}</definedName>
    <definedName name="_V11_2" localSheetId="9" hidden="1">{#N/A,#N/A,FALSE,"FlCx99";#N/A,#N/A,FALSE,"Dívida99"}</definedName>
    <definedName name="_V11_2" localSheetId="5" hidden="1">{#N/A,#N/A,FALSE,"FlCx99";#N/A,#N/A,FALSE,"Dívida99"}</definedName>
    <definedName name="_V11_2" localSheetId="4" hidden="1">{#N/A,#N/A,FALSE,"FlCx99";#N/A,#N/A,FALSE,"Dívida99"}</definedName>
    <definedName name="_V11_2" localSheetId="1" hidden="1">{#N/A,#N/A,FALSE,"FlCx99";#N/A,#N/A,FALSE,"Dívida99"}</definedName>
    <definedName name="_V11_2" localSheetId="7" hidden="1">{#N/A,#N/A,FALSE,"FlCx99";#N/A,#N/A,FALSE,"Dívida99"}</definedName>
    <definedName name="_V11_2" hidden="1">{#N/A,#N/A,FALSE,"FlCx99";#N/A,#N/A,FALSE,"Dívida99"}</definedName>
    <definedName name="_V11_3" localSheetId="2" hidden="1">{#N/A,#N/A,FALSE,"FlCx99";#N/A,#N/A,FALSE,"Dívida99"}</definedName>
    <definedName name="_V11_3" localSheetId="6" hidden="1">{#N/A,#N/A,FALSE,"FlCx99";#N/A,#N/A,FALSE,"Dívida99"}</definedName>
    <definedName name="_V11_3" localSheetId="3" hidden="1">{#N/A,#N/A,FALSE,"FlCx99";#N/A,#N/A,FALSE,"Dívida99"}</definedName>
    <definedName name="_V11_3" localSheetId="9" hidden="1">{#N/A,#N/A,FALSE,"FlCx99";#N/A,#N/A,FALSE,"Dívida99"}</definedName>
    <definedName name="_V11_3" localSheetId="5" hidden="1">{#N/A,#N/A,FALSE,"FlCx99";#N/A,#N/A,FALSE,"Dívida99"}</definedName>
    <definedName name="_V11_3" localSheetId="4" hidden="1">{#N/A,#N/A,FALSE,"FlCx99";#N/A,#N/A,FALSE,"Dívida99"}</definedName>
    <definedName name="_V11_3" localSheetId="1" hidden="1">{#N/A,#N/A,FALSE,"FlCx99";#N/A,#N/A,FALSE,"Dívida99"}</definedName>
    <definedName name="_V11_3" localSheetId="7" hidden="1">{#N/A,#N/A,FALSE,"FlCx99";#N/A,#N/A,FALSE,"Dívida99"}</definedName>
    <definedName name="_V11_3" hidden="1">{#N/A,#N/A,FALSE,"FlCx99";#N/A,#N/A,FALSE,"Dívida99"}</definedName>
    <definedName name="_V11_4" localSheetId="2" hidden="1">{#N/A,#N/A,FALSE,"FlCx99";#N/A,#N/A,FALSE,"Dívida99"}</definedName>
    <definedName name="_V11_4" localSheetId="6" hidden="1">{#N/A,#N/A,FALSE,"FlCx99";#N/A,#N/A,FALSE,"Dívida99"}</definedName>
    <definedName name="_V11_4" localSheetId="3" hidden="1">{#N/A,#N/A,FALSE,"FlCx99";#N/A,#N/A,FALSE,"Dívida99"}</definedName>
    <definedName name="_V11_4" localSheetId="9" hidden="1">{#N/A,#N/A,FALSE,"FlCx99";#N/A,#N/A,FALSE,"Dívida99"}</definedName>
    <definedName name="_V11_4" localSheetId="5" hidden="1">{#N/A,#N/A,FALSE,"FlCx99";#N/A,#N/A,FALSE,"Dívida99"}</definedName>
    <definedName name="_V11_4" localSheetId="4" hidden="1">{#N/A,#N/A,FALSE,"FlCx99";#N/A,#N/A,FALSE,"Dívida99"}</definedName>
    <definedName name="_V11_4" localSheetId="1" hidden="1">{#N/A,#N/A,FALSE,"FlCx99";#N/A,#N/A,FALSE,"Dívida99"}</definedName>
    <definedName name="_V11_4" localSheetId="7" hidden="1">{#N/A,#N/A,FALSE,"FlCx99";#N/A,#N/A,FALSE,"Dívida99"}</definedName>
    <definedName name="_V11_4" hidden="1">{#N/A,#N/A,FALSE,"FlCx99";#N/A,#N/A,FALSE,"Dívida99"}</definedName>
    <definedName name="_V11_5" localSheetId="2" hidden="1">{#N/A,#N/A,FALSE,"FlCx99";#N/A,#N/A,FALSE,"Dívida99"}</definedName>
    <definedName name="_V11_5" localSheetId="6" hidden="1">{#N/A,#N/A,FALSE,"FlCx99";#N/A,#N/A,FALSE,"Dívida99"}</definedName>
    <definedName name="_V11_5" localSheetId="3" hidden="1">{#N/A,#N/A,FALSE,"FlCx99";#N/A,#N/A,FALSE,"Dívida99"}</definedName>
    <definedName name="_V11_5" localSheetId="9" hidden="1">{#N/A,#N/A,FALSE,"FlCx99";#N/A,#N/A,FALSE,"Dívida99"}</definedName>
    <definedName name="_V11_5" localSheetId="5" hidden="1">{#N/A,#N/A,FALSE,"FlCx99";#N/A,#N/A,FALSE,"Dívida99"}</definedName>
    <definedName name="_V11_5" localSheetId="4" hidden="1">{#N/A,#N/A,FALSE,"FlCx99";#N/A,#N/A,FALSE,"Dívida99"}</definedName>
    <definedName name="_V11_5" localSheetId="1" hidden="1">{#N/A,#N/A,FALSE,"FlCx99";#N/A,#N/A,FALSE,"Dívida99"}</definedName>
    <definedName name="_V11_5" localSheetId="7" hidden="1">{#N/A,#N/A,FALSE,"FlCx99";#N/A,#N/A,FALSE,"Dívida99"}</definedName>
    <definedName name="_V11_5" hidden="1">{#N/A,#N/A,FALSE,"FlCx99";#N/A,#N/A,FALSE,"Dívida99"}</definedName>
    <definedName name="_V12" localSheetId="0" hidden="1">{#N/A,#N/A,FALSE,"FlCx99";#N/A,#N/A,FALSE,"Dívida99"}</definedName>
    <definedName name="_V12" localSheetId="2" hidden="1">{#N/A,#N/A,FALSE,"FlCx99";#N/A,#N/A,FALSE,"Dívida99"}</definedName>
    <definedName name="_V12" localSheetId="6" hidden="1">{#N/A,#N/A,FALSE,"FlCx99";#N/A,#N/A,FALSE,"Dívida99"}</definedName>
    <definedName name="_V12" localSheetId="3" hidden="1">{#N/A,#N/A,FALSE,"FlCx99";#N/A,#N/A,FALSE,"Dívida99"}</definedName>
    <definedName name="_V12" localSheetId="9" hidden="1">{#N/A,#N/A,FALSE,"FlCx99";#N/A,#N/A,FALSE,"Dívida99"}</definedName>
    <definedName name="_V12" localSheetId="5" hidden="1">{#N/A,#N/A,FALSE,"FlCx99";#N/A,#N/A,FALSE,"Dívida99"}</definedName>
    <definedName name="_V12" localSheetId="4" hidden="1">{#N/A,#N/A,FALSE,"FlCx99";#N/A,#N/A,FALSE,"Dívida99"}</definedName>
    <definedName name="_V12" localSheetId="1" hidden="1">{#N/A,#N/A,FALSE,"FlCx99";#N/A,#N/A,FALSE,"Dívida99"}</definedName>
    <definedName name="_V12" localSheetId="7" hidden="1">{#N/A,#N/A,FALSE,"FlCx99";#N/A,#N/A,FALSE,"Dívida99"}</definedName>
    <definedName name="_V12" hidden="1">{#N/A,#N/A,FALSE,"FlCx99";#N/A,#N/A,FALSE,"Dívida99"}</definedName>
    <definedName name="_V12_1" localSheetId="2" hidden="1">{#N/A,#N/A,FALSE,"FlCx99";#N/A,#N/A,FALSE,"Dívida99"}</definedName>
    <definedName name="_V12_1" localSheetId="6" hidden="1">{#N/A,#N/A,FALSE,"FlCx99";#N/A,#N/A,FALSE,"Dívida99"}</definedName>
    <definedName name="_V12_1" localSheetId="3" hidden="1">{#N/A,#N/A,FALSE,"FlCx99";#N/A,#N/A,FALSE,"Dívida99"}</definedName>
    <definedName name="_V12_1" localSheetId="9" hidden="1">{#N/A,#N/A,FALSE,"FlCx99";#N/A,#N/A,FALSE,"Dívida99"}</definedName>
    <definedName name="_V12_1" localSheetId="5" hidden="1">{#N/A,#N/A,FALSE,"FlCx99";#N/A,#N/A,FALSE,"Dívida99"}</definedName>
    <definedName name="_V12_1" localSheetId="4" hidden="1">{#N/A,#N/A,FALSE,"FlCx99";#N/A,#N/A,FALSE,"Dívida99"}</definedName>
    <definedName name="_V12_1" localSheetId="1" hidden="1">{#N/A,#N/A,FALSE,"FlCx99";#N/A,#N/A,FALSE,"Dívida99"}</definedName>
    <definedName name="_V12_1" localSheetId="7" hidden="1">{#N/A,#N/A,FALSE,"FlCx99";#N/A,#N/A,FALSE,"Dívida99"}</definedName>
    <definedName name="_V12_1" hidden="1">{#N/A,#N/A,FALSE,"FlCx99";#N/A,#N/A,FALSE,"Dívida99"}</definedName>
    <definedName name="_V12_2" localSheetId="2" hidden="1">{#N/A,#N/A,FALSE,"FlCx99";#N/A,#N/A,FALSE,"Dívida99"}</definedName>
    <definedName name="_V12_2" localSheetId="6" hidden="1">{#N/A,#N/A,FALSE,"FlCx99";#N/A,#N/A,FALSE,"Dívida99"}</definedName>
    <definedName name="_V12_2" localSheetId="3" hidden="1">{#N/A,#N/A,FALSE,"FlCx99";#N/A,#N/A,FALSE,"Dívida99"}</definedName>
    <definedName name="_V12_2" localSheetId="9" hidden="1">{#N/A,#N/A,FALSE,"FlCx99";#N/A,#N/A,FALSE,"Dívida99"}</definedName>
    <definedName name="_V12_2" localSheetId="5" hidden="1">{#N/A,#N/A,FALSE,"FlCx99";#N/A,#N/A,FALSE,"Dívida99"}</definedName>
    <definedName name="_V12_2" localSheetId="4" hidden="1">{#N/A,#N/A,FALSE,"FlCx99";#N/A,#N/A,FALSE,"Dívida99"}</definedName>
    <definedName name="_V12_2" localSheetId="1" hidden="1">{#N/A,#N/A,FALSE,"FlCx99";#N/A,#N/A,FALSE,"Dívida99"}</definedName>
    <definedName name="_V12_2" localSheetId="7" hidden="1">{#N/A,#N/A,FALSE,"FlCx99";#N/A,#N/A,FALSE,"Dívida99"}</definedName>
    <definedName name="_V12_2" hidden="1">{#N/A,#N/A,FALSE,"FlCx99";#N/A,#N/A,FALSE,"Dívida99"}</definedName>
    <definedName name="_V12_3" localSheetId="2" hidden="1">{#N/A,#N/A,FALSE,"FlCx99";#N/A,#N/A,FALSE,"Dívida99"}</definedName>
    <definedName name="_V12_3" localSheetId="6" hidden="1">{#N/A,#N/A,FALSE,"FlCx99";#N/A,#N/A,FALSE,"Dívida99"}</definedName>
    <definedName name="_V12_3" localSheetId="3" hidden="1">{#N/A,#N/A,FALSE,"FlCx99";#N/A,#N/A,FALSE,"Dívida99"}</definedName>
    <definedName name="_V12_3" localSheetId="9" hidden="1">{#N/A,#N/A,FALSE,"FlCx99";#N/A,#N/A,FALSE,"Dívida99"}</definedName>
    <definedName name="_V12_3" localSheetId="5" hidden="1">{#N/A,#N/A,FALSE,"FlCx99";#N/A,#N/A,FALSE,"Dívida99"}</definedName>
    <definedName name="_V12_3" localSheetId="4" hidden="1">{#N/A,#N/A,FALSE,"FlCx99";#N/A,#N/A,FALSE,"Dívida99"}</definedName>
    <definedName name="_V12_3" localSheetId="1" hidden="1">{#N/A,#N/A,FALSE,"FlCx99";#N/A,#N/A,FALSE,"Dívida99"}</definedName>
    <definedName name="_V12_3" localSheetId="7" hidden="1">{#N/A,#N/A,FALSE,"FlCx99";#N/A,#N/A,FALSE,"Dívida99"}</definedName>
    <definedName name="_V12_3" hidden="1">{#N/A,#N/A,FALSE,"FlCx99";#N/A,#N/A,FALSE,"Dívida99"}</definedName>
    <definedName name="_V12_4" localSheetId="2" hidden="1">{#N/A,#N/A,FALSE,"FlCx99";#N/A,#N/A,FALSE,"Dívida99"}</definedName>
    <definedName name="_V12_4" localSheetId="6" hidden="1">{#N/A,#N/A,FALSE,"FlCx99";#N/A,#N/A,FALSE,"Dívida99"}</definedName>
    <definedName name="_V12_4" localSheetId="3" hidden="1">{#N/A,#N/A,FALSE,"FlCx99";#N/A,#N/A,FALSE,"Dívida99"}</definedName>
    <definedName name="_V12_4" localSheetId="9" hidden="1">{#N/A,#N/A,FALSE,"FlCx99";#N/A,#N/A,FALSE,"Dívida99"}</definedName>
    <definedName name="_V12_4" localSheetId="5" hidden="1">{#N/A,#N/A,FALSE,"FlCx99";#N/A,#N/A,FALSE,"Dívida99"}</definedName>
    <definedName name="_V12_4" localSheetId="4" hidden="1">{#N/A,#N/A,FALSE,"FlCx99";#N/A,#N/A,FALSE,"Dívida99"}</definedName>
    <definedName name="_V12_4" localSheetId="1" hidden="1">{#N/A,#N/A,FALSE,"FlCx99";#N/A,#N/A,FALSE,"Dívida99"}</definedName>
    <definedName name="_V12_4" localSheetId="7" hidden="1">{#N/A,#N/A,FALSE,"FlCx99";#N/A,#N/A,FALSE,"Dívida99"}</definedName>
    <definedName name="_V12_4" hidden="1">{#N/A,#N/A,FALSE,"FlCx99";#N/A,#N/A,FALSE,"Dívida99"}</definedName>
    <definedName name="_V12_5" localSheetId="2" hidden="1">{#N/A,#N/A,FALSE,"FlCx99";#N/A,#N/A,FALSE,"Dívida99"}</definedName>
    <definedName name="_V12_5" localSheetId="6" hidden="1">{#N/A,#N/A,FALSE,"FlCx99";#N/A,#N/A,FALSE,"Dívida99"}</definedName>
    <definedName name="_V12_5" localSheetId="3" hidden="1">{#N/A,#N/A,FALSE,"FlCx99";#N/A,#N/A,FALSE,"Dívida99"}</definedName>
    <definedName name="_V12_5" localSheetId="9" hidden="1">{#N/A,#N/A,FALSE,"FlCx99";#N/A,#N/A,FALSE,"Dívida99"}</definedName>
    <definedName name="_V12_5" localSheetId="5" hidden="1">{#N/A,#N/A,FALSE,"FlCx99";#N/A,#N/A,FALSE,"Dívida99"}</definedName>
    <definedName name="_V12_5" localSheetId="4" hidden="1">{#N/A,#N/A,FALSE,"FlCx99";#N/A,#N/A,FALSE,"Dívida99"}</definedName>
    <definedName name="_V12_5" localSheetId="1" hidden="1">{#N/A,#N/A,FALSE,"FlCx99";#N/A,#N/A,FALSE,"Dívida99"}</definedName>
    <definedName name="_V12_5" localSheetId="7" hidden="1">{#N/A,#N/A,FALSE,"FlCx99";#N/A,#N/A,FALSE,"Dívida99"}</definedName>
    <definedName name="_V12_5" hidden="1">{#N/A,#N/A,FALSE,"FlCx99";#N/A,#N/A,FALSE,"Dívida99"}</definedName>
    <definedName name="_V13" localSheetId="0" hidden="1">{#N/A,#N/A,FALSE,"FlCx99";#N/A,#N/A,FALSE,"Dívida99"}</definedName>
    <definedName name="_V13" localSheetId="2" hidden="1">{#N/A,#N/A,FALSE,"FlCx99";#N/A,#N/A,FALSE,"Dívida99"}</definedName>
    <definedName name="_V13" localSheetId="6" hidden="1">{#N/A,#N/A,FALSE,"FlCx99";#N/A,#N/A,FALSE,"Dívida99"}</definedName>
    <definedName name="_V13" localSheetId="3" hidden="1">{#N/A,#N/A,FALSE,"FlCx99";#N/A,#N/A,FALSE,"Dívida99"}</definedName>
    <definedName name="_V13" localSheetId="9" hidden="1">{#N/A,#N/A,FALSE,"FlCx99";#N/A,#N/A,FALSE,"Dívida99"}</definedName>
    <definedName name="_V13" localSheetId="5" hidden="1">{#N/A,#N/A,FALSE,"FlCx99";#N/A,#N/A,FALSE,"Dívida99"}</definedName>
    <definedName name="_V13" localSheetId="4" hidden="1">{#N/A,#N/A,FALSE,"FlCx99";#N/A,#N/A,FALSE,"Dívida99"}</definedName>
    <definedName name="_V13" localSheetId="1" hidden="1">{#N/A,#N/A,FALSE,"FlCx99";#N/A,#N/A,FALSE,"Dívida99"}</definedName>
    <definedName name="_V13" localSheetId="7" hidden="1">{#N/A,#N/A,FALSE,"FlCx99";#N/A,#N/A,FALSE,"Dívida99"}</definedName>
    <definedName name="_V13" hidden="1">{#N/A,#N/A,FALSE,"FlCx99";#N/A,#N/A,FALSE,"Dívida99"}</definedName>
    <definedName name="_V13_1" localSheetId="2" hidden="1">{#N/A,#N/A,FALSE,"FlCx99";#N/A,#N/A,FALSE,"Dívida99"}</definedName>
    <definedName name="_V13_1" localSheetId="6" hidden="1">{#N/A,#N/A,FALSE,"FlCx99";#N/A,#N/A,FALSE,"Dívida99"}</definedName>
    <definedName name="_V13_1" localSheetId="3" hidden="1">{#N/A,#N/A,FALSE,"FlCx99";#N/A,#N/A,FALSE,"Dívida99"}</definedName>
    <definedName name="_V13_1" localSheetId="9" hidden="1">{#N/A,#N/A,FALSE,"FlCx99";#N/A,#N/A,FALSE,"Dívida99"}</definedName>
    <definedName name="_V13_1" localSheetId="5" hidden="1">{#N/A,#N/A,FALSE,"FlCx99";#N/A,#N/A,FALSE,"Dívida99"}</definedName>
    <definedName name="_V13_1" localSheetId="4" hidden="1">{#N/A,#N/A,FALSE,"FlCx99";#N/A,#N/A,FALSE,"Dívida99"}</definedName>
    <definedName name="_V13_1" localSheetId="1" hidden="1">{#N/A,#N/A,FALSE,"FlCx99";#N/A,#N/A,FALSE,"Dívida99"}</definedName>
    <definedName name="_V13_1" localSheetId="7" hidden="1">{#N/A,#N/A,FALSE,"FlCx99";#N/A,#N/A,FALSE,"Dívida99"}</definedName>
    <definedName name="_V13_1" hidden="1">{#N/A,#N/A,FALSE,"FlCx99";#N/A,#N/A,FALSE,"Dívida99"}</definedName>
    <definedName name="_V13_2" localSheetId="2" hidden="1">{#N/A,#N/A,FALSE,"FlCx99";#N/A,#N/A,FALSE,"Dívida99"}</definedName>
    <definedName name="_V13_2" localSheetId="6" hidden="1">{#N/A,#N/A,FALSE,"FlCx99";#N/A,#N/A,FALSE,"Dívida99"}</definedName>
    <definedName name="_V13_2" localSheetId="3" hidden="1">{#N/A,#N/A,FALSE,"FlCx99";#N/A,#N/A,FALSE,"Dívida99"}</definedName>
    <definedName name="_V13_2" localSheetId="9" hidden="1">{#N/A,#N/A,FALSE,"FlCx99";#N/A,#N/A,FALSE,"Dívida99"}</definedName>
    <definedName name="_V13_2" localSheetId="5" hidden="1">{#N/A,#N/A,FALSE,"FlCx99";#N/A,#N/A,FALSE,"Dívida99"}</definedName>
    <definedName name="_V13_2" localSheetId="4" hidden="1">{#N/A,#N/A,FALSE,"FlCx99";#N/A,#N/A,FALSE,"Dívida99"}</definedName>
    <definedName name="_V13_2" localSheetId="1" hidden="1">{#N/A,#N/A,FALSE,"FlCx99";#N/A,#N/A,FALSE,"Dívida99"}</definedName>
    <definedName name="_V13_2" localSheetId="7" hidden="1">{#N/A,#N/A,FALSE,"FlCx99";#N/A,#N/A,FALSE,"Dívida99"}</definedName>
    <definedName name="_V13_2" hidden="1">{#N/A,#N/A,FALSE,"FlCx99";#N/A,#N/A,FALSE,"Dívida99"}</definedName>
    <definedName name="_V13_3" localSheetId="2" hidden="1">{#N/A,#N/A,FALSE,"FlCx99";#N/A,#N/A,FALSE,"Dívida99"}</definedName>
    <definedName name="_V13_3" localSheetId="6" hidden="1">{#N/A,#N/A,FALSE,"FlCx99";#N/A,#N/A,FALSE,"Dívida99"}</definedName>
    <definedName name="_V13_3" localSheetId="3" hidden="1">{#N/A,#N/A,FALSE,"FlCx99";#N/A,#N/A,FALSE,"Dívida99"}</definedName>
    <definedName name="_V13_3" localSheetId="9" hidden="1">{#N/A,#N/A,FALSE,"FlCx99";#N/A,#N/A,FALSE,"Dívida99"}</definedName>
    <definedName name="_V13_3" localSheetId="5" hidden="1">{#N/A,#N/A,FALSE,"FlCx99";#N/A,#N/A,FALSE,"Dívida99"}</definedName>
    <definedName name="_V13_3" localSheetId="4" hidden="1">{#N/A,#N/A,FALSE,"FlCx99";#N/A,#N/A,FALSE,"Dívida99"}</definedName>
    <definedName name="_V13_3" localSheetId="1" hidden="1">{#N/A,#N/A,FALSE,"FlCx99";#N/A,#N/A,FALSE,"Dívida99"}</definedName>
    <definedName name="_V13_3" localSheetId="7" hidden="1">{#N/A,#N/A,FALSE,"FlCx99";#N/A,#N/A,FALSE,"Dívida99"}</definedName>
    <definedName name="_V13_3" hidden="1">{#N/A,#N/A,FALSE,"FlCx99";#N/A,#N/A,FALSE,"Dívida99"}</definedName>
    <definedName name="_V13_4" localSheetId="2" hidden="1">{#N/A,#N/A,FALSE,"FlCx99";#N/A,#N/A,FALSE,"Dívida99"}</definedName>
    <definedName name="_V13_4" localSheetId="6" hidden="1">{#N/A,#N/A,FALSE,"FlCx99";#N/A,#N/A,FALSE,"Dívida99"}</definedName>
    <definedName name="_V13_4" localSheetId="3" hidden="1">{#N/A,#N/A,FALSE,"FlCx99";#N/A,#N/A,FALSE,"Dívida99"}</definedName>
    <definedName name="_V13_4" localSheetId="9" hidden="1">{#N/A,#N/A,FALSE,"FlCx99";#N/A,#N/A,FALSE,"Dívida99"}</definedName>
    <definedName name="_V13_4" localSheetId="5" hidden="1">{#N/A,#N/A,FALSE,"FlCx99";#N/A,#N/A,FALSE,"Dívida99"}</definedName>
    <definedName name="_V13_4" localSheetId="4" hidden="1">{#N/A,#N/A,FALSE,"FlCx99";#N/A,#N/A,FALSE,"Dívida99"}</definedName>
    <definedName name="_V13_4" localSheetId="1" hidden="1">{#N/A,#N/A,FALSE,"FlCx99";#N/A,#N/A,FALSE,"Dívida99"}</definedName>
    <definedName name="_V13_4" localSheetId="7" hidden="1">{#N/A,#N/A,FALSE,"FlCx99";#N/A,#N/A,FALSE,"Dívida99"}</definedName>
    <definedName name="_V13_4" hidden="1">{#N/A,#N/A,FALSE,"FlCx99";#N/A,#N/A,FALSE,"Dívida99"}</definedName>
    <definedName name="_V13_5" localSheetId="2" hidden="1">{#N/A,#N/A,FALSE,"FlCx99";#N/A,#N/A,FALSE,"Dívida99"}</definedName>
    <definedName name="_V13_5" localSheetId="6" hidden="1">{#N/A,#N/A,FALSE,"FlCx99";#N/A,#N/A,FALSE,"Dívida99"}</definedName>
    <definedName name="_V13_5" localSheetId="3" hidden="1">{#N/A,#N/A,FALSE,"FlCx99";#N/A,#N/A,FALSE,"Dívida99"}</definedName>
    <definedName name="_V13_5" localSheetId="9" hidden="1">{#N/A,#N/A,FALSE,"FlCx99";#N/A,#N/A,FALSE,"Dívida99"}</definedName>
    <definedName name="_V13_5" localSheetId="5" hidden="1">{#N/A,#N/A,FALSE,"FlCx99";#N/A,#N/A,FALSE,"Dívida99"}</definedName>
    <definedName name="_V13_5" localSheetId="4" hidden="1">{#N/A,#N/A,FALSE,"FlCx99";#N/A,#N/A,FALSE,"Dívida99"}</definedName>
    <definedName name="_V13_5" localSheetId="1" hidden="1">{#N/A,#N/A,FALSE,"FlCx99";#N/A,#N/A,FALSE,"Dívida99"}</definedName>
    <definedName name="_V13_5" localSheetId="7" hidden="1">{#N/A,#N/A,FALSE,"FlCx99";#N/A,#N/A,FALSE,"Dívida99"}</definedName>
    <definedName name="_V13_5" hidden="1">{#N/A,#N/A,FALSE,"FlCx99";#N/A,#N/A,FALSE,"Dívida99"}</definedName>
    <definedName name="_V14" localSheetId="0" hidden="1">{#N/A,#N/A,FALSE,"FlCx99";#N/A,#N/A,FALSE,"Dívida99"}</definedName>
    <definedName name="_V14" localSheetId="2" hidden="1">{#N/A,#N/A,FALSE,"FlCx99";#N/A,#N/A,FALSE,"Dívida99"}</definedName>
    <definedName name="_V14" localSheetId="6" hidden="1">{#N/A,#N/A,FALSE,"FlCx99";#N/A,#N/A,FALSE,"Dívida99"}</definedName>
    <definedName name="_V14" localSheetId="3" hidden="1">{#N/A,#N/A,FALSE,"FlCx99";#N/A,#N/A,FALSE,"Dívida99"}</definedName>
    <definedName name="_V14" localSheetId="9" hidden="1">{#N/A,#N/A,FALSE,"FlCx99";#N/A,#N/A,FALSE,"Dívida99"}</definedName>
    <definedName name="_V14" localSheetId="5" hidden="1">{#N/A,#N/A,FALSE,"FlCx99";#N/A,#N/A,FALSE,"Dívida99"}</definedName>
    <definedName name="_V14" localSheetId="4" hidden="1">{#N/A,#N/A,FALSE,"FlCx99";#N/A,#N/A,FALSE,"Dívida99"}</definedName>
    <definedName name="_V14" localSheetId="1" hidden="1">{#N/A,#N/A,FALSE,"FlCx99";#N/A,#N/A,FALSE,"Dívida99"}</definedName>
    <definedName name="_V14" localSheetId="7" hidden="1">{#N/A,#N/A,FALSE,"FlCx99";#N/A,#N/A,FALSE,"Dívida99"}</definedName>
    <definedName name="_V14" hidden="1">{#N/A,#N/A,FALSE,"FlCx99";#N/A,#N/A,FALSE,"Dívida99"}</definedName>
    <definedName name="_V14_1" localSheetId="2" hidden="1">{#N/A,#N/A,FALSE,"FlCx99";#N/A,#N/A,FALSE,"Dívida99"}</definedName>
    <definedName name="_V14_1" localSheetId="6" hidden="1">{#N/A,#N/A,FALSE,"FlCx99";#N/A,#N/A,FALSE,"Dívida99"}</definedName>
    <definedName name="_V14_1" localSheetId="3" hidden="1">{#N/A,#N/A,FALSE,"FlCx99";#N/A,#N/A,FALSE,"Dívida99"}</definedName>
    <definedName name="_V14_1" localSheetId="9" hidden="1">{#N/A,#N/A,FALSE,"FlCx99";#N/A,#N/A,FALSE,"Dívida99"}</definedName>
    <definedName name="_V14_1" localSheetId="5" hidden="1">{#N/A,#N/A,FALSE,"FlCx99";#N/A,#N/A,FALSE,"Dívida99"}</definedName>
    <definedName name="_V14_1" localSheetId="4" hidden="1">{#N/A,#N/A,FALSE,"FlCx99";#N/A,#N/A,FALSE,"Dívida99"}</definedName>
    <definedName name="_V14_1" localSheetId="1" hidden="1">{#N/A,#N/A,FALSE,"FlCx99";#N/A,#N/A,FALSE,"Dívida99"}</definedName>
    <definedName name="_V14_1" localSheetId="7" hidden="1">{#N/A,#N/A,FALSE,"FlCx99";#N/A,#N/A,FALSE,"Dívida99"}</definedName>
    <definedName name="_V14_1" hidden="1">{#N/A,#N/A,FALSE,"FlCx99";#N/A,#N/A,FALSE,"Dívida99"}</definedName>
    <definedName name="_V14_2" localSheetId="2" hidden="1">{#N/A,#N/A,FALSE,"FlCx99";#N/A,#N/A,FALSE,"Dívida99"}</definedName>
    <definedName name="_V14_2" localSheetId="6" hidden="1">{#N/A,#N/A,FALSE,"FlCx99";#N/A,#N/A,FALSE,"Dívida99"}</definedName>
    <definedName name="_V14_2" localSheetId="3" hidden="1">{#N/A,#N/A,FALSE,"FlCx99";#N/A,#N/A,FALSE,"Dívida99"}</definedName>
    <definedName name="_V14_2" localSheetId="9" hidden="1">{#N/A,#N/A,FALSE,"FlCx99";#N/A,#N/A,FALSE,"Dívida99"}</definedName>
    <definedName name="_V14_2" localSheetId="5" hidden="1">{#N/A,#N/A,FALSE,"FlCx99";#N/A,#N/A,FALSE,"Dívida99"}</definedName>
    <definedName name="_V14_2" localSheetId="4" hidden="1">{#N/A,#N/A,FALSE,"FlCx99";#N/A,#N/A,FALSE,"Dívida99"}</definedName>
    <definedName name="_V14_2" localSheetId="1" hidden="1">{#N/A,#N/A,FALSE,"FlCx99";#N/A,#N/A,FALSE,"Dívida99"}</definedName>
    <definedName name="_V14_2" localSheetId="7" hidden="1">{#N/A,#N/A,FALSE,"FlCx99";#N/A,#N/A,FALSE,"Dívida99"}</definedName>
    <definedName name="_V14_2" hidden="1">{#N/A,#N/A,FALSE,"FlCx99";#N/A,#N/A,FALSE,"Dívida99"}</definedName>
    <definedName name="_V14_3" localSheetId="2" hidden="1">{#N/A,#N/A,FALSE,"FlCx99";#N/A,#N/A,FALSE,"Dívida99"}</definedName>
    <definedName name="_V14_3" localSheetId="6" hidden="1">{#N/A,#N/A,FALSE,"FlCx99";#N/A,#N/A,FALSE,"Dívida99"}</definedName>
    <definedName name="_V14_3" localSheetId="3" hidden="1">{#N/A,#N/A,FALSE,"FlCx99";#N/A,#N/A,FALSE,"Dívida99"}</definedName>
    <definedName name="_V14_3" localSheetId="9" hidden="1">{#N/A,#N/A,FALSE,"FlCx99";#N/A,#N/A,FALSE,"Dívida99"}</definedName>
    <definedName name="_V14_3" localSheetId="5" hidden="1">{#N/A,#N/A,FALSE,"FlCx99";#N/A,#N/A,FALSE,"Dívida99"}</definedName>
    <definedName name="_V14_3" localSheetId="4" hidden="1">{#N/A,#N/A,FALSE,"FlCx99";#N/A,#N/A,FALSE,"Dívida99"}</definedName>
    <definedName name="_V14_3" localSheetId="1" hidden="1">{#N/A,#N/A,FALSE,"FlCx99";#N/A,#N/A,FALSE,"Dívida99"}</definedName>
    <definedName name="_V14_3" localSheetId="7" hidden="1">{#N/A,#N/A,FALSE,"FlCx99";#N/A,#N/A,FALSE,"Dívida99"}</definedName>
    <definedName name="_V14_3" hidden="1">{#N/A,#N/A,FALSE,"FlCx99";#N/A,#N/A,FALSE,"Dívida99"}</definedName>
    <definedName name="_V14_4" localSheetId="2" hidden="1">{#N/A,#N/A,FALSE,"FlCx99";#N/A,#N/A,FALSE,"Dívida99"}</definedName>
    <definedName name="_V14_4" localSheetId="6" hidden="1">{#N/A,#N/A,FALSE,"FlCx99";#N/A,#N/A,FALSE,"Dívida99"}</definedName>
    <definedName name="_V14_4" localSheetId="3" hidden="1">{#N/A,#N/A,FALSE,"FlCx99";#N/A,#N/A,FALSE,"Dívida99"}</definedName>
    <definedName name="_V14_4" localSheetId="9" hidden="1">{#N/A,#N/A,FALSE,"FlCx99";#N/A,#N/A,FALSE,"Dívida99"}</definedName>
    <definedName name="_V14_4" localSheetId="5" hidden="1">{#N/A,#N/A,FALSE,"FlCx99";#N/A,#N/A,FALSE,"Dívida99"}</definedName>
    <definedName name="_V14_4" localSheetId="4" hidden="1">{#N/A,#N/A,FALSE,"FlCx99";#N/A,#N/A,FALSE,"Dívida99"}</definedName>
    <definedName name="_V14_4" localSheetId="1" hidden="1">{#N/A,#N/A,FALSE,"FlCx99";#N/A,#N/A,FALSE,"Dívida99"}</definedName>
    <definedName name="_V14_4" localSheetId="7" hidden="1">{#N/A,#N/A,FALSE,"FlCx99";#N/A,#N/A,FALSE,"Dívida99"}</definedName>
    <definedName name="_V14_4" hidden="1">{#N/A,#N/A,FALSE,"FlCx99";#N/A,#N/A,FALSE,"Dívida99"}</definedName>
    <definedName name="_V14_5" localSheetId="2" hidden="1">{#N/A,#N/A,FALSE,"FlCx99";#N/A,#N/A,FALSE,"Dívida99"}</definedName>
    <definedName name="_V14_5" localSheetId="6" hidden="1">{#N/A,#N/A,FALSE,"FlCx99";#N/A,#N/A,FALSE,"Dívida99"}</definedName>
    <definedName name="_V14_5" localSheetId="3" hidden="1">{#N/A,#N/A,FALSE,"FlCx99";#N/A,#N/A,FALSE,"Dívida99"}</definedName>
    <definedName name="_V14_5" localSheetId="9" hidden="1">{#N/A,#N/A,FALSE,"FlCx99";#N/A,#N/A,FALSE,"Dívida99"}</definedName>
    <definedName name="_V14_5" localSheetId="5" hidden="1">{#N/A,#N/A,FALSE,"FlCx99";#N/A,#N/A,FALSE,"Dívida99"}</definedName>
    <definedName name="_V14_5" localSheetId="4" hidden="1">{#N/A,#N/A,FALSE,"FlCx99";#N/A,#N/A,FALSE,"Dívida99"}</definedName>
    <definedName name="_V14_5" localSheetId="1" hidden="1">{#N/A,#N/A,FALSE,"FlCx99";#N/A,#N/A,FALSE,"Dívida99"}</definedName>
    <definedName name="_V14_5" localSheetId="7" hidden="1">{#N/A,#N/A,FALSE,"FlCx99";#N/A,#N/A,FALSE,"Dívida99"}</definedName>
    <definedName name="_V14_5" hidden="1">{#N/A,#N/A,FALSE,"FlCx99";#N/A,#N/A,FALSE,"Dívida99"}</definedName>
    <definedName name="_V15" localSheetId="0" hidden="1">{#N/A,#N/A,FALSE,"FlCx99";#N/A,#N/A,FALSE,"Dívida99"}</definedName>
    <definedName name="_V15" localSheetId="2" hidden="1">{#N/A,#N/A,FALSE,"FlCx99";#N/A,#N/A,FALSE,"Dívida99"}</definedName>
    <definedName name="_V15" localSheetId="6" hidden="1">{#N/A,#N/A,FALSE,"FlCx99";#N/A,#N/A,FALSE,"Dívida99"}</definedName>
    <definedName name="_V15" localSheetId="3" hidden="1">{#N/A,#N/A,FALSE,"FlCx99";#N/A,#N/A,FALSE,"Dívida99"}</definedName>
    <definedName name="_V15" localSheetId="9" hidden="1">{#N/A,#N/A,FALSE,"FlCx99";#N/A,#N/A,FALSE,"Dívida99"}</definedName>
    <definedName name="_V15" localSheetId="5" hidden="1">{#N/A,#N/A,FALSE,"FlCx99";#N/A,#N/A,FALSE,"Dívida99"}</definedName>
    <definedName name="_V15" localSheetId="4" hidden="1">{#N/A,#N/A,FALSE,"FlCx99";#N/A,#N/A,FALSE,"Dívida99"}</definedName>
    <definedName name="_V15" localSheetId="1" hidden="1">{#N/A,#N/A,FALSE,"FlCx99";#N/A,#N/A,FALSE,"Dívida99"}</definedName>
    <definedName name="_V15" localSheetId="7" hidden="1">{#N/A,#N/A,FALSE,"FlCx99";#N/A,#N/A,FALSE,"Dívida99"}</definedName>
    <definedName name="_V15" hidden="1">{#N/A,#N/A,FALSE,"FlCx99";#N/A,#N/A,FALSE,"Dívida99"}</definedName>
    <definedName name="_V15_1" localSheetId="2" hidden="1">{#N/A,#N/A,FALSE,"FlCx99";#N/A,#N/A,FALSE,"Dívida99"}</definedName>
    <definedName name="_V15_1" localSheetId="6" hidden="1">{#N/A,#N/A,FALSE,"FlCx99";#N/A,#N/A,FALSE,"Dívida99"}</definedName>
    <definedName name="_V15_1" localSheetId="3" hidden="1">{#N/A,#N/A,FALSE,"FlCx99";#N/A,#N/A,FALSE,"Dívida99"}</definedName>
    <definedName name="_V15_1" localSheetId="9" hidden="1">{#N/A,#N/A,FALSE,"FlCx99";#N/A,#N/A,FALSE,"Dívida99"}</definedName>
    <definedName name="_V15_1" localSheetId="5" hidden="1">{#N/A,#N/A,FALSE,"FlCx99";#N/A,#N/A,FALSE,"Dívida99"}</definedName>
    <definedName name="_V15_1" localSheetId="4" hidden="1">{#N/A,#N/A,FALSE,"FlCx99";#N/A,#N/A,FALSE,"Dívida99"}</definedName>
    <definedName name="_V15_1" localSheetId="1" hidden="1">{#N/A,#N/A,FALSE,"FlCx99";#N/A,#N/A,FALSE,"Dívida99"}</definedName>
    <definedName name="_V15_1" localSheetId="7" hidden="1">{#N/A,#N/A,FALSE,"FlCx99";#N/A,#N/A,FALSE,"Dívida99"}</definedName>
    <definedName name="_V15_1" hidden="1">{#N/A,#N/A,FALSE,"FlCx99";#N/A,#N/A,FALSE,"Dívida99"}</definedName>
    <definedName name="_V15_2" localSheetId="2" hidden="1">{#N/A,#N/A,FALSE,"FlCx99";#N/A,#N/A,FALSE,"Dívida99"}</definedName>
    <definedName name="_V15_2" localSheetId="6" hidden="1">{#N/A,#N/A,FALSE,"FlCx99";#N/A,#N/A,FALSE,"Dívida99"}</definedName>
    <definedName name="_V15_2" localSheetId="3" hidden="1">{#N/A,#N/A,FALSE,"FlCx99";#N/A,#N/A,FALSE,"Dívida99"}</definedName>
    <definedName name="_V15_2" localSheetId="9" hidden="1">{#N/A,#N/A,FALSE,"FlCx99";#N/A,#N/A,FALSE,"Dívida99"}</definedName>
    <definedName name="_V15_2" localSheetId="5" hidden="1">{#N/A,#N/A,FALSE,"FlCx99";#N/A,#N/A,FALSE,"Dívida99"}</definedName>
    <definedName name="_V15_2" localSheetId="4" hidden="1">{#N/A,#N/A,FALSE,"FlCx99";#N/A,#N/A,FALSE,"Dívida99"}</definedName>
    <definedName name="_V15_2" localSheetId="1" hidden="1">{#N/A,#N/A,FALSE,"FlCx99";#N/A,#N/A,FALSE,"Dívida99"}</definedName>
    <definedName name="_V15_2" localSheetId="7" hidden="1">{#N/A,#N/A,FALSE,"FlCx99";#N/A,#N/A,FALSE,"Dívida99"}</definedName>
    <definedName name="_V15_2" hidden="1">{#N/A,#N/A,FALSE,"FlCx99";#N/A,#N/A,FALSE,"Dívida99"}</definedName>
    <definedName name="_V15_3" localSheetId="2" hidden="1">{#N/A,#N/A,FALSE,"FlCx99";#N/A,#N/A,FALSE,"Dívida99"}</definedName>
    <definedName name="_V15_3" localSheetId="6" hidden="1">{#N/A,#N/A,FALSE,"FlCx99";#N/A,#N/A,FALSE,"Dívida99"}</definedName>
    <definedName name="_V15_3" localSheetId="3" hidden="1">{#N/A,#N/A,FALSE,"FlCx99";#N/A,#N/A,FALSE,"Dívida99"}</definedName>
    <definedName name="_V15_3" localSheetId="9" hidden="1">{#N/A,#N/A,FALSE,"FlCx99";#N/A,#N/A,FALSE,"Dívida99"}</definedName>
    <definedName name="_V15_3" localSheetId="5" hidden="1">{#N/A,#N/A,FALSE,"FlCx99";#N/A,#N/A,FALSE,"Dívida99"}</definedName>
    <definedName name="_V15_3" localSheetId="4" hidden="1">{#N/A,#N/A,FALSE,"FlCx99";#N/A,#N/A,FALSE,"Dívida99"}</definedName>
    <definedName name="_V15_3" localSheetId="1" hidden="1">{#N/A,#N/A,FALSE,"FlCx99";#N/A,#N/A,FALSE,"Dívida99"}</definedName>
    <definedName name="_V15_3" localSheetId="7" hidden="1">{#N/A,#N/A,FALSE,"FlCx99";#N/A,#N/A,FALSE,"Dívida99"}</definedName>
    <definedName name="_V15_3" hidden="1">{#N/A,#N/A,FALSE,"FlCx99";#N/A,#N/A,FALSE,"Dívida99"}</definedName>
    <definedName name="_V15_4" localSheetId="2" hidden="1">{#N/A,#N/A,FALSE,"FlCx99";#N/A,#N/A,FALSE,"Dívida99"}</definedName>
    <definedName name="_V15_4" localSheetId="6" hidden="1">{#N/A,#N/A,FALSE,"FlCx99";#N/A,#N/A,FALSE,"Dívida99"}</definedName>
    <definedName name="_V15_4" localSheetId="3" hidden="1">{#N/A,#N/A,FALSE,"FlCx99";#N/A,#N/A,FALSE,"Dívida99"}</definedName>
    <definedName name="_V15_4" localSheetId="9" hidden="1">{#N/A,#N/A,FALSE,"FlCx99";#N/A,#N/A,FALSE,"Dívida99"}</definedName>
    <definedName name="_V15_4" localSheetId="5" hidden="1">{#N/A,#N/A,FALSE,"FlCx99";#N/A,#N/A,FALSE,"Dívida99"}</definedName>
    <definedName name="_V15_4" localSheetId="4" hidden="1">{#N/A,#N/A,FALSE,"FlCx99";#N/A,#N/A,FALSE,"Dívida99"}</definedName>
    <definedName name="_V15_4" localSheetId="1" hidden="1">{#N/A,#N/A,FALSE,"FlCx99";#N/A,#N/A,FALSE,"Dívida99"}</definedName>
    <definedName name="_V15_4" localSheetId="7" hidden="1">{#N/A,#N/A,FALSE,"FlCx99";#N/A,#N/A,FALSE,"Dívida99"}</definedName>
    <definedName name="_V15_4" hidden="1">{#N/A,#N/A,FALSE,"FlCx99";#N/A,#N/A,FALSE,"Dívida99"}</definedName>
    <definedName name="_V15_5" localSheetId="2" hidden="1">{#N/A,#N/A,FALSE,"FlCx99";#N/A,#N/A,FALSE,"Dívida99"}</definedName>
    <definedName name="_V15_5" localSheetId="6" hidden="1">{#N/A,#N/A,FALSE,"FlCx99";#N/A,#N/A,FALSE,"Dívida99"}</definedName>
    <definedName name="_V15_5" localSheetId="3" hidden="1">{#N/A,#N/A,FALSE,"FlCx99";#N/A,#N/A,FALSE,"Dívida99"}</definedName>
    <definedName name="_V15_5" localSheetId="9" hidden="1">{#N/A,#N/A,FALSE,"FlCx99";#N/A,#N/A,FALSE,"Dívida99"}</definedName>
    <definedName name="_V15_5" localSheetId="5" hidden="1">{#N/A,#N/A,FALSE,"FlCx99";#N/A,#N/A,FALSE,"Dívida99"}</definedName>
    <definedName name="_V15_5" localSheetId="4" hidden="1">{#N/A,#N/A,FALSE,"FlCx99";#N/A,#N/A,FALSE,"Dívida99"}</definedName>
    <definedName name="_V15_5" localSheetId="1" hidden="1">{#N/A,#N/A,FALSE,"FlCx99";#N/A,#N/A,FALSE,"Dívida99"}</definedName>
    <definedName name="_V15_5" localSheetId="7" hidden="1">{#N/A,#N/A,FALSE,"FlCx99";#N/A,#N/A,FALSE,"Dívida99"}</definedName>
    <definedName name="_V15_5" hidden="1">{#N/A,#N/A,FALSE,"FlCx99";#N/A,#N/A,FALSE,"Dívida99"}</definedName>
    <definedName name="_V3" localSheetId="0" hidden="1">{#N/A,#N/A,FALSE,"FlCx99";#N/A,#N/A,FALSE,"Dívida99"}</definedName>
    <definedName name="_V3" localSheetId="2" hidden="1">{#N/A,#N/A,FALSE,"FlCx99";#N/A,#N/A,FALSE,"Dívida99"}</definedName>
    <definedName name="_V3" localSheetId="6" hidden="1">{#N/A,#N/A,FALSE,"FlCx99";#N/A,#N/A,FALSE,"Dívida99"}</definedName>
    <definedName name="_V3" localSheetId="3" hidden="1">{#N/A,#N/A,FALSE,"FlCx99";#N/A,#N/A,FALSE,"Dívida99"}</definedName>
    <definedName name="_V3" localSheetId="9" hidden="1">{#N/A,#N/A,FALSE,"FlCx99";#N/A,#N/A,FALSE,"Dívida99"}</definedName>
    <definedName name="_V3" localSheetId="5" hidden="1">{#N/A,#N/A,FALSE,"FlCx99";#N/A,#N/A,FALSE,"Dívida99"}</definedName>
    <definedName name="_V3" localSheetId="4" hidden="1">{#N/A,#N/A,FALSE,"FlCx99";#N/A,#N/A,FALSE,"Dívida99"}</definedName>
    <definedName name="_V3" localSheetId="1" hidden="1">{#N/A,#N/A,FALSE,"FlCx99";#N/A,#N/A,FALSE,"Dívida99"}</definedName>
    <definedName name="_V3" localSheetId="7" hidden="1">{#N/A,#N/A,FALSE,"FlCx99";#N/A,#N/A,FALSE,"Dívida99"}</definedName>
    <definedName name="_V3" hidden="1">{#N/A,#N/A,FALSE,"FlCx99";#N/A,#N/A,FALSE,"Dívida99"}</definedName>
    <definedName name="_V3_1" localSheetId="2" hidden="1">{#N/A,#N/A,FALSE,"FlCx99";#N/A,#N/A,FALSE,"Dívida99"}</definedName>
    <definedName name="_V3_1" localSheetId="6" hidden="1">{#N/A,#N/A,FALSE,"FlCx99";#N/A,#N/A,FALSE,"Dívida99"}</definedName>
    <definedName name="_V3_1" localSheetId="3" hidden="1">{#N/A,#N/A,FALSE,"FlCx99";#N/A,#N/A,FALSE,"Dívida99"}</definedName>
    <definedName name="_V3_1" localSheetId="9" hidden="1">{#N/A,#N/A,FALSE,"FlCx99";#N/A,#N/A,FALSE,"Dívida99"}</definedName>
    <definedName name="_V3_1" localSheetId="5" hidden="1">{#N/A,#N/A,FALSE,"FlCx99";#N/A,#N/A,FALSE,"Dívida99"}</definedName>
    <definedName name="_V3_1" localSheetId="4" hidden="1">{#N/A,#N/A,FALSE,"FlCx99";#N/A,#N/A,FALSE,"Dívida99"}</definedName>
    <definedName name="_V3_1" localSheetId="1" hidden="1">{#N/A,#N/A,FALSE,"FlCx99";#N/A,#N/A,FALSE,"Dívida99"}</definedName>
    <definedName name="_V3_1" localSheetId="7" hidden="1">{#N/A,#N/A,FALSE,"FlCx99";#N/A,#N/A,FALSE,"Dívida99"}</definedName>
    <definedName name="_V3_1" hidden="1">{#N/A,#N/A,FALSE,"FlCx99";#N/A,#N/A,FALSE,"Dívida99"}</definedName>
    <definedName name="_V3_2" localSheetId="2" hidden="1">{#N/A,#N/A,FALSE,"FlCx99";#N/A,#N/A,FALSE,"Dívida99"}</definedName>
    <definedName name="_V3_2" localSheetId="6" hidden="1">{#N/A,#N/A,FALSE,"FlCx99";#N/A,#N/A,FALSE,"Dívida99"}</definedName>
    <definedName name="_V3_2" localSheetId="3" hidden="1">{#N/A,#N/A,FALSE,"FlCx99";#N/A,#N/A,FALSE,"Dívida99"}</definedName>
    <definedName name="_V3_2" localSheetId="9" hidden="1">{#N/A,#N/A,FALSE,"FlCx99";#N/A,#N/A,FALSE,"Dívida99"}</definedName>
    <definedName name="_V3_2" localSheetId="5" hidden="1">{#N/A,#N/A,FALSE,"FlCx99";#N/A,#N/A,FALSE,"Dívida99"}</definedName>
    <definedName name="_V3_2" localSheetId="4" hidden="1">{#N/A,#N/A,FALSE,"FlCx99";#N/A,#N/A,FALSE,"Dívida99"}</definedName>
    <definedName name="_V3_2" localSheetId="1" hidden="1">{#N/A,#N/A,FALSE,"FlCx99";#N/A,#N/A,FALSE,"Dívida99"}</definedName>
    <definedName name="_V3_2" localSheetId="7" hidden="1">{#N/A,#N/A,FALSE,"FlCx99";#N/A,#N/A,FALSE,"Dívida99"}</definedName>
    <definedName name="_V3_2" hidden="1">{#N/A,#N/A,FALSE,"FlCx99";#N/A,#N/A,FALSE,"Dívida99"}</definedName>
    <definedName name="_V3_3" localSheetId="2" hidden="1">{#N/A,#N/A,FALSE,"FlCx99";#N/A,#N/A,FALSE,"Dívida99"}</definedName>
    <definedName name="_V3_3" localSheetId="6" hidden="1">{#N/A,#N/A,FALSE,"FlCx99";#N/A,#N/A,FALSE,"Dívida99"}</definedName>
    <definedName name="_V3_3" localSheetId="3" hidden="1">{#N/A,#N/A,FALSE,"FlCx99";#N/A,#N/A,FALSE,"Dívida99"}</definedName>
    <definedName name="_V3_3" localSheetId="9" hidden="1">{#N/A,#N/A,FALSE,"FlCx99";#N/A,#N/A,FALSE,"Dívida99"}</definedName>
    <definedName name="_V3_3" localSheetId="5" hidden="1">{#N/A,#N/A,FALSE,"FlCx99";#N/A,#N/A,FALSE,"Dívida99"}</definedName>
    <definedName name="_V3_3" localSheetId="4" hidden="1">{#N/A,#N/A,FALSE,"FlCx99";#N/A,#N/A,FALSE,"Dívida99"}</definedName>
    <definedName name="_V3_3" localSheetId="1" hidden="1">{#N/A,#N/A,FALSE,"FlCx99";#N/A,#N/A,FALSE,"Dívida99"}</definedName>
    <definedName name="_V3_3" localSheetId="7" hidden="1">{#N/A,#N/A,FALSE,"FlCx99";#N/A,#N/A,FALSE,"Dívida99"}</definedName>
    <definedName name="_V3_3" hidden="1">{#N/A,#N/A,FALSE,"FlCx99";#N/A,#N/A,FALSE,"Dívida99"}</definedName>
    <definedName name="_V3_4" localSheetId="2" hidden="1">{#N/A,#N/A,FALSE,"FlCx99";#N/A,#N/A,FALSE,"Dívida99"}</definedName>
    <definedName name="_V3_4" localSheetId="6" hidden="1">{#N/A,#N/A,FALSE,"FlCx99";#N/A,#N/A,FALSE,"Dívida99"}</definedName>
    <definedName name="_V3_4" localSheetId="3" hidden="1">{#N/A,#N/A,FALSE,"FlCx99";#N/A,#N/A,FALSE,"Dívida99"}</definedName>
    <definedName name="_V3_4" localSheetId="9" hidden="1">{#N/A,#N/A,FALSE,"FlCx99";#N/A,#N/A,FALSE,"Dívida99"}</definedName>
    <definedName name="_V3_4" localSheetId="5" hidden="1">{#N/A,#N/A,FALSE,"FlCx99";#N/A,#N/A,FALSE,"Dívida99"}</definedName>
    <definedName name="_V3_4" localSheetId="4" hidden="1">{#N/A,#N/A,FALSE,"FlCx99";#N/A,#N/A,FALSE,"Dívida99"}</definedName>
    <definedName name="_V3_4" localSheetId="1" hidden="1">{#N/A,#N/A,FALSE,"FlCx99";#N/A,#N/A,FALSE,"Dívida99"}</definedName>
    <definedName name="_V3_4" localSheetId="7" hidden="1">{#N/A,#N/A,FALSE,"FlCx99";#N/A,#N/A,FALSE,"Dívida99"}</definedName>
    <definedName name="_V3_4" hidden="1">{#N/A,#N/A,FALSE,"FlCx99";#N/A,#N/A,FALSE,"Dívida99"}</definedName>
    <definedName name="_V3_5" localSheetId="2" hidden="1">{#N/A,#N/A,FALSE,"FlCx99";#N/A,#N/A,FALSE,"Dívida99"}</definedName>
    <definedName name="_V3_5" localSheetId="6" hidden="1">{#N/A,#N/A,FALSE,"FlCx99";#N/A,#N/A,FALSE,"Dívida99"}</definedName>
    <definedName name="_V3_5" localSheetId="3" hidden="1">{#N/A,#N/A,FALSE,"FlCx99";#N/A,#N/A,FALSE,"Dívida99"}</definedName>
    <definedName name="_V3_5" localSheetId="9" hidden="1">{#N/A,#N/A,FALSE,"FlCx99";#N/A,#N/A,FALSE,"Dívida99"}</definedName>
    <definedName name="_V3_5" localSheetId="5" hidden="1">{#N/A,#N/A,FALSE,"FlCx99";#N/A,#N/A,FALSE,"Dívida99"}</definedName>
    <definedName name="_V3_5" localSheetId="4" hidden="1">{#N/A,#N/A,FALSE,"FlCx99";#N/A,#N/A,FALSE,"Dívida99"}</definedName>
    <definedName name="_V3_5" localSheetId="1" hidden="1">{#N/A,#N/A,FALSE,"FlCx99";#N/A,#N/A,FALSE,"Dívida99"}</definedName>
    <definedName name="_V3_5" localSheetId="7" hidden="1">{#N/A,#N/A,FALSE,"FlCx99";#N/A,#N/A,FALSE,"Dívida99"}</definedName>
    <definedName name="_V3_5" hidden="1">{#N/A,#N/A,FALSE,"FlCx99";#N/A,#N/A,FALSE,"Dívida99"}</definedName>
    <definedName name="_V4" localSheetId="0" hidden="1">{#N/A,#N/A,FALSE,"FlCx99";#N/A,#N/A,FALSE,"Dívida99"}</definedName>
    <definedName name="_V4" localSheetId="2" hidden="1">{#N/A,#N/A,FALSE,"FlCx99";#N/A,#N/A,FALSE,"Dívida99"}</definedName>
    <definedName name="_V4" localSheetId="6" hidden="1">{#N/A,#N/A,FALSE,"FlCx99";#N/A,#N/A,FALSE,"Dívida99"}</definedName>
    <definedName name="_V4" localSheetId="3" hidden="1">{#N/A,#N/A,FALSE,"FlCx99";#N/A,#N/A,FALSE,"Dívida99"}</definedName>
    <definedName name="_V4" localSheetId="9" hidden="1">{#N/A,#N/A,FALSE,"FlCx99";#N/A,#N/A,FALSE,"Dívida99"}</definedName>
    <definedName name="_V4" localSheetId="5" hidden="1">{#N/A,#N/A,FALSE,"FlCx99";#N/A,#N/A,FALSE,"Dívida99"}</definedName>
    <definedName name="_V4" localSheetId="4" hidden="1">{#N/A,#N/A,FALSE,"FlCx99";#N/A,#N/A,FALSE,"Dívida99"}</definedName>
    <definedName name="_V4" localSheetId="1" hidden="1">{#N/A,#N/A,FALSE,"FlCx99";#N/A,#N/A,FALSE,"Dívida99"}</definedName>
    <definedName name="_V4" localSheetId="7" hidden="1">{#N/A,#N/A,FALSE,"FlCx99";#N/A,#N/A,FALSE,"Dívida99"}</definedName>
    <definedName name="_V4" hidden="1">{#N/A,#N/A,FALSE,"FlCx99";#N/A,#N/A,FALSE,"Dívida99"}</definedName>
    <definedName name="_V4_1" localSheetId="2" hidden="1">{#N/A,#N/A,FALSE,"FlCx99";#N/A,#N/A,FALSE,"Dívida99"}</definedName>
    <definedName name="_V4_1" localSheetId="6" hidden="1">{#N/A,#N/A,FALSE,"FlCx99";#N/A,#N/A,FALSE,"Dívida99"}</definedName>
    <definedName name="_V4_1" localSheetId="3" hidden="1">{#N/A,#N/A,FALSE,"FlCx99";#N/A,#N/A,FALSE,"Dívida99"}</definedName>
    <definedName name="_V4_1" localSheetId="9" hidden="1">{#N/A,#N/A,FALSE,"FlCx99";#N/A,#N/A,FALSE,"Dívida99"}</definedName>
    <definedName name="_V4_1" localSheetId="5" hidden="1">{#N/A,#N/A,FALSE,"FlCx99";#N/A,#N/A,FALSE,"Dívida99"}</definedName>
    <definedName name="_V4_1" localSheetId="4" hidden="1">{#N/A,#N/A,FALSE,"FlCx99";#N/A,#N/A,FALSE,"Dívida99"}</definedName>
    <definedName name="_V4_1" localSheetId="1" hidden="1">{#N/A,#N/A,FALSE,"FlCx99";#N/A,#N/A,FALSE,"Dívida99"}</definedName>
    <definedName name="_V4_1" localSheetId="7" hidden="1">{#N/A,#N/A,FALSE,"FlCx99";#N/A,#N/A,FALSE,"Dívida99"}</definedName>
    <definedName name="_V4_1" hidden="1">{#N/A,#N/A,FALSE,"FlCx99";#N/A,#N/A,FALSE,"Dívida99"}</definedName>
    <definedName name="_V4_2" localSheetId="2" hidden="1">{#N/A,#N/A,FALSE,"FlCx99";#N/A,#N/A,FALSE,"Dívida99"}</definedName>
    <definedName name="_V4_2" localSheetId="6" hidden="1">{#N/A,#N/A,FALSE,"FlCx99";#N/A,#N/A,FALSE,"Dívida99"}</definedName>
    <definedName name="_V4_2" localSheetId="3" hidden="1">{#N/A,#N/A,FALSE,"FlCx99";#N/A,#N/A,FALSE,"Dívida99"}</definedName>
    <definedName name="_V4_2" localSheetId="9" hidden="1">{#N/A,#N/A,FALSE,"FlCx99";#N/A,#N/A,FALSE,"Dívida99"}</definedName>
    <definedName name="_V4_2" localSheetId="5" hidden="1">{#N/A,#N/A,FALSE,"FlCx99";#N/A,#N/A,FALSE,"Dívida99"}</definedName>
    <definedName name="_V4_2" localSheetId="4" hidden="1">{#N/A,#N/A,FALSE,"FlCx99";#N/A,#N/A,FALSE,"Dívida99"}</definedName>
    <definedName name="_V4_2" localSheetId="1" hidden="1">{#N/A,#N/A,FALSE,"FlCx99";#N/A,#N/A,FALSE,"Dívida99"}</definedName>
    <definedName name="_V4_2" localSheetId="7" hidden="1">{#N/A,#N/A,FALSE,"FlCx99";#N/A,#N/A,FALSE,"Dívida99"}</definedName>
    <definedName name="_V4_2" hidden="1">{#N/A,#N/A,FALSE,"FlCx99";#N/A,#N/A,FALSE,"Dívida99"}</definedName>
    <definedName name="_V4_3" localSheetId="2" hidden="1">{#N/A,#N/A,FALSE,"FlCx99";#N/A,#N/A,FALSE,"Dívida99"}</definedName>
    <definedName name="_V4_3" localSheetId="6" hidden="1">{#N/A,#N/A,FALSE,"FlCx99";#N/A,#N/A,FALSE,"Dívida99"}</definedName>
    <definedName name="_V4_3" localSheetId="3" hidden="1">{#N/A,#N/A,FALSE,"FlCx99";#N/A,#N/A,FALSE,"Dívida99"}</definedName>
    <definedName name="_V4_3" localSheetId="9" hidden="1">{#N/A,#N/A,FALSE,"FlCx99";#N/A,#N/A,FALSE,"Dívida99"}</definedName>
    <definedName name="_V4_3" localSheetId="5" hidden="1">{#N/A,#N/A,FALSE,"FlCx99";#N/A,#N/A,FALSE,"Dívida99"}</definedName>
    <definedName name="_V4_3" localSheetId="4" hidden="1">{#N/A,#N/A,FALSE,"FlCx99";#N/A,#N/A,FALSE,"Dívida99"}</definedName>
    <definedName name="_V4_3" localSheetId="1" hidden="1">{#N/A,#N/A,FALSE,"FlCx99";#N/A,#N/A,FALSE,"Dívida99"}</definedName>
    <definedName name="_V4_3" localSheetId="7" hidden="1">{#N/A,#N/A,FALSE,"FlCx99";#N/A,#N/A,FALSE,"Dívida99"}</definedName>
    <definedName name="_V4_3" hidden="1">{#N/A,#N/A,FALSE,"FlCx99";#N/A,#N/A,FALSE,"Dívida99"}</definedName>
    <definedName name="_V4_4" localSheetId="2" hidden="1">{#N/A,#N/A,FALSE,"FlCx99";#N/A,#N/A,FALSE,"Dívida99"}</definedName>
    <definedName name="_V4_4" localSheetId="6" hidden="1">{#N/A,#N/A,FALSE,"FlCx99";#N/A,#N/A,FALSE,"Dívida99"}</definedName>
    <definedName name="_V4_4" localSheetId="3" hidden="1">{#N/A,#N/A,FALSE,"FlCx99";#N/A,#N/A,FALSE,"Dívida99"}</definedName>
    <definedName name="_V4_4" localSheetId="9" hidden="1">{#N/A,#N/A,FALSE,"FlCx99";#N/A,#N/A,FALSE,"Dívida99"}</definedName>
    <definedName name="_V4_4" localSheetId="5" hidden="1">{#N/A,#N/A,FALSE,"FlCx99";#N/A,#N/A,FALSE,"Dívida99"}</definedName>
    <definedName name="_V4_4" localSheetId="4" hidden="1">{#N/A,#N/A,FALSE,"FlCx99";#N/A,#N/A,FALSE,"Dívida99"}</definedName>
    <definedName name="_V4_4" localSheetId="1" hidden="1">{#N/A,#N/A,FALSE,"FlCx99";#N/A,#N/A,FALSE,"Dívida99"}</definedName>
    <definedName name="_V4_4" localSheetId="7" hidden="1">{#N/A,#N/A,FALSE,"FlCx99";#N/A,#N/A,FALSE,"Dívida99"}</definedName>
    <definedName name="_V4_4" hidden="1">{#N/A,#N/A,FALSE,"FlCx99";#N/A,#N/A,FALSE,"Dívida99"}</definedName>
    <definedName name="_V4_5" localSheetId="2" hidden="1">{#N/A,#N/A,FALSE,"FlCx99";#N/A,#N/A,FALSE,"Dívida99"}</definedName>
    <definedName name="_V4_5" localSheetId="6" hidden="1">{#N/A,#N/A,FALSE,"FlCx99";#N/A,#N/A,FALSE,"Dívida99"}</definedName>
    <definedName name="_V4_5" localSheetId="3" hidden="1">{#N/A,#N/A,FALSE,"FlCx99";#N/A,#N/A,FALSE,"Dívida99"}</definedName>
    <definedName name="_V4_5" localSheetId="9" hidden="1">{#N/A,#N/A,FALSE,"FlCx99";#N/A,#N/A,FALSE,"Dívida99"}</definedName>
    <definedName name="_V4_5" localSheetId="5" hidden="1">{#N/A,#N/A,FALSE,"FlCx99";#N/A,#N/A,FALSE,"Dívida99"}</definedName>
    <definedName name="_V4_5" localSheetId="4" hidden="1">{#N/A,#N/A,FALSE,"FlCx99";#N/A,#N/A,FALSE,"Dívida99"}</definedName>
    <definedName name="_V4_5" localSheetId="1" hidden="1">{#N/A,#N/A,FALSE,"FlCx99";#N/A,#N/A,FALSE,"Dívida99"}</definedName>
    <definedName name="_V4_5" localSheetId="7" hidden="1">{#N/A,#N/A,FALSE,"FlCx99";#N/A,#N/A,FALSE,"Dívida99"}</definedName>
    <definedName name="_V4_5" hidden="1">{#N/A,#N/A,FALSE,"FlCx99";#N/A,#N/A,FALSE,"Dívida99"}</definedName>
    <definedName name="_V5" localSheetId="0" hidden="1">{#N/A,#N/A,FALSE,"FlCx99";#N/A,#N/A,FALSE,"Dívida99"}</definedName>
    <definedName name="_V5" localSheetId="2" hidden="1">{#N/A,#N/A,FALSE,"FlCx99";#N/A,#N/A,FALSE,"Dívida99"}</definedName>
    <definedName name="_V5" localSheetId="6" hidden="1">{#N/A,#N/A,FALSE,"FlCx99";#N/A,#N/A,FALSE,"Dívida99"}</definedName>
    <definedName name="_V5" localSheetId="3" hidden="1">{#N/A,#N/A,FALSE,"FlCx99";#N/A,#N/A,FALSE,"Dívida99"}</definedName>
    <definedName name="_V5" localSheetId="9" hidden="1">{#N/A,#N/A,FALSE,"FlCx99";#N/A,#N/A,FALSE,"Dívida99"}</definedName>
    <definedName name="_V5" localSheetId="5" hidden="1">{#N/A,#N/A,FALSE,"FlCx99";#N/A,#N/A,FALSE,"Dívida99"}</definedName>
    <definedName name="_V5" localSheetId="4" hidden="1">{#N/A,#N/A,FALSE,"FlCx99";#N/A,#N/A,FALSE,"Dívida99"}</definedName>
    <definedName name="_V5" localSheetId="1" hidden="1">{#N/A,#N/A,FALSE,"FlCx99";#N/A,#N/A,FALSE,"Dívida99"}</definedName>
    <definedName name="_V5" localSheetId="7" hidden="1">{#N/A,#N/A,FALSE,"FlCx99";#N/A,#N/A,FALSE,"Dívida99"}</definedName>
    <definedName name="_V5" hidden="1">{#N/A,#N/A,FALSE,"FlCx99";#N/A,#N/A,FALSE,"Dívida99"}</definedName>
    <definedName name="_V5_1" localSheetId="2" hidden="1">{#N/A,#N/A,FALSE,"FlCx99";#N/A,#N/A,FALSE,"Dívida99"}</definedName>
    <definedName name="_V5_1" localSheetId="6" hidden="1">{#N/A,#N/A,FALSE,"FlCx99";#N/A,#N/A,FALSE,"Dívida99"}</definedName>
    <definedName name="_V5_1" localSheetId="3" hidden="1">{#N/A,#N/A,FALSE,"FlCx99";#N/A,#N/A,FALSE,"Dívida99"}</definedName>
    <definedName name="_V5_1" localSheetId="9" hidden="1">{#N/A,#N/A,FALSE,"FlCx99";#N/A,#N/A,FALSE,"Dívida99"}</definedName>
    <definedName name="_V5_1" localSheetId="5" hidden="1">{#N/A,#N/A,FALSE,"FlCx99";#N/A,#N/A,FALSE,"Dívida99"}</definedName>
    <definedName name="_V5_1" localSheetId="4" hidden="1">{#N/A,#N/A,FALSE,"FlCx99";#N/A,#N/A,FALSE,"Dívida99"}</definedName>
    <definedName name="_V5_1" localSheetId="1" hidden="1">{#N/A,#N/A,FALSE,"FlCx99";#N/A,#N/A,FALSE,"Dívida99"}</definedName>
    <definedName name="_V5_1" localSheetId="7" hidden="1">{#N/A,#N/A,FALSE,"FlCx99";#N/A,#N/A,FALSE,"Dívida99"}</definedName>
    <definedName name="_V5_1" hidden="1">{#N/A,#N/A,FALSE,"FlCx99";#N/A,#N/A,FALSE,"Dívida99"}</definedName>
    <definedName name="_V5_2" localSheetId="2" hidden="1">{#N/A,#N/A,FALSE,"FlCx99";#N/A,#N/A,FALSE,"Dívida99"}</definedName>
    <definedName name="_V5_2" localSheetId="6" hidden="1">{#N/A,#N/A,FALSE,"FlCx99";#N/A,#N/A,FALSE,"Dívida99"}</definedName>
    <definedName name="_V5_2" localSheetId="3" hidden="1">{#N/A,#N/A,FALSE,"FlCx99";#N/A,#N/A,FALSE,"Dívida99"}</definedName>
    <definedName name="_V5_2" localSheetId="9" hidden="1">{#N/A,#N/A,FALSE,"FlCx99";#N/A,#N/A,FALSE,"Dívida99"}</definedName>
    <definedName name="_V5_2" localSheetId="5" hidden="1">{#N/A,#N/A,FALSE,"FlCx99";#N/A,#N/A,FALSE,"Dívida99"}</definedName>
    <definedName name="_V5_2" localSheetId="4" hidden="1">{#N/A,#N/A,FALSE,"FlCx99";#N/A,#N/A,FALSE,"Dívida99"}</definedName>
    <definedName name="_V5_2" localSheetId="1" hidden="1">{#N/A,#N/A,FALSE,"FlCx99";#N/A,#N/A,FALSE,"Dívida99"}</definedName>
    <definedName name="_V5_2" localSheetId="7" hidden="1">{#N/A,#N/A,FALSE,"FlCx99";#N/A,#N/A,FALSE,"Dívida99"}</definedName>
    <definedName name="_V5_2" hidden="1">{#N/A,#N/A,FALSE,"FlCx99";#N/A,#N/A,FALSE,"Dívida99"}</definedName>
    <definedName name="_V5_3" localSheetId="2" hidden="1">{#N/A,#N/A,FALSE,"FlCx99";#N/A,#N/A,FALSE,"Dívida99"}</definedName>
    <definedName name="_V5_3" localSheetId="6" hidden="1">{#N/A,#N/A,FALSE,"FlCx99";#N/A,#N/A,FALSE,"Dívida99"}</definedName>
    <definedName name="_V5_3" localSheetId="3" hidden="1">{#N/A,#N/A,FALSE,"FlCx99";#N/A,#N/A,FALSE,"Dívida99"}</definedName>
    <definedName name="_V5_3" localSheetId="9" hidden="1">{#N/A,#N/A,FALSE,"FlCx99";#N/A,#N/A,FALSE,"Dívida99"}</definedName>
    <definedName name="_V5_3" localSheetId="5" hidden="1">{#N/A,#N/A,FALSE,"FlCx99";#N/A,#N/A,FALSE,"Dívida99"}</definedName>
    <definedName name="_V5_3" localSheetId="4" hidden="1">{#N/A,#N/A,FALSE,"FlCx99";#N/A,#N/A,FALSE,"Dívida99"}</definedName>
    <definedName name="_V5_3" localSheetId="1" hidden="1">{#N/A,#N/A,FALSE,"FlCx99";#N/A,#N/A,FALSE,"Dívida99"}</definedName>
    <definedName name="_V5_3" localSheetId="7" hidden="1">{#N/A,#N/A,FALSE,"FlCx99";#N/A,#N/A,FALSE,"Dívida99"}</definedName>
    <definedName name="_V5_3" hidden="1">{#N/A,#N/A,FALSE,"FlCx99";#N/A,#N/A,FALSE,"Dívida99"}</definedName>
    <definedName name="_V5_4" localSheetId="2" hidden="1">{#N/A,#N/A,FALSE,"FlCx99";#N/A,#N/A,FALSE,"Dívida99"}</definedName>
    <definedName name="_V5_4" localSheetId="6" hidden="1">{#N/A,#N/A,FALSE,"FlCx99";#N/A,#N/A,FALSE,"Dívida99"}</definedName>
    <definedName name="_V5_4" localSheetId="3" hidden="1">{#N/A,#N/A,FALSE,"FlCx99";#N/A,#N/A,FALSE,"Dívida99"}</definedName>
    <definedName name="_V5_4" localSheetId="9" hidden="1">{#N/A,#N/A,FALSE,"FlCx99";#N/A,#N/A,FALSE,"Dívida99"}</definedName>
    <definedName name="_V5_4" localSheetId="5" hidden="1">{#N/A,#N/A,FALSE,"FlCx99";#N/A,#N/A,FALSE,"Dívida99"}</definedName>
    <definedName name="_V5_4" localSheetId="4" hidden="1">{#N/A,#N/A,FALSE,"FlCx99";#N/A,#N/A,FALSE,"Dívida99"}</definedName>
    <definedName name="_V5_4" localSheetId="1" hidden="1">{#N/A,#N/A,FALSE,"FlCx99";#N/A,#N/A,FALSE,"Dívida99"}</definedName>
    <definedName name="_V5_4" localSheetId="7" hidden="1">{#N/A,#N/A,FALSE,"FlCx99";#N/A,#N/A,FALSE,"Dívida99"}</definedName>
    <definedName name="_V5_4" hidden="1">{#N/A,#N/A,FALSE,"FlCx99";#N/A,#N/A,FALSE,"Dívida99"}</definedName>
    <definedName name="_V5_5" localSheetId="2" hidden="1">{#N/A,#N/A,FALSE,"FlCx99";#N/A,#N/A,FALSE,"Dívida99"}</definedName>
    <definedName name="_V5_5" localSheetId="6" hidden="1">{#N/A,#N/A,FALSE,"FlCx99";#N/A,#N/A,FALSE,"Dívida99"}</definedName>
    <definedName name="_V5_5" localSheetId="3" hidden="1">{#N/A,#N/A,FALSE,"FlCx99";#N/A,#N/A,FALSE,"Dívida99"}</definedName>
    <definedName name="_V5_5" localSheetId="9" hidden="1">{#N/A,#N/A,FALSE,"FlCx99";#N/A,#N/A,FALSE,"Dívida99"}</definedName>
    <definedName name="_V5_5" localSheetId="5" hidden="1">{#N/A,#N/A,FALSE,"FlCx99";#N/A,#N/A,FALSE,"Dívida99"}</definedName>
    <definedName name="_V5_5" localSheetId="4" hidden="1">{#N/A,#N/A,FALSE,"FlCx99";#N/A,#N/A,FALSE,"Dívida99"}</definedName>
    <definedName name="_V5_5" localSheetId="1" hidden="1">{#N/A,#N/A,FALSE,"FlCx99";#N/A,#N/A,FALSE,"Dívida99"}</definedName>
    <definedName name="_V5_5" localSheetId="7" hidden="1">{#N/A,#N/A,FALSE,"FlCx99";#N/A,#N/A,FALSE,"Dívida99"}</definedName>
    <definedName name="_V5_5" hidden="1">{#N/A,#N/A,FALSE,"FlCx99";#N/A,#N/A,FALSE,"Dívida99"}</definedName>
    <definedName name="_V6" localSheetId="0" hidden="1">{#N/A,#N/A,FALSE,"FlCx99";#N/A,#N/A,FALSE,"Dívida99"}</definedName>
    <definedName name="_V6" localSheetId="2" hidden="1">{#N/A,#N/A,FALSE,"FlCx99";#N/A,#N/A,FALSE,"Dívida99"}</definedName>
    <definedName name="_V6" localSheetId="6" hidden="1">{#N/A,#N/A,FALSE,"FlCx99";#N/A,#N/A,FALSE,"Dívida99"}</definedName>
    <definedName name="_V6" localSheetId="3" hidden="1">{#N/A,#N/A,FALSE,"FlCx99";#N/A,#N/A,FALSE,"Dívida99"}</definedName>
    <definedName name="_V6" localSheetId="9" hidden="1">{#N/A,#N/A,FALSE,"FlCx99";#N/A,#N/A,FALSE,"Dívida99"}</definedName>
    <definedName name="_V6" localSheetId="5" hidden="1">{#N/A,#N/A,FALSE,"FlCx99";#N/A,#N/A,FALSE,"Dívida99"}</definedName>
    <definedName name="_V6" localSheetId="4" hidden="1">{#N/A,#N/A,FALSE,"FlCx99";#N/A,#N/A,FALSE,"Dívida99"}</definedName>
    <definedName name="_V6" localSheetId="1" hidden="1">{#N/A,#N/A,FALSE,"FlCx99";#N/A,#N/A,FALSE,"Dívida99"}</definedName>
    <definedName name="_V6" localSheetId="7" hidden="1">{#N/A,#N/A,FALSE,"FlCx99";#N/A,#N/A,FALSE,"Dívida99"}</definedName>
    <definedName name="_V6" hidden="1">{#N/A,#N/A,FALSE,"FlCx99";#N/A,#N/A,FALSE,"Dívida99"}</definedName>
    <definedName name="_V6_1" localSheetId="2" hidden="1">{#N/A,#N/A,FALSE,"FlCx99";#N/A,#N/A,FALSE,"Dívida99"}</definedName>
    <definedName name="_V6_1" localSheetId="6" hidden="1">{#N/A,#N/A,FALSE,"FlCx99";#N/A,#N/A,FALSE,"Dívida99"}</definedName>
    <definedName name="_V6_1" localSheetId="3" hidden="1">{#N/A,#N/A,FALSE,"FlCx99";#N/A,#N/A,FALSE,"Dívida99"}</definedName>
    <definedName name="_V6_1" localSheetId="9" hidden="1">{#N/A,#N/A,FALSE,"FlCx99";#N/A,#N/A,FALSE,"Dívida99"}</definedName>
    <definedName name="_V6_1" localSheetId="5" hidden="1">{#N/A,#N/A,FALSE,"FlCx99";#N/A,#N/A,FALSE,"Dívida99"}</definedName>
    <definedName name="_V6_1" localSheetId="4" hidden="1">{#N/A,#N/A,FALSE,"FlCx99";#N/A,#N/A,FALSE,"Dívida99"}</definedName>
    <definedName name="_V6_1" localSheetId="1" hidden="1">{#N/A,#N/A,FALSE,"FlCx99";#N/A,#N/A,FALSE,"Dívida99"}</definedName>
    <definedName name="_V6_1" localSheetId="7" hidden="1">{#N/A,#N/A,FALSE,"FlCx99";#N/A,#N/A,FALSE,"Dívida99"}</definedName>
    <definedName name="_V6_1" hidden="1">{#N/A,#N/A,FALSE,"FlCx99";#N/A,#N/A,FALSE,"Dívida99"}</definedName>
    <definedName name="_V6_2" localSheetId="2" hidden="1">{#N/A,#N/A,FALSE,"FlCx99";#N/A,#N/A,FALSE,"Dívida99"}</definedName>
    <definedName name="_V6_2" localSheetId="6" hidden="1">{#N/A,#N/A,FALSE,"FlCx99";#N/A,#N/A,FALSE,"Dívida99"}</definedName>
    <definedName name="_V6_2" localSheetId="3" hidden="1">{#N/A,#N/A,FALSE,"FlCx99";#N/A,#N/A,FALSE,"Dívida99"}</definedName>
    <definedName name="_V6_2" localSheetId="9" hidden="1">{#N/A,#N/A,FALSE,"FlCx99";#N/A,#N/A,FALSE,"Dívida99"}</definedName>
    <definedName name="_V6_2" localSheetId="5" hidden="1">{#N/A,#N/A,FALSE,"FlCx99";#N/A,#N/A,FALSE,"Dívida99"}</definedName>
    <definedName name="_V6_2" localSheetId="4" hidden="1">{#N/A,#N/A,FALSE,"FlCx99";#N/A,#N/A,FALSE,"Dívida99"}</definedName>
    <definedName name="_V6_2" localSheetId="1" hidden="1">{#N/A,#N/A,FALSE,"FlCx99";#N/A,#N/A,FALSE,"Dívida99"}</definedName>
    <definedName name="_V6_2" localSheetId="7" hidden="1">{#N/A,#N/A,FALSE,"FlCx99";#N/A,#N/A,FALSE,"Dívida99"}</definedName>
    <definedName name="_V6_2" hidden="1">{#N/A,#N/A,FALSE,"FlCx99";#N/A,#N/A,FALSE,"Dívida99"}</definedName>
    <definedName name="_V6_3" localSheetId="2" hidden="1">{#N/A,#N/A,FALSE,"FlCx99";#N/A,#N/A,FALSE,"Dívida99"}</definedName>
    <definedName name="_V6_3" localSheetId="6" hidden="1">{#N/A,#N/A,FALSE,"FlCx99";#N/A,#N/A,FALSE,"Dívida99"}</definedName>
    <definedName name="_V6_3" localSheetId="3" hidden="1">{#N/A,#N/A,FALSE,"FlCx99";#N/A,#N/A,FALSE,"Dívida99"}</definedName>
    <definedName name="_V6_3" localSheetId="9" hidden="1">{#N/A,#N/A,FALSE,"FlCx99";#N/A,#N/A,FALSE,"Dívida99"}</definedName>
    <definedName name="_V6_3" localSheetId="5" hidden="1">{#N/A,#N/A,FALSE,"FlCx99";#N/A,#N/A,FALSE,"Dívida99"}</definedName>
    <definedName name="_V6_3" localSheetId="4" hidden="1">{#N/A,#N/A,FALSE,"FlCx99";#N/A,#N/A,FALSE,"Dívida99"}</definedName>
    <definedName name="_V6_3" localSheetId="1" hidden="1">{#N/A,#N/A,FALSE,"FlCx99";#N/A,#N/A,FALSE,"Dívida99"}</definedName>
    <definedName name="_V6_3" localSheetId="7" hidden="1">{#N/A,#N/A,FALSE,"FlCx99";#N/A,#N/A,FALSE,"Dívida99"}</definedName>
    <definedName name="_V6_3" hidden="1">{#N/A,#N/A,FALSE,"FlCx99";#N/A,#N/A,FALSE,"Dívida99"}</definedName>
    <definedName name="_V6_4" localSheetId="2" hidden="1">{#N/A,#N/A,FALSE,"FlCx99";#N/A,#N/A,FALSE,"Dívida99"}</definedName>
    <definedName name="_V6_4" localSheetId="6" hidden="1">{#N/A,#N/A,FALSE,"FlCx99";#N/A,#N/A,FALSE,"Dívida99"}</definedName>
    <definedName name="_V6_4" localSheetId="3" hidden="1">{#N/A,#N/A,FALSE,"FlCx99";#N/A,#N/A,FALSE,"Dívida99"}</definedName>
    <definedName name="_V6_4" localSheetId="9" hidden="1">{#N/A,#N/A,FALSE,"FlCx99";#N/A,#N/A,FALSE,"Dívida99"}</definedName>
    <definedName name="_V6_4" localSheetId="5" hidden="1">{#N/A,#N/A,FALSE,"FlCx99";#N/A,#N/A,FALSE,"Dívida99"}</definedName>
    <definedName name="_V6_4" localSheetId="4" hidden="1">{#N/A,#N/A,FALSE,"FlCx99";#N/A,#N/A,FALSE,"Dívida99"}</definedName>
    <definedName name="_V6_4" localSheetId="1" hidden="1">{#N/A,#N/A,FALSE,"FlCx99";#N/A,#N/A,FALSE,"Dívida99"}</definedName>
    <definedName name="_V6_4" localSheetId="7" hidden="1">{#N/A,#N/A,FALSE,"FlCx99";#N/A,#N/A,FALSE,"Dívida99"}</definedName>
    <definedName name="_V6_4" hidden="1">{#N/A,#N/A,FALSE,"FlCx99";#N/A,#N/A,FALSE,"Dívida99"}</definedName>
    <definedName name="_V6_5" localSheetId="2" hidden="1">{#N/A,#N/A,FALSE,"FlCx99";#N/A,#N/A,FALSE,"Dívida99"}</definedName>
    <definedName name="_V6_5" localSheetId="6" hidden="1">{#N/A,#N/A,FALSE,"FlCx99";#N/A,#N/A,FALSE,"Dívida99"}</definedName>
    <definedName name="_V6_5" localSheetId="3" hidden="1">{#N/A,#N/A,FALSE,"FlCx99";#N/A,#N/A,FALSE,"Dívida99"}</definedName>
    <definedName name="_V6_5" localSheetId="9" hidden="1">{#N/A,#N/A,FALSE,"FlCx99";#N/A,#N/A,FALSE,"Dívida99"}</definedName>
    <definedName name="_V6_5" localSheetId="5" hidden="1">{#N/A,#N/A,FALSE,"FlCx99";#N/A,#N/A,FALSE,"Dívida99"}</definedName>
    <definedName name="_V6_5" localSheetId="4" hidden="1">{#N/A,#N/A,FALSE,"FlCx99";#N/A,#N/A,FALSE,"Dívida99"}</definedName>
    <definedName name="_V6_5" localSheetId="1" hidden="1">{#N/A,#N/A,FALSE,"FlCx99";#N/A,#N/A,FALSE,"Dívida99"}</definedName>
    <definedName name="_V6_5" localSheetId="7" hidden="1">{#N/A,#N/A,FALSE,"FlCx99";#N/A,#N/A,FALSE,"Dívida99"}</definedName>
    <definedName name="_V6_5" hidden="1">{#N/A,#N/A,FALSE,"FlCx99";#N/A,#N/A,FALSE,"Dívida99"}</definedName>
    <definedName name="_V7" localSheetId="0" hidden="1">{#N/A,#N/A,FALSE,"FlCx99";#N/A,#N/A,FALSE,"Dívida99"}</definedName>
    <definedName name="_V7" localSheetId="2" hidden="1">{#N/A,#N/A,FALSE,"FlCx99";#N/A,#N/A,FALSE,"Dívida99"}</definedName>
    <definedName name="_V7" localSheetId="6" hidden="1">{#N/A,#N/A,FALSE,"FlCx99";#N/A,#N/A,FALSE,"Dívida99"}</definedName>
    <definedName name="_V7" localSheetId="3" hidden="1">{#N/A,#N/A,FALSE,"FlCx99";#N/A,#N/A,FALSE,"Dívida99"}</definedName>
    <definedName name="_V7" localSheetId="9" hidden="1">{#N/A,#N/A,FALSE,"FlCx99";#N/A,#N/A,FALSE,"Dívida99"}</definedName>
    <definedName name="_V7" localSheetId="5" hidden="1">{#N/A,#N/A,FALSE,"FlCx99";#N/A,#N/A,FALSE,"Dívida99"}</definedName>
    <definedName name="_V7" localSheetId="4" hidden="1">{#N/A,#N/A,FALSE,"FlCx99";#N/A,#N/A,FALSE,"Dívida99"}</definedName>
    <definedName name="_V7" localSheetId="1" hidden="1">{#N/A,#N/A,FALSE,"FlCx99";#N/A,#N/A,FALSE,"Dívida99"}</definedName>
    <definedName name="_V7" localSheetId="7" hidden="1">{#N/A,#N/A,FALSE,"FlCx99";#N/A,#N/A,FALSE,"Dívida99"}</definedName>
    <definedName name="_V7" hidden="1">{#N/A,#N/A,FALSE,"FlCx99";#N/A,#N/A,FALSE,"Dívida99"}</definedName>
    <definedName name="_V7_1" localSheetId="2" hidden="1">{#N/A,#N/A,FALSE,"FlCx99";#N/A,#N/A,FALSE,"Dívida99"}</definedName>
    <definedName name="_V7_1" localSheetId="6" hidden="1">{#N/A,#N/A,FALSE,"FlCx99";#N/A,#N/A,FALSE,"Dívida99"}</definedName>
    <definedName name="_V7_1" localSheetId="3" hidden="1">{#N/A,#N/A,FALSE,"FlCx99";#N/A,#N/A,FALSE,"Dívida99"}</definedName>
    <definedName name="_V7_1" localSheetId="9" hidden="1">{#N/A,#N/A,FALSE,"FlCx99";#N/A,#N/A,FALSE,"Dívida99"}</definedName>
    <definedName name="_V7_1" localSheetId="5" hidden="1">{#N/A,#N/A,FALSE,"FlCx99";#N/A,#N/A,FALSE,"Dívida99"}</definedName>
    <definedName name="_V7_1" localSheetId="4" hidden="1">{#N/A,#N/A,FALSE,"FlCx99";#N/A,#N/A,FALSE,"Dívida99"}</definedName>
    <definedName name="_V7_1" localSheetId="1" hidden="1">{#N/A,#N/A,FALSE,"FlCx99";#N/A,#N/A,FALSE,"Dívida99"}</definedName>
    <definedName name="_V7_1" localSheetId="7" hidden="1">{#N/A,#N/A,FALSE,"FlCx99";#N/A,#N/A,FALSE,"Dívida99"}</definedName>
    <definedName name="_V7_1" hidden="1">{#N/A,#N/A,FALSE,"FlCx99";#N/A,#N/A,FALSE,"Dívida99"}</definedName>
    <definedName name="_V7_2" localSheetId="2" hidden="1">{#N/A,#N/A,FALSE,"FlCx99";#N/A,#N/A,FALSE,"Dívida99"}</definedName>
    <definedName name="_V7_2" localSheetId="6" hidden="1">{#N/A,#N/A,FALSE,"FlCx99";#N/A,#N/A,FALSE,"Dívida99"}</definedName>
    <definedName name="_V7_2" localSheetId="3" hidden="1">{#N/A,#N/A,FALSE,"FlCx99";#N/A,#N/A,FALSE,"Dívida99"}</definedName>
    <definedName name="_V7_2" localSheetId="9" hidden="1">{#N/A,#N/A,FALSE,"FlCx99";#N/A,#N/A,FALSE,"Dívida99"}</definedName>
    <definedName name="_V7_2" localSheetId="5" hidden="1">{#N/A,#N/A,FALSE,"FlCx99";#N/A,#N/A,FALSE,"Dívida99"}</definedName>
    <definedName name="_V7_2" localSheetId="4" hidden="1">{#N/A,#N/A,FALSE,"FlCx99";#N/A,#N/A,FALSE,"Dívida99"}</definedName>
    <definedName name="_V7_2" localSheetId="1" hidden="1">{#N/A,#N/A,FALSE,"FlCx99";#N/A,#N/A,FALSE,"Dívida99"}</definedName>
    <definedName name="_V7_2" localSheetId="7" hidden="1">{#N/A,#N/A,FALSE,"FlCx99";#N/A,#N/A,FALSE,"Dívida99"}</definedName>
    <definedName name="_V7_2" hidden="1">{#N/A,#N/A,FALSE,"FlCx99";#N/A,#N/A,FALSE,"Dívida99"}</definedName>
    <definedName name="_V7_3" localSheetId="2" hidden="1">{#N/A,#N/A,FALSE,"FlCx99";#N/A,#N/A,FALSE,"Dívida99"}</definedName>
    <definedName name="_V7_3" localSheetId="6" hidden="1">{#N/A,#N/A,FALSE,"FlCx99";#N/A,#N/A,FALSE,"Dívida99"}</definedName>
    <definedName name="_V7_3" localSheetId="3" hidden="1">{#N/A,#N/A,FALSE,"FlCx99";#N/A,#N/A,FALSE,"Dívida99"}</definedName>
    <definedName name="_V7_3" localSheetId="9" hidden="1">{#N/A,#N/A,FALSE,"FlCx99";#N/A,#N/A,FALSE,"Dívida99"}</definedName>
    <definedName name="_V7_3" localSheetId="5" hidden="1">{#N/A,#N/A,FALSE,"FlCx99";#N/A,#N/A,FALSE,"Dívida99"}</definedName>
    <definedName name="_V7_3" localSheetId="4" hidden="1">{#N/A,#N/A,FALSE,"FlCx99";#N/A,#N/A,FALSE,"Dívida99"}</definedName>
    <definedName name="_V7_3" localSheetId="1" hidden="1">{#N/A,#N/A,FALSE,"FlCx99";#N/A,#N/A,FALSE,"Dívida99"}</definedName>
    <definedName name="_V7_3" localSheetId="7" hidden="1">{#N/A,#N/A,FALSE,"FlCx99";#N/A,#N/A,FALSE,"Dívida99"}</definedName>
    <definedName name="_V7_3" hidden="1">{#N/A,#N/A,FALSE,"FlCx99";#N/A,#N/A,FALSE,"Dívida99"}</definedName>
    <definedName name="_V7_4" localSheetId="2" hidden="1">{#N/A,#N/A,FALSE,"FlCx99";#N/A,#N/A,FALSE,"Dívida99"}</definedName>
    <definedName name="_V7_4" localSheetId="6" hidden="1">{#N/A,#N/A,FALSE,"FlCx99";#N/A,#N/A,FALSE,"Dívida99"}</definedName>
    <definedName name="_V7_4" localSheetId="3" hidden="1">{#N/A,#N/A,FALSE,"FlCx99";#N/A,#N/A,FALSE,"Dívida99"}</definedName>
    <definedName name="_V7_4" localSheetId="9" hidden="1">{#N/A,#N/A,FALSE,"FlCx99";#N/A,#N/A,FALSE,"Dívida99"}</definedName>
    <definedName name="_V7_4" localSheetId="5" hidden="1">{#N/A,#N/A,FALSE,"FlCx99";#N/A,#N/A,FALSE,"Dívida99"}</definedName>
    <definedName name="_V7_4" localSheetId="4" hidden="1">{#N/A,#N/A,FALSE,"FlCx99";#N/A,#N/A,FALSE,"Dívida99"}</definedName>
    <definedName name="_V7_4" localSheetId="1" hidden="1">{#N/A,#N/A,FALSE,"FlCx99";#N/A,#N/A,FALSE,"Dívida99"}</definedName>
    <definedName name="_V7_4" localSheetId="7" hidden="1">{#N/A,#N/A,FALSE,"FlCx99";#N/A,#N/A,FALSE,"Dívida99"}</definedName>
    <definedName name="_V7_4" hidden="1">{#N/A,#N/A,FALSE,"FlCx99";#N/A,#N/A,FALSE,"Dívida99"}</definedName>
    <definedName name="_V7_5" localSheetId="2" hidden="1">{#N/A,#N/A,FALSE,"FlCx99";#N/A,#N/A,FALSE,"Dívida99"}</definedName>
    <definedName name="_V7_5" localSheetId="6" hidden="1">{#N/A,#N/A,FALSE,"FlCx99";#N/A,#N/A,FALSE,"Dívida99"}</definedName>
    <definedName name="_V7_5" localSheetId="3" hidden="1">{#N/A,#N/A,FALSE,"FlCx99";#N/A,#N/A,FALSE,"Dívida99"}</definedName>
    <definedName name="_V7_5" localSheetId="9" hidden="1">{#N/A,#N/A,FALSE,"FlCx99";#N/A,#N/A,FALSE,"Dívida99"}</definedName>
    <definedName name="_V7_5" localSheetId="5" hidden="1">{#N/A,#N/A,FALSE,"FlCx99";#N/A,#N/A,FALSE,"Dívida99"}</definedName>
    <definedName name="_V7_5" localSheetId="4" hidden="1">{#N/A,#N/A,FALSE,"FlCx99";#N/A,#N/A,FALSE,"Dívida99"}</definedName>
    <definedName name="_V7_5" localSheetId="1" hidden="1">{#N/A,#N/A,FALSE,"FlCx99";#N/A,#N/A,FALSE,"Dívida99"}</definedName>
    <definedName name="_V7_5" localSheetId="7" hidden="1">{#N/A,#N/A,FALSE,"FlCx99";#N/A,#N/A,FALSE,"Dívida99"}</definedName>
    <definedName name="_V7_5" hidden="1">{#N/A,#N/A,FALSE,"FlCx99";#N/A,#N/A,FALSE,"Dívida99"}</definedName>
    <definedName name="_V8" localSheetId="0" hidden="1">{#N/A,#N/A,FALSE,"FlCx99";#N/A,#N/A,FALSE,"Dívida99"}</definedName>
    <definedName name="_V8" localSheetId="2" hidden="1">{#N/A,#N/A,FALSE,"FlCx99";#N/A,#N/A,FALSE,"Dívida99"}</definedName>
    <definedName name="_V8" localSheetId="6" hidden="1">{#N/A,#N/A,FALSE,"FlCx99";#N/A,#N/A,FALSE,"Dívida99"}</definedName>
    <definedName name="_V8" localSheetId="3" hidden="1">{#N/A,#N/A,FALSE,"FlCx99";#N/A,#N/A,FALSE,"Dívida99"}</definedName>
    <definedName name="_V8" localSheetId="9" hidden="1">{#N/A,#N/A,FALSE,"FlCx99";#N/A,#N/A,FALSE,"Dívida99"}</definedName>
    <definedName name="_V8" localSheetId="5" hidden="1">{#N/A,#N/A,FALSE,"FlCx99";#N/A,#N/A,FALSE,"Dívida99"}</definedName>
    <definedName name="_V8" localSheetId="4" hidden="1">{#N/A,#N/A,FALSE,"FlCx99";#N/A,#N/A,FALSE,"Dívida99"}</definedName>
    <definedName name="_V8" localSheetId="1" hidden="1">{#N/A,#N/A,FALSE,"FlCx99";#N/A,#N/A,FALSE,"Dívida99"}</definedName>
    <definedName name="_V8" localSheetId="7" hidden="1">{#N/A,#N/A,FALSE,"FlCx99";#N/A,#N/A,FALSE,"Dívida99"}</definedName>
    <definedName name="_V8" hidden="1">{#N/A,#N/A,FALSE,"FlCx99";#N/A,#N/A,FALSE,"Dívida99"}</definedName>
    <definedName name="_V8_1" localSheetId="2" hidden="1">{#N/A,#N/A,FALSE,"FlCx99";#N/A,#N/A,FALSE,"Dívida99"}</definedName>
    <definedName name="_V8_1" localSheetId="6" hidden="1">{#N/A,#N/A,FALSE,"FlCx99";#N/A,#N/A,FALSE,"Dívida99"}</definedName>
    <definedName name="_V8_1" localSheetId="3" hidden="1">{#N/A,#N/A,FALSE,"FlCx99";#N/A,#N/A,FALSE,"Dívida99"}</definedName>
    <definedName name="_V8_1" localSheetId="9" hidden="1">{#N/A,#N/A,FALSE,"FlCx99";#N/A,#N/A,FALSE,"Dívida99"}</definedName>
    <definedName name="_V8_1" localSheetId="5" hidden="1">{#N/A,#N/A,FALSE,"FlCx99";#N/A,#N/A,FALSE,"Dívida99"}</definedName>
    <definedName name="_V8_1" localSheetId="4" hidden="1">{#N/A,#N/A,FALSE,"FlCx99";#N/A,#N/A,FALSE,"Dívida99"}</definedName>
    <definedName name="_V8_1" localSheetId="1" hidden="1">{#N/A,#N/A,FALSE,"FlCx99";#N/A,#N/A,FALSE,"Dívida99"}</definedName>
    <definedName name="_V8_1" localSheetId="7" hidden="1">{#N/A,#N/A,FALSE,"FlCx99";#N/A,#N/A,FALSE,"Dívida99"}</definedName>
    <definedName name="_V8_1" hidden="1">{#N/A,#N/A,FALSE,"FlCx99";#N/A,#N/A,FALSE,"Dívida99"}</definedName>
    <definedName name="_V8_2" localSheetId="2" hidden="1">{#N/A,#N/A,FALSE,"FlCx99";#N/A,#N/A,FALSE,"Dívida99"}</definedName>
    <definedName name="_V8_2" localSheetId="6" hidden="1">{#N/A,#N/A,FALSE,"FlCx99";#N/A,#N/A,FALSE,"Dívida99"}</definedName>
    <definedName name="_V8_2" localSheetId="3" hidden="1">{#N/A,#N/A,FALSE,"FlCx99";#N/A,#N/A,FALSE,"Dívida99"}</definedName>
    <definedName name="_V8_2" localSheetId="9" hidden="1">{#N/A,#N/A,FALSE,"FlCx99";#N/A,#N/A,FALSE,"Dívida99"}</definedName>
    <definedName name="_V8_2" localSheetId="5" hidden="1">{#N/A,#N/A,FALSE,"FlCx99";#N/A,#N/A,FALSE,"Dívida99"}</definedName>
    <definedName name="_V8_2" localSheetId="4" hidden="1">{#N/A,#N/A,FALSE,"FlCx99";#N/A,#N/A,FALSE,"Dívida99"}</definedName>
    <definedName name="_V8_2" localSheetId="1" hidden="1">{#N/A,#N/A,FALSE,"FlCx99";#N/A,#N/A,FALSE,"Dívida99"}</definedName>
    <definedName name="_V8_2" localSheetId="7" hidden="1">{#N/A,#N/A,FALSE,"FlCx99";#N/A,#N/A,FALSE,"Dívida99"}</definedName>
    <definedName name="_V8_2" hidden="1">{#N/A,#N/A,FALSE,"FlCx99";#N/A,#N/A,FALSE,"Dívida99"}</definedName>
    <definedName name="_V8_3" localSheetId="2" hidden="1">{#N/A,#N/A,FALSE,"FlCx99";#N/A,#N/A,FALSE,"Dívida99"}</definedName>
    <definedName name="_V8_3" localSheetId="6" hidden="1">{#N/A,#N/A,FALSE,"FlCx99";#N/A,#N/A,FALSE,"Dívida99"}</definedName>
    <definedName name="_V8_3" localSheetId="3" hidden="1">{#N/A,#N/A,FALSE,"FlCx99";#N/A,#N/A,FALSE,"Dívida99"}</definedName>
    <definedName name="_V8_3" localSheetId="9" hidden="1">{#N/A,#N/A,FALSE,"FlCx99";#N/A,#N/A,FALSE,"Dívida99"}</definedName>
    <definedName name="_V8_3" localSheetId="5" hidden="1">{#N/A,#N/A,FALSE,"FlCx99";#N/A,#N/A,FALSE,"Dívida99"}</definedName>
    <definedName name="_V8_3" localSheetId="4" hidden="1">{#N/A,#N/A,FALSE,"FlCx99";#N/A,#N/A,FALSE,"Dívida99"}</definedName>
    <definedName name="_V8_3" localSheetId="1" hidden="1">{#N/A,#N/A,FALSE,"FlCx99";#N/A,#N/A,FALSE,"Dívida99"}</definedName>
    <definedName name="_V8_3" localSheetId="7" hidden="1">{#N/A,#N/A,FALSE,"FlCx99";#N/A,#N/A,FALSE,"Dívida99"}</definedName>
    <definedName name="_V8_3" hidden="1">{#N/A,#N/A,FALSE,"FlCx99";#N/A,#N/A,FALSE,"Dívida99"}</definedName>
    <definedName name="_V8_4" localSheetId="2" hidden="1">{#N/A,#N/A,FALSE,"FlCx99";#N/A,#N/A,FALSE,"Dívida99"}</definedName>
    <definedName name="_V8_4" localSheetId="6" hidden="1">{#N/A,#N/A,FALSE,"FlCx99";#N/A,#N/A,FALSE,"Dívida99"}</definedName>
    <definedName name="_V8_4" localSheetId="3" hidden="1">{#N/A,#N/A,FALSE,"FlCx99";#N/A,#N/A,FALSE,"Dívida99"}</definedName>
    <definedName name="_V8_4" localSheetId="9" hidden="1">{#N/A,#N/A,FALSE,"FlCx99";#N/A,#N/A,FALSE,"Dívida99"}</definedName>
    <definedName name="_V8_4" localSheetId="5" hidden="1">{#N/A,#N/A,FALSE,"FlCx99";#N/A,#N/A,FALSE,"Dívida99"}</definedName>
    <definedName name="_V8_4" localSheetId="4" hidden="1">{#N/A,#N/A,FALSE,"FlCx99";#N/A,#N/A,FALSE,"Dívida99"}</definedName>
    <definedName name="_V8_4" localSheetId="1" hidden="1">{#N/A,#N/A,FALSE,"FlCx99";#N/A,#N/A,FALSE,"Dívida99"}</definedName>
    <definedName name="_V8_4" localSheetId="7" hidden="1">{#N/A,#N/A,FALSE,"FlCx99";#N/A,#N/A,FALSE,"Dívida99"}</definedName>
    <definedName name="_V8_4" hidden="1">{#N/A,#N/A,FALSE,"FlCx99";#N/A,#N/A,FALSE,"Dívida99"}</definedName>
    <definedName name="_V8_5" localSheetId="2" hidden="1">{#N/A,#N/A,FALSE,"FlCx99";#N/A,#N/A,FALSE,"Dívida99"}</definedName>
    <definedName name="_V8_5" localSheetId="6" hidden="1">{#N/A,#N/A,FALSE,"FlCx99";#N/A,#N/A,FALSE,"Dívida99"}</definedName>
    <definedName name="_V8_5" localSheetId="3" hidden="1">{#N/A,#N/A,FALSE,"FlCx99";#N/A,#N/A,FALSE,"Dívida99"}</definedName>
    <definedName name="_V8_5" localSheetId="9" hidden="1">{#N/A,#N/A,FALSE,"FlCx99";#N/A,#N/A,FALSE,"Dívida99"}</definedName>
    <definedName name="_V8_5" localSheetId="5" hidden="1">{#N/A,#N/A,FALSE,"FlCx99";#N/A,#N/A,FALSE,"Dívida99"}</definedName>
    <definedName name="_V8_5" localSheetId="4" hidden="1">{#N/A,#N/A,FALSE,"FlCx99";#N/A,#N/A,FALSE,"Dívida99"}</definedName>
    <definedName name="_V8_5" localSheetId="1" hidden="1">{#N/A,#N/A,FALSE,"FlCx99";#N/A,#N/A,FALSE,"Dívida99"}</definedName>
    <definedName name="_V8_5" localSheetId="7" hidden="1">{#N/A,#N/A,FALSE,"FlCx99";#N/A,#N/A,FALSE,"Dívida99"}</definedName>
    <definedName name="_V8_5" hidden="1">{#N/A,#N/A,FALSE,"FlCx99";#N/A,#N/A,FALSE,"Dívida99"}</definedName>
    <definedName name="_V9" localSheetId="0" hidden="1">{#N/A,#N/A,FALSE,"FlCx99";#N/A,#N/A,FALSE,"Dívida99"}</definedName>
    <definedName name="_V9" localSheetId="2" hidden="1">{#N/A,#N/A,FALSE,"FlCx99";#N/A,#N/A,FALSE,"Dívida99"}</definedName>
    <definedName name="_V9" localSheetId="6" hidden="1">{#N/A,#N/A,FALSE,"FlCx99";#N/A,#N/A,FALSE,"Dívida99"}</definedName>
    <definedName name="_V9" localSheetId="3" hidden="1">{#N/A,#N/A,FALSE,"FlCx99";#N/A,#N/A,FALSE,"Dívida99"}</definedName>
    <definedName name="_V9" localSheetId="9" hidden="1">{#N/A,#N/A,FALSE,"FlCx99";#N/A,#N/A,FALSE,"Dívida99"}</definedName>
    <definedName name="_V9" localSheetId="5" hidden="1">{#N/A,#N/A,FALSE,"FlCx99";#N/A,#N/A,FALSE,"Dívida99"}</definedName>
    <definedName name="_V9" localSheetId="4" hidden="1">{#N/A,#N/A,FALSE,"FlCx99";#N/A,#N/A,FALSE,"Dívida99"}</definedName>
    <definedName name="_V9" localSheetId="1" hidden="1">{#N/A,#N/A,FALSE,"FlCx99";#N/A,#N/A,FALSE,"Dívida99"}</definedName>
    <definedName name="_V9" localSheetId="7" hidden="1">{#N/A,#N/A,FALSE,"FlCx99";#N/A,#N/A,FALSE,"Dívida99"}</definedName>
    <definedName name="_V9" hidden="1">{#N/A,#N/A,FALSE,"FlCx99";#N/A,#N/A,FALSE,"Dívida99"}</definedName>
    <definedName name="_V9_1" localSheetId="2" hidden="1">{#N/A,#N/A,FALSE,"FlCx99";#N/A,#N/A,FALSE,"Dívida99"}</definedName>
    <definedName name="_V9_1" localSheetId="6" hidden="1">{#N/A,#N/A,FALSE,"FlCx99";#N/A,#N/A,FALSE,"Dívida99"}</definedName>
    <definedName name="_V9_1" localSheetId="3" hidden="1">{#N/A,#N/A,FALSE,"FlCx99";#N/A,#N/A,FALSE,"Dívida99"}</definedName>
    <definedName name="_V9_1" localSheetId="9" hidden="1">{#N/A,#N/A,FALSE,"FlCx99";#N/A,#N/A,FALSE,"Dívida99"}</definedName>
    <definedName name="_V9_1" localSheetId="5" hidden="1">{#N/A,#N/A,FALSE,"FlCx99";#N/A,#N/A,FALSE,"Dívida99"}</definedName>
    <definedName name="_V9_1" localSheetId="4" hidden="1">{#N/A,#N/A,FALSE,"FlCx99";#N/A,#N/A,FALSE,"Dívida99"}</definedName>
    <definedName name="_V9_1" localSheetId="1" hidden="1">{#N/A,#N/A,FALSE,"FlCx99";#N/A,#N/A,FALSE,"Dívida99"}</definedName>
    <definedName name="_V9_1" localSheetId="7" hidden="1">{#N/A,#N/A,FALSE,"FlCx99";#N/A,#N/A,FALSE,"Dívida99"}</definedName>
    <definedName name="_V9_1" hidden="1">{#N/A,#N/A,FALSE,"FlCx99";#N/A,#N/A,FALSE,"Dívida99"}</definedName>
    <definedName name="_V9_2" localSheetId="2" hidden="1">{#N/A,#N/A,FALSE,"FlCx99";#N/A,#N/A,FALSE,"Dívida99"}</definedName>
    <definedName name="_V9_2" localSheetId="6" hidden="1">{#N/A,#N/A,FALSE,"FlCx99";#N/A,#N/A,FALSE,"Dívida99"}</definedName>
    <definedName name="_V9_2" localSheetId="3" hidden="1">{#N/A,#N/A,FALSE,"FlCx99";#N/A,#N/A,FALSE,"Dívida99"}</definedName>
    <definedName name="_V9_2" localSheetId="9" hidden="1">{#N/A,#N/A,FALSE,"FlCx99";#N/A,#N/A,FALSE,"Dívida99"}</definedName>
    <definedName name="_V9_2" localSheetId="5" hidden="1">{#N/A,#N/A,FALSE,"FlCx99";#N/A,#N/A,FALSE,"Dívida99"}</definedName>
    <definedName name="_V9_2" localSheetId="4" hidden="1">{#N/A,#N/A,FALSE,"FlCx99";#N/A,#N/A,FALSE,"Dívida99"}</definedName>
    <definedName name="_V9_2" localSheetId="1" hidden="1">{#N/A,#N/A,FALSE,"FlCx99";#N/A,#N/A,FALSE,"Dívida99"}</definedName>
    <definedName name="_V9_2" localSheetId="7" hidden="1">{#N/A,#N/A,FALSE,"FlCx99";#N/A,#N/A,FALSE,"Dívida99"}</definedName>
    <definedName name="_V9_2" hidden="1">{#N/A,#N/A,FALSE,"FlCx99";#N/A,#N/A,FALSE,"Dívida99"}</definedName>
    <definedName name="_V9_3" localSheetId="2" hidden="1">{#N/A,#N/A,FALSE,"FlCx99";#N/A,#N/A,FALSE,"Dívida99"}</definedName>
    <definedName name="_V9_3" localSheetId="6" hidden="1">{#N/A,#N/A,FALSE,"FlCx99";#N/A,#N/A,FALSE,"Dívida99"}</definedName>
    <definedName name="_V9_3" localSheetId="3" hidden="1">{#N/A,#N/A,FALSE,"FlCx99";#N/A,#N/A,FALSE,"Dívida99"}</definedName>
    <definedName name="_V9_3" localSheetId="9" hidden="1">{#N/A,#N/A,FALSE,"FlCx99";#N/A,#N/A,FALSE,"Dívida99"}</definedName>
    <definedName name="_V9_3" localSheetId="5" hidden="1">{#N/A,#N/A,FALSE,"FlCx99";#N/A,#N/A,FALSE,"Dívida99"}</definedName>
    <definedName name="_V9_3" localSheetId="4" hidden="1">{#N/A,#N/A,FALSE,"FlCx99";#N/A,#N/A,FALSE,"Dívida99"}</definedName>
    <definedName name="_V9_3" localSheetId="1" hidden="1">{#N/A,#N/A,FALSE,"FlCx99";#N/A,#N/A,FALSE,"Dívida99"}</definedName>
    <definedName name="_V9_3" localSheetId="7" hidden="1">{#N/A,#N/A,FALSE,"FlCx99";#N/A,#N/A,FALSE,"Dívida99"}</definedName>
    <definedName name="_V9_3" hidden="1">{#N/A,#N/A,FALSE,"FlCx99";#N/A,#N/A,FALSE,"Dívida99"}</definedName>
    <definedName name="_V9_4" localSheetId="2" hidden="1">{#N/A,#N/A,FALSE,"FlCx99";#N/A,#N/A,FALSE,"Dívida99"}</definedName>
    <definedName name="_V9_4" localSheetId="6" hidden="1">{#N/A,#N/A,FALSE,"FlCx99";#N/A,#N/A,FALSE,"Dívida99"}</definedName>
    <definedName name="_V9_4" localSheetId="3" hidden="1">{#N/A,#N/A,FALSE,"FlCx99";#N/A,#N/A,FALSE,"Dívida99"}</definedName>
    <definedName name="_V9_4" localSheetId="9" hidden="1">{#N/A,#N/A,FALSE,"FlCx99";#N/A,#N/A,FALSE,"Dívida99"}</definedName>
    <definedName name="_V9_4" localSheetId="5" hidden="1">{#N/A,#N/A,FALSE,"FlCx99";#N/A,#N/A,FALSE,"Dívida99"}</definedName>
    <definedName name="_V9_4" localSheetId="4" hidden="1">{#N/A,#N/A,FALSE,"FlCx99";#N/A,#N/A,FALSE,"Dívida99"}</definedName>
    <definedName name="_V9_4" localSheetId="1" hidden="1">{#N/A,#N/A,FALSE,"FlCx99";#N/A,#N/A,FALSE,"Dívida99"}</definedName>
    <definedName name="_V9_4" localSheetId="7" hidden="1">{#N/A,#N/A,FALSE,"FlCx99";#N/A,#N/A,FALSE,"Dívida99"}</definedName>
    <definedName name="_V9_4" hidden="1">{#N/A,#N/A,FALSE,"FlCx99";#N/A,#N/A,FALSE,"Dívida99"}</definedName>
    <definedName name="_V9_5" localSheetId="2" hidden="1">{#N/A,#N/A,FALSE,"FlCx99";#N/A,#N/A,FALSE,"Dívida99"}</definedName>
    <definedName name="_V9_5" localSheetId="6" hidden="1">{#N/A,#N/A,FALSE,"FlCx99";#N/A,#N/A,FALSE,"Dívida99"}</definedName>
    <definedName name="_V9_5" localSheetId="3" hidden="1">{#N/A,#N/A,FALSE,"FlCx99";#N/A,#N/A,FALSE,"Dívida99"}</definedName>
    <definedName name="_V9_5" localSheetId="9" hidden="1">{#N/A,#N/A,FALSE,"FlCx99";#N/A,#N/A,FALSE,"Dívida99"}</definedName>
    <definedName name="_V9_5" localSheetId="5" hidden="1">{#N/A,#N/A,FALSE,"FlCx99";#N/A,#N/A,FALSE,"Dívida99"}</definedName>
    <definedName name="_V9_5" localSheetId="4" hidden="1">{#N/A,#N/A,FALSE,"FlCx99";#N/A,#N/A,FALSE,"Dívida99"}</definedName>
    <definedName name="_V9_5" localSheetId="1" hidden="1">{#N/A,#N/A,FALSE,"FlCx99";#N/A,#N/A,FALSE,"Dívida99"}</definedName>
    <definedName name="_V9_5" localSheetId="7" hidden="1">{#N/A,#N/A,FALSE,"FlCx99";#N/A,#N/A,FALSE,"Dívida99"}</definedName>
    <definedName name="_V9_5" hidden="1">{#N/A,#N/A,FALSE,"FlCx99";#N/A,#N/A,FALSE,"Dívida99"}</definedName>
    <definedName name="_vhc1" localSheetId="0" hidden="1">{#N/A,#N/A,FALSE,"FlCx99";#N/A,#N/A,FALSE,"Dívida99"}</definedName>
    <definedName name="_vhc1" localSheetId="2" hidden="1">{#N/A,#N/A,FALSE,"FlCx99";#N/A,#N/A,FALSE,"Dívida99"}</definedName>
    <definedName name="_vhc1" localSheetId="6" hidden="1">{#N/A,#N/A,FALSE,"FlCx99";#N/A,#N/A,FALSE,"Dívida99"}</definedName>
    <definedName name="_vhc1" localSheetId="3" hidden="1">{#N/A,#N/A,FALSE,"FlCx99";#N/A,#N/A,FALSE,"Dívida99"}</definedName>
    <definedName name="_vhc1" localSheetId="9" hidden="1">{#N/A,#N/A,FALSE,"FlCx99";#N/A,#N/A,FALSE,"Dívida99"}</definedName>
    <definedName name="_vhc1" localSheetId="5" hidden="1">{#N/A,#N/A,FALSE,"FlCx99";#N/A,#N/A,FALSE,"Dívida99"}</definedName>
    <definedName name="_vhc1" localSheetId="4" hidden="1">{#N/A,#N/A,FALSE,"FlCx99";#N/A,#N/A,FALSE,"Dívida99"}</definedName>
    <definedName name="_vhc1" localSheetId="1" hidden="1">{#N/A,#N/A,FALSE,"FlCx99";#N/A,#N/A,FALSE,"Dívida99"}</definedName>
    <definedName name="_vhc1" localSheetId="7" hidden="1">{#N/A,#N/A,FALSE,"FlCx99";#N/A,#N/A,FALSE,"Dívida99"}</definedName>
    <definedName name="_vhc1" hidden="1">{#N/A,#N/A,FALSE,"FlCx99";#N/A,#N/A,FALSE,"Dívida99"}</definedName>
    <definedName name="_vhc1_1" localSheetId="2" hidden="1">{#N/A,#N/A,FALSE,"FlCx99";#N/A,#N/A,FALSE,"Dívida99"}</definedName>
    <definedName name="_vhc1_1" localSheetId="6" hidden="1">{#N/A,#N/A,FALSE,"FlCx99";#N/A,#N/A,FALSE,"Dívida99"}</definedName>
    <definedName name="_vhc1_1" localSheetId="3" hidden="1">{#N/A,#N/A,FALSE,"FlCx99";#N/A,#N/A,FALSE,"Dívida99"}</definedName>
    <definedName name="_vhc1_1" localSheetId="9" hidden="1">{#N/A,#N/A,FALSE,"FlCx99";#N/A,#N/A,FALSE,"Dívida99"}</definedName>
    <definedName name="_vhc1_1" localSheetId="5" hidden="1">{#N/A,#N/A,FALSE,"FlCx99";#N/A,#N/A,FALSE,"Dívida99"}</definedName>
    <definedName name="_vhc1_1" localSheetId="4" hidden="1">{#N/A,#N/A,FALSE,"FlCx99";#N/A,#N/A,FALSE,"Dívida99"}</definedName>
    <definedName name="_vhc1_1" localSheetId="1" hidden="1">{#N/A,#N/A,FALSE,"FlCx99";#N/A,#N/A,FALSE,"Dívida99"}</definedName>
    <definedName name="_vhc1_1" localSheetId="7" hidden="1">{#N/A,#N/A,FALSE,"FlCx99";#N/A,#N/A,FALSE,"Dívida99"}</definedName>
    <definedName name="_vhc1_1" hidden="1">{#N/A,#N/A,FALSE,"FlCx99";#N/A,#N/A,FALSE,"Dívida99"}</definedName>
    <definedName name="_vhc1_2" localSheetId="2" hidden="1">{#N/A,#N/A,FALSE,"FlCx99";#N/A,#N/A,FALSE,"Dívida99"}</definedName>
    <definedName name="_vhc1_2" localSheetId="6" hidden="1">{#N/A,#N/A,FALSE,"FlCx99";#N/A,#N/A,FALSE,"Dívida99"}</definedName>
    <definedName name="_vhc1_2" localSheetId="3" hidden="1">{#N/A,#N/A,FALSE,"FlCx99";#N/A,#N/A,FALSE,"Dívida99"}</definedName>
    <definedName name="_vhc1_2" localSheetId="9" hidden="1">{#N/A,#N/A,FALSE,"FlCx99";#N/A,#N/A,FALSE,"Dívida99"}</definedName>
    <definedName name="_vhc1_2" localSheetId="5" hidden="1">{#N/A,#N/A,FALSE,"FlCx99";#N/A,#N/A,FALSE,"Dívida99"}</definedName>
    <definedName name="_vhc1_2" localSheetId="4" hidden="1">{#N/A,#N/A,FALSE,"FlCx99";#N/A,#N/A,FALSE,"Dívida99"}</definedName>
    <definedName name="_vhc1_2" localSheetId="1" hidden="1">{#N/A,#N/A,FALSE,"FlCx99";#N/A,#N/A,FALSE,"Dívida99"}</definedName>
    <definedName name="_vhc1_2" localSheetId="7" hidden="1">{#N/A,#N/A,FALSE,"FlCx99";#N/A,#N/A,FALSE,"Dívida99"}</definedName>
    <definedName name="_vhc1_2" hidden="1">{#N/A,#N/A,FALSE,"FlCx99";#N/A,#N/A,FALSE,"Dívida99"}</definedName>
    <definedName name="_vhc1_3" localSheetId="2" hidden="1">{#N/A,#N/A,FALSE,"FlCx99";#N/A,#N/A,FALSE,"Dívida99"}</definedName>
    <definedName name="_vhc1_3" localSheetId="6" hidden="1">{#N/A,#N/A,FALSE,"FlCx99";#N/A,#N/A,FALSE,"Dívida99"}</definedName>
    <definedName name="_vhc1_3" localSheetId="3" hidden="1">{#N/A,#N/A,FALSE,"FlCx99";#N/A,#N/A,FALSE,"Dívida99"}</definedName>
    <definedName name="_vhc1_3" localSheetId="9" hidden="1">{#N/A,#N/A,FALSE,"FlCx99";#N/A,#N/A,FALSE,"Dívida99"}</definedName>
    <definedName name="_vhc1_3" localSheetId="5" hidden="1">{#N/A,#N/A,FALSE,"FlCx99";#N/A,#N/A,FALSE,"Dívida99"}</definedName>
    <definedName name="_vhc1_3" localSheetId="4" hidden="1">{#N/A,#N/A,FALSE,"FlCx99";#N/A,#N/A,FALSE,"Dívida99"}</definedName>
    <definedName name="_vhc1_3" localSheetId="1" hidden="1">{#N/A,#N/A,FALSE,"FlCx99";#N/A,#N/A,FALSE,"Dívida99"}</definedName>
    <definedName name="_vhc1_3" localSheetId="7" hidden="1">{#N/A,#N/A,FALSE,"FlCx99";#N/A,#N/A,FALSE,"Dívida99"}</definedName>
    <definedName name="_vhc1_3" hidden="1">{#N/A,#N/A,FALSE,"FlCx99";#N/A,#N/A,FALSE,"Dívida99"}</definedName>
    <definedName name="_vhc1_4" localSheetId="2" hidden="1">{#N/A,#N/A,FALSE,"FlCx99";#N/A,#N/A,FALSE,"Dívida99"}</definedName>
    <definedName name="_vhc1_4" localSheetId="6" hidden="1">{#N/A,#N/A,FALSE,"FlCx99";#N/A,#N/A,FALSE,"Dívida99"}</definedName>
    <definedName name="_vhc1_4" localSheetId="3" hidden="1">{#N/A,#N/A,FALSE,"FlCx99";#N/A,#N/A,FALSE,"Dívida99"}</definedName>
    <definedName name="_vhc1_4" localSheetId="9" hidden="1">{#N/A,#N/A,FALSE,"FlCx99";#N/A,#N/A,FALSE,"Dívida99"}</definedName>
    <definedName name="_vhc1_4" localSheetId="5" hidden="1">{#N/A,#N/A,FALSE,"FlCx99";#N/A,#N/A,FALSE,"Dívida99"}</definedName>
    <definedName name="_vhc1_4" localSheetId="4" hidden="1">{#N/A,#N/A,FALSE,"FlCx99";#N/A,#N/A,FALSE,"Dívida99"}</definedName>
    <definedName name="_vhc1_4" localSheetId="1" hidden="1">{#N/A,#N/A,FALSE,"FlCx99";#N/A,#N/A,FALSE,"Dívida99"}</definedName>
    <definedName name="_vhc1_4" localSheetId="7" hidden="1">{#N/A,#N/A,FALSE,"FlCx99";#N/A,#N/A,FALSE,"Dívida99"}</definedName>
    <definedName name="_vhc1_4" hidden="1">{#N/A,#N/A,FALSE,"FlCx99";#N/A,#N/A,FALSE,"Dívida99"}</definedName>
    <definedName name="_vhc1_5" localSheetId="2" hidden="1">{#N/A,#N/A,FALSE,"FlCx99";#N/A,#N/A,FALSE,"Dívida99"}</definedName>
    <definedName name="_vhc1_5" localSheetId="6" hidden="1">{#N/A,#N/A,FALSE,"FlCx99";#N/A,#N/A,FALSE,"Dívida99"}</definedName>
    <definedName name="_vhc1_5" localSheetId="3" hidden="1">{#N/A,#N/A,FALSE,"FlCx99";#N/A,#N/A,FALSE,"Dívida99"}</definedName>
    <definedName name="_vhc1_5" localSheetId="9" hidden="1">{#N/A,#N/A,FALSE,"FlCx99";#N/A,#N/A,FALSE,"Dívida99"}</definedName>
    <definedName name="_vhc1_5" localSheetId="5" hidden="1">{#N/A,#N/A,FALSE,"FlCx99";#N/A,#N/A,FALSE,"Dívida99"}</definedName>
    <definedName name="_vhc1_5" localSheetId="4" hidden="1">{#N/A,#N/A,FALSE,"FlCx99";#N/A,#N/A,FALSE,"Dívida99"}</definedName>
    <definedName name="_vhc1_5" localSheetId="1" hidden="1">{#N/A,#N/A,FALSE,"FlCx99";#N/A,#N/A,FALSE,"Dívida99"}</definedName>
    <definedName name="_vhc1_5" localSheetId="7" hidden="1">{#N/A,#N/A,FALSE,"FlCx99";#N/A,#N/A,FALSE,"Dívida99"}</definedName>
    <definedName name="_vhc1_5" hidden="1">{#N/A,#N/A,FALSE,"FlCx99";#N/A,#N/A,FALSE,"Dívida99"}</definedName>
    <definedName name="_w1" localSheetId="0" hidden="1">{"PVGraph2",#N/A,FALSE,"PV Data"}</definedName>
    <definedName name="_w1" localSheetId="2" hidden="1">{"PVGraph2",#N/A,FALSE,"PV Data"}</definedName>
    <definedName name="_w1" localSheetId="6" hidden="1">{"PVGraph2",#N/A,FALSE,"PV Data"}</definedName>
    <definedName name="_w1" localSheetId="3" hidden="1">{"PVGraph2",#N/A,FALSE,"PV Data"}</definedName>
    <definedName name="_w1" localSheetId="9" hidden="1">{"PVGraph2",#N/A,FALSE,"PV Data"}</definedName>
    <definedName name="_w1" localSheetId="5" hidden="1">{"PVGraph2",#N/A,FALSE,"PV Data"}</definedName>
    <definedName name="_w1" localSheetId="4" hidden="1">{"PVGraph2",#N/A,FALSE,"PV Data"}</definedName>
    <definedName name="_w1" localSheetId="1" hidden="1">{"PVGraph2",#N/A,FALSE,"PV Data"}</definedName>
    <definedName name="_w1" localSheetId="7" hidden="1">{"PVGraph2",#N/A,FALSE,"PV Data"}</definedName>
    <definedName name="_w1" hidden="1">{"PVGraph2",#N/A,FALSE,"PV Data"}</definedName>
    <definedName name="_w1_1" localSheetId="2" hidden="1">{"PVGraph2",#N/A,FALSE,"PV Data"}</definedName>
    <definedName name="_w1_1" localSheetId="6" hidden="1">{"PVGraph2",#N/A,FALSE,"PV Data"}</definedName>
    <definedName name="_w1_1" localSheetId="3" hidden="1">{"PVGraph2",#N/A,FALSE,"PV Data"}</definedName>
    <definedName name="_w1_1" localSheetId="9" hidden="1">{"PVGraph2",#N/A,FALSE,"PV Data"}</definedName>
    <definedName name="_w1_1" localSheetId="5" hidden="1">{"PVGraph2",#N/A,FALSE,"PV Data"}</definedName>
    <definedName name="_w1_1" localSheetId="4" hidden="1">{"PVGraph2",#N/A,FALSE,"PV Data"}</definedName>
    <definedName name="_w1_1" localSheetId="1" hidden="1">{"PVGraph2",#N/A,FALSE,"PV Data"}</definedName>
    <definedName name="_w1_1" localSheetId="7" hidden="1">{"PVGraph2",#N/A,FALSE,"PV Data"}</definedName>
    <definedName name="_w1_1" hidden="1">{"PVGraph2",#N/A,FALSE,"PV Data"}</definedName>
    <definedName name="_w1_2" localSheetId="2" hidden="1">{"PVGraph2",#N/A,FALSE,"PV Data"}</definedName>
    <definedName name="_w1_2" localSheetId="6" hidden="1">{"PVGraph2",#N/A,FALSE,"PV Data"}</definedName>
    <definedName name="_w1_2" localSheetId="3" hidden="1">{"PVGraph2",#N/A,FALSE,"PV Data"}</definedName>
    <definedName name="_w1_2" localSheetId="9" hidden="1">{"PVGraph2",#N/A,FALSE,"PV Data"}</definedName>
    <definedName name="_w1_2" localSheetId="5" hidden="1">{"PVGraph2",#N/A,FALSE,"PV Data"}</definedName>
    <definedName name="_w1_2" localSheetId="4" hidden="1">{"PVGraph2",#N/A,FALSE,"PV Data"}</definedName>
    <definedName name="_w1_2" localSheetId="1" hidden="1">{"PVGraph2",#N/A,FALSE,"PV Data"}</definedName>
    <definedName name="_w1_2" localSheetId="7" hidden="1">{"PVGraph2",#N/A,FALSE,"PV Data"}</definedName>
    <definedName name="_w1_2" hidden="1">{"PVGraph2",#N/A,FALSE,"PV Data"}</definedName>
    <definedName name="_w1_3" localSheetId="2" hidden="1">{"PVGraph2",#N/A,FALSE,"PV Data"}</definedName>
    <definedName name="_w1_3" localSheetId="6" hidden="1">{"PVGraph2",#N/A,FALSE,"PV Data"}</definedName>
    <definedName name="_w1_3" localSheetId="3" hidden="1">{"PVGraph2",#N/A,FALSE,"PV Data"}</definedName>
    <definedName name="_w1_3" localSheetId="9" hidden="1">{"PVGraph2",#N/A,FALSE,"PV Data"}</definedName>
    <definedName name="_w1_3" localSheetId="5" hidden="1">{"PVGraph2",#N/A,FALSE,"PV Data"}</definedName>
    <definedName name="_w1_3" localSheetId="4" hidden="1">{"PVGraph2",#N/A,FALSE,"PV Data"}</definedName>
    <definedName name="_w1_3" localSheetId="1" hidden="1">{"PVGraph2",#N/A,FALSE,"PV Data"}</definedName>
    <definedName name="_w1_3" localSheetId="7" hidden="1">{"PVGraph2",#N/A,FALSE,"PV Data"}</definedName>
    <definedName name="_w1_3" hidden="1">{"PVGraph2",#N/A,FALSE,"PV Data"}</definedName>
    <definedName name="_w1_4" localSheetId="2" hidden="1">{"PVGraph2",#N/A,FALSE,"PV Data"}</definedName>
    <definedName name="_w1_4" localSheetId="6" hidden="1">{"PVGraph2",#N/A,FALSE,"PV Data"}</definedName>
    <definedName name="_w1_4" localSheetId="3" hidden="1">{"PVGraph2",#N/A,FALSE,"PV Data"}</definedName>
    <definedName name="_w1_4" localSheetId="9" hidden="1">{"PVGraph2",#N/A,FALSE,"PV Data"}</definedName>
    <definedName name="_w1_4" localSheetId="5" hidden="1">{"PVGraph2",#N/A,FALSE,"PV Data"}</definedName>
    <definedName name="_w1_4" localSheetId="4" hidden="1">{"PVGraph2",#N/A,FALSE,"PV Data"}</definedName>
    <definedName name="_w1_4" localSheetId="1" hidden="1">{"PVGraph2",#N/A,FALSE,"PV Data"}</definedName>
    <definedName name="_w1_4" localSheetId="7" hidden="1">{"PVGraph2",#N/A,FALSE,"PV Data"}</definedName>
    <definedName name="_w1_4" hidden="1">{"PVGraph2",#N/A,FALSE,"PV Data"}</definedName>
    <definedName name="_w1_5" localSheetId="2" hidden="1">{"PVGraph2",#N/A,FALSE,"PV Data"}</definedName>
    <definedName name="_w1_5" localSheetId="6" hidden="1">{"PVGraph2",#N/A,FALSE,"PV Data"}</definedName>
    <definedName name="_w1_5" localSheetId="3" hidden="1">{"PVGraph2",#N/A,FALSE,"PV Data"}</definedName>
    <definedName name="_w1_5" localSheetId="9" hidden="1">{"PVGraph2",#N/A,FALSE,"PV Data"}</definedName>
    <definedName name="_w1_5" localSheetId="5" hidden="1">{"PVGraph2",#N/A,FALSE,"PV Data"}</definedName>
    <definedName name="_w1_5" localSheetId="4" hidden="1">{"PVGraph2",#N/A,FALSE,"PV Data"}</definedName>
    <definedName name="_w1_5" localSheetId="1" hidden="1">{"PVGraph2",#N/A,FALSE,"PV Data"}</definedName>
    <definedName name="_w1_5" localSheetId="7" hidden="1">{"PVGraph2",#N/A,FALSE,"PV Data"}</definedName>
    <definedName name="_w1_5" hidden="1">{"PVGraph2",#N/A,FALSE,"PV Data"}</definedName>
    <definedName name="_w2" localSheetId="0" hidden="1">{"PVGraph2",#N/A,FALSE,"PV Data"}</definedName>
    <definedName name="_w2" localSheetId="2" hidden="1">{"PVGraph2",#N/A,FALSE,"PV Data"}</definedName>
    <definedName name="_w2" localSheetId="6" hidden="1">{"PVGraph2",#N/A,FALSE,"PV Data"}</definedName>
    <definedName name="_w2" localSheetId="3" hidden="1">{"PVGraph2",#N/A,FALSE,"PV Data"}</definedName>
    <definedName name="_w2" localSheetId="9" hidden="1">{"PVGraph2",#N/A,FALSE,"PV Data"}</definedName>
    <definedName name="_w2" localSheetId="5" hidden="1">{"PVGraph2",#N/A,FALSE,"PV Data"}</definedName>
    <definedName name="_w2" localSheetId="4" hidden="1">{"PVGraph2",#N/A,FALSE,"PV Data"}</definedName>
    <definedName name="_w2" localSheetId="1" hidden="1">{"PVGraph2",#N/A,FALSE,"PV Data"}</definedName>
    <definedName name="_w2" localSheetId="7" hidden="1">{"PVGraph2",#N/A,FALSE,"PV Data"}</definedName>
    <definedName name="_w2" hidden="1">{"PVGraph2",#N/A,FALSE,"PV Data"}</definedName>
    <definedName name="_w2_1" localSheetId="2" hidden="1">{"PVGraph2",#N/A,FALSE,"PV Data"}</definedName>
    <definedName name="_w2_1" localSheetId="6" hidden="1">{"PVGraph2",#N/A,FALSE,"PV Data"}</definedName>
    <definedName name="_w2_1" localSheetId="3" hidden="1">{"PVGraph2",#N/A,FALSE,"PV Data"}</definedName>
    <definedName name="_w2_1" localSheetId="9" hidden="1">{"PVGraph2",#N/A,FALSE,"PV Data"}</definedName>
    <definedName name="_w2_1" localSheetId="5" hidden="1">{"PVGraph2",#N/A,FALSE,"PV Data"}</definedName>
    <definedName name="_w2_1" localSheetId="4" hidden="1">{"PVGraph2",#N/A,FALSE,"PV Data"}</definedName>
    <definedName name="_w2_1" localSheetId="1" hidden="1">{"PVGraph2",#N/A,FALSE,"PV Data"}</definedName>
    <definedName name="_w2_1" localSheetId="7" hidden="1">{"PVGraph2",#N/A,FALSE,"PV Data"}</definedName>
    <definedName name="_w2_1" hidden="1">{"PVGraph2",#N/A,FALSE,"PV Data"}</definedName>
    <definedName name="_w2_2" localSheetId="2" hidden="1">{"PVGraph2",#N/A,FALSE,"PV Data"}</definedName>
    <definedName name="_w2_2" localSheetId="6" hidden="1">{"PVGraph2",#N/A,FALSE,"PV Data"}</definedName>
    <definedName name="_w2_2" localSheetId="3" hidden="1">{"PVGraph2",#N/A,FALSE,"PV Data"}</definedName>
    <definedName name="_w2_2" localSheetId="9" hidden="1">{"PVGraph2",#N/A,FALSE,"PV Data"}</definedName>
    <definedName name="_w2_2" localSheetId="5" hidden="1">{"PVGraph2",#N/A,FALSE,"PV Data"}</definedName>
    <definedName name="_w2_2" localSheetId="4" hidden="1">{"PVGraph2",#N/A,FALSE,"PV Data"}</definedName>
    <definedName name="_w2_2" localSheetId="1" hidden="1">{"PVGraph2",#N/A,FALSE,"PV Data"}</definedName>
    <definedName name="_w2_2" localSheetId="7" hidden="1">{"PVGraph2",#N/A,FALSE,"PV Data"}</definedName>
    <definedName name="_w2_2" hidden="1">{"PVGraph2",#N/A,FALSE,"PV Data"}</definedName>
    <definedName name="_w2_3" localSheetId="2" hidden="1">{"PVGraph2",#N/A,FALSE,"PV Data"}</definedName>
    <definedName name="_w2_3" localSheetId="6" hidden="1">{"PVGraph2",#N/A,FALSE,"PV Data"}</definedName>
    <definedName name="_w2_3" localSheetId="3" hidden="1">{"PVGraph2",#N/A,FALSE,"PV Data"}</definedName>
    <definedName name="_w2_3" localSheetId="9" hidden="1">{"PVGraph2",#N/A,FALSE,"PV Data"}</definedName>
    <definedName name="_w2_3" localSheetId="5" hidden="1">{"PVGraph2",#N/A,FALSE,"PV Data"}</definedName>
    <definedName name="_w2_3" localSheetId="4" hidden="1">{"PVGraph2",#N/A,FALSE,"PV Data"}</definedName>
    <definedName name="_w2_3" localSheetId="1" hidden="1">{"PVGraph2",#N/A,FALSE,"PV Data"}</definedName>
    <definedName name="_w2_3" localSheetId="7" hidden="1">{"PVGraph2",#N/A,FALSE,"PV Data"}</definedName>
    <definedName name="_w2_3" hidden="1">{"PVGraph2",#N/A,FALSE,"PV Data"}</definedName>
    <definedName name="_w2_4" localSheetId="2" hidden="1">{"PVGraph2",#N/A,FALSE,"PV Data"}</definedName>
    <definedName name="_w2_4" localSheetId="6" hidden="1">{"PVGraph2",#N/A,FALSE,"PV Data"}</definedName>
    <definedName name="_w2_4" localSheetId="3" hidden="1">{"PVGraph2",#N/A,FALSE,"PV Data"}</definedName>
    <definedName name="_w2_4" localSheetId="9" hidden="1">{"PVGraph2",#N/A,FALSE,"PV Data"}</definedName>
    <definedName name="_w2_4" localSheetId="5" hidden="1">{"PVGraph2",#N/A,FALSE,"PV Data"}</definedName>
    <definedName name="_w2_4" localSheetId="4" hidden="1">{"PVGraph2",#N/A,FALSE,"PV Data"}</definedName>
    <definedName name="_w2_4" localSheetId="1" hidden="1">{"PVGraph2",#N/A,FALSE,"PV Data"}</definedName>
    <definedName name="_w2_4" localSheetId="7" hidden="1">{"PVGraph2",#N/A,FALSE,"PV Data"}</definedName>
    <definedName name="_w2_4" hidden="1">{"PVGraph2",#N/A,FALSE,"PV Data"}</definedName>
    <definedName name="_w2_5" localSheetId="2" hidden="1">{"PVGraph2",#N/A,FALSE,"PV Data"}</definedName>
    <definedName name="_w2_5" localSheetId="6" hidden="1">{"PVGraph2",#N/A,FALSE,"PV Data"}</definedName>
    <definedName name="_w2_5" localSheetId="3" hidden="1">{"PVGraph2",#N/A,FALSE,"PV Data"}</definedName>
    <definedName name="_w2_5" localSheetId="9" hidden="1">{"PVGraph2",#N/A,FALSE,"PV Data"}</definedName>
    <definedName name="_w2_5" localSheetId="5" hidden="1">{"PVGraph2",#N/A,FALSE,"PV Data"}</definedName>
    <definedName name="_w2_5" localSheetId="4" hidden="1">{"PVGraph2",#N/A,FALSE,"PV Data"}</definedName>
    <definedName name="_w2_5" localSheetId="1" hidden="1">{"PVGraph2",#N/A,FALSE,"PV Data"}</definedName>
    <definedName name="_w2_5" localSheetId="7" hidden="1">{"PVGraph2",#N/A,FALSE,"PV Data"}</definedName>
    <definedName name="_w2_5" hidden="1">{"PVGraph2",#N/A,FALSE,"PV Data"}</definedName>
    <definedName name="_w3" localSheetId="0" hidden="1">{"PVGraph2",#N/A,FALSE,"PV Data"}</definedName>
    <definedName name="_w3" localSheetId="2" hidden="1">{"PVGraph2",#N/A,FALSE,"PV Data"}</definedName>
    <definedName name="_w3" localSheetId="6" hidden="1">{"PVGraph2",#N/A,FALSE,"PV Data"}</definedName>
    <definedName name="_w3" localSheetId="3" hidden="1">{"PVGraph2",#N/A,FALSE,"PV Data"}</definedName>
    <definedName name="_w3" localSheetId="9" hidden="1">{"PVGraph2",#N/A,FALSE,"PV Data"}</definedName>
    <definedName name="_w3" localSheetId="5" hidden="1">{"PVGraph2",#N/A,FALSE,"PV Data"}</definedName>
    <definedName name="_w3" localSheetId="4" hidden="1">{"PVGraph2",#N/A,FALSE,"PV Data"}</definedName>
    <definedName name="_w3" localSheetId="1" hidden="1">{"PVGraph2",#N/A,FALSE,"PV Data"}</definedName>
    <definedName name="_w3" localSheetId="7" hidden="1">{"PVGraph2",#N/A,FALSE,"PV Data"}</definedName>
    <definedName name="_w3" hidden="1">{"PVGraph2",#N/A,FALSE,"PV Data"}</definedName>
    <definedName name="_w3_1" localSheetId="2" hidden="1">{"PVGraph2",#N/A,FALSE,"PV Data"}</definedName>
    <definedName name="_w3_1" localSheetId="6" hidden="1">{"PVGraph2",#N/A,FALSE,"PV Data"}</definedName>
    <definedName name="_w3_1" localSheetId="3" hidden="1">{"PVGraph2",#N/A,FALSE,"PV Data"}</definedName>
    <definedName name="_w3_1" localSheetId="9" hidden="1">{"PVGraph2",#N/A,FALSE,"PV Data"}</definedName>
    <definedName name="_w3_1" localSheetId="5" hidden="1">{"PVGraph2",#N/A,FALSE,"PV Data"}</definedName>
    <definedName name="_w3_1" localSheetId="4" hidden="1">{"PVGraph2",#N/A,FALSE,"PV Data"}</definedName>
    <definedName name="_w3_1" localSheetId="1" hidden="1">{"PVGraph2",#N/A,FALSE,"PV Data"}</definedName>
    <definedName name="_w3_1" localSheetId="7" hidden="1">{"PVGraph2",#N/A,FALSE,"PV Data"}</definedName>
    <definedName name="_w3_1" hidden="1">{"PVGraph2",#N/A,FALSE,"PV Data"}</definedName>
    <definedName name="_w3_2" localSheetId="2" hidden="1">{"PVGraph2",#N/A,FALSE,"PV Data"}</definedName>
    <definedName name="_w3_2" localSheetId="6" hidden="1">{"PVGraph2",#N/A,FALSE,"PV Data"}</definedName>
    <definedName name="_w3_2" localSheetId="3" hidden="1">{"PVGraph2",#N/A,FALSE,"PV Data"}</definedName>
    <definedName name="_w3_2" localSheetId="9" hidden="1">{"PVGraph2",#N/A,FALSE,"PV Data"}</definedName>
    <definedName name="_w3_2" localSheetId="5" hidden="1">{"PVGraph2",#N/A,FALSE,"PV Data"}</definedName>
    <definedName name="_w3_2" localSheetId="4" hidden="1">{"PVGraph2",#N/A,FALSE,"PV Data"}</definedName>
    <definedName name="_w3_2" localSheetId="1" hidden="1">{"PVGraph2",#N/A,FALSE,"PV Data"}</definedName>
    <definedName name="_w3_2" localSheetId="7" hidden="1">{"PVGraph2",#N/A,FALSE,"PV Data"}</definedName>
    <definedName name="_w3_2" hidden="1">{"PVGraph2",#N/A,FALSE,"PV Data"}</definedName>
    <definedName name="_w3_3" localSheetId="2" hidden="1">{"PVGraph2",#N/A,FALSE,"PV Data"}</definedName>
    <definedName name="_w3_3" localSheetId="6" hidden="1">{"PVGraph2",#N/A,FALSE,"PV Data"}</definedName>
    <definedName name="_w3_3" localSheetId="3" hidden="1">{"PVGraph2",#N/A,FALSE,"PV Data"}</definedName>
    <definedName name="_w3_3" localSheetId="9" hidden="1">{"PVGraph2",#N/A,FALSE,"PV Data"}</definedName>
    <definedName name="_w3_3" localSheetId="5" hidden="1">{"PVGraph2",#N/A,FALSE,"PV Data"}</definedName>
    <definedName name="_w3_3" localSheetId="4" hidden="1">{"PVGraph2",#N/A,FALSE,"PV Data"}</definedName>
    <definedName name="_w3_3" localSheetId="1" hidden="1">{"PVGraph2",#N/A,FALSE,"PV Data"}</definedName>
    <definedName name="_w3_3" localSheetId="7" hidden="1">{"PVGraph2",#N/A,FALSE,"PV Data"}</definedName>
    <definedName name="_w3_3" hidden="1">{"PVGraph2",#N/A,FALSE,"PV Data"}</definedName>
    <definedName name="_w3_4" localSheetId="2" hidden="1">{"PVGraph2",#N/A,FALSE,"PV Data"}</definedName>
    <definedName name="_w3_4" localSheetId="6" hidden="1">{"PVGraph2",#N/A,FALSE,"PV Data"}</definedName>
    <definedName name="_w3_4" localSheetId="3" hidden="1">{"PVGraph2",#N/A,FALSE,"PV Data"}</definedName>
    <definedName name="_w3_4" localSheetId="9" hidden="1">{"PVGraph2",#N/A,FALSE,"PV Data"}</definedName>
    <definedName name="_w3_4" localSheetId="5" hidden="1">{"PVGraph2",#N/A,FALSE,"PV Data"}</definedName>
    <definedName name="_w3_4" localSheetId="4" hidden="1">{"PVGraph2",#N/A,FALSE,"PV Data"}</definedName>
    <definedName name="_w3_4" localSheetId="1" hidden="1">{"PVGraph2",#N/A,FALSE,"PV Data"}</definedName>
    <definedName name="_w3_4" localSheetId="7" hidden="1">{"PVGraph2",#N/A,FALSE,"PV Data"}</definedName>
    <definedName name="_w3_4" hidden="1">{"PVGraph2",#N/A,FALSE,"PV Data"}</definedName>
    <definedName name="_w3_5" localSheetId="2" hidden="1">{"PVGraph2",#N/A,FALSE,"PV Data"}</definedName>
    <definedName name="_w3_5" localSheetId="6" hidden="1">{"PVGraph2",#N/A,FALSE,"PV Data"}</definedName>
    <definedName name="_w3_5" localSheetId="3" hidden="1">{"PVGraph2",#N/A,FALSE,"PV Data"}</definedName>
    <definedName name="_w3_5" localSheetId="9" hidden="1">{"PVGraph2",#N/A,FALSE,"PV Data"}</definedName>
    <definedName name="_w3_5" localSheetId="5" hidden="1">{"PVGraph2",#N/A,FALSE,"PV Data"}</definedName>
    <definedName name="_w3_5" localSheetId="4" hidden="1">{"PVGraph2",#N/A,FALSE,"PV Data"}</definedName>
    <definedName name="_w3_5" localSheetId="1" hidden="1">{"PVGraph2",#N/A,FALSE,"PV Data"}</definedName>
    <definedName name="_w3_5" localSheetId="7" hidden="1">{"PVGraph2",#N/A,FALSE,"PV Data"}</definedName>
    <definedName name="_w3_5" hidden="1">{"PVGraph2",#N/A,FALSE,"PV Data"}</definedName>
    <definedName name="_w9" localSheetId="0" hidden="1">{"PVGraph2",#N/A,FALSE,"PV Data"}</definedName>
    <definedName name="_w9" localSheetId="2" hidden="1">{"PVGraph2",#N/A,FALSE,"PV Data"}</definedName>
    <definedName name="_w9" localSheetId="6" hidden="1">{"PVGraph2",#N/A,FALSE,"PV Data"}</definedName>
    <definedName name="_w9" localSheetId="3" hidden="1">{"PVGraph2",#N/A,FALSE,"PV Data"}</definedName>
    <definedName name="_w9" localSheetId="9" hidden="1">{"PVGraph2",#N/A,FALSE,"PV Data"}</definedName>
    <definedName name="_w9" localSheetId="5" hidden="1">{"PVGraph2",#N/A,FALSE,"PV Data"}</definedName>
    <definedName name="_w9" localSheetId="4" hidden="1">{"PVGraph2",#N/A,FALSE,"PV Data"}</definedName>
    <definedName name="_w9" localSheetId="1" hidden="1">{"PVGraph2",#N/A,FALSE,"PV Data"}</definedName>
    <definedName name="_w9" localSheetId="7" hidden="1">{"PVGraph2",#N/A,FALSE,"PV Data"}</definedName>
    <definedName name="_w9" hidden="1">{"PVGraph2",#N/A,FALSE,"PV Data"}</definedName>
    <definedName name="_w9_1" localSheetId="2" hidden="1">{"PVGraph2",#N/A,FALSE,"PV Data"}</definedName>
    <definedName name="_w9_1" localSheetId="6" hidden="1">{"PVGraph2",#N/A,FALSE,"PV Data"}</definedName>
    <definedName name="_w9_1" localSheetId="3" hidden="1">{"PVGraph2",#N/A,FALSE,"PV Data"}</definedName>
    <definedName name="_w9_1" localSheetId="9" hidden="1">{"PVGraph2",#N/A,FALSE,"PV Data"}</definedName>
    <definedName name="_w9_1" localSheetId="5" hidden="1">{"PVGraph2",#N/A,FALSE,"PV Data"}</definedName>
    <definedName name="_w9_1" localSheetId="4" hidden="1">{"PVGraph2",#N/A,FALSE,"PV Data"}</definedName>
    <definedName name="_w9_1" localSheetId="1" hidden="1">{"PVGraph2",#N/A,FALSE,"PV Data"}</definedName>
    <definedName name="_w9_1" localSheetId="7" hidden="1">{"PVGraph2",#N/A,FALSE,"PV Data"}</definedName>
    <definedName name="_w9_1" hidden="1">{"PVGraph2",#N/A,FALSE,"PV Data"}</definedName>
    <definedName name="_w9_2" localSheetId="2" hidden="1">{"PVGraph2",#N/A,FALSE,"PV Data"}</definedName>
    <definedName name="_w9_2" localSheetId="6" hidden="1">{"PVGraph2",#N/A,FALSE,"PV Data"}</definedName>
    <definedName name="_w9_2" localSheetId="3" hidden="1">{"PVGraph2",#N/A,FALSE,"PV Data"}</definedName>
    <definedName name="_w9_2" localSheetId="9" hidden="1">{"PVGraph2",#N/A,FALSE,"PV Data"}</definedName>
    <definedName name="_w9_2" localSheetId="5" hidden="1">{"PVGraph2",#N/A,FALSE,"PV Data"}</definedName>
    <definedName name="_w9_2" localSheetId="4" hidden="1">{"PVGraph2",#N/A,FALSE,"PV Data"}</definedName>
    <definedName name="_w9_2" localSheetId="1" hidden="1">{"PVGraph2",#N/A,FALSE,"PV Data"}</definedName>
    <definedName name="_w9_2" localSheetId="7" hidden="1">{"PVGraph2",#N/A,FALSE,"PV Data"}</definedName>
    <definedName name="_w9_2" hidden="1">{"PVGraph2",#N/A,FALSE,"PV Data"}</definedName>
    <definedName name="_w9_3" localSheetId="2" hidden="1">{"PVGraph2",#N/A,FALSE,"PV Data"}</definedName>
    <definedName name="_w9_3" localSheetId="6" hidden="1">{"PVGraph2",#N/A,FALSE,"PV Data"}</definedName>
    <definedName name="_w9_3" localSheetId="3" hidden="1">{"PVGraph2",#N/A,FALSE,"PV Data"}</definedName>
    <definedName name="_w9_3" localSheetId="9" hidden="1">{"PVGraph2",#N/A,FALSE,"PV Data"}</definedName>
    <definedName name="_w9_3" localSheetId="5" hidden="1">{"PVGraph2",#N/A,FALSE,"PV Data"}</definedName>
    <definedName name="_w9_3" localSheetId="4" hidden="1">{"PVGraph2",#N/A,FALSE,"PV Data"}</definedName>
    <definedName name="_w9_3" localSheetId="1" hidden="1">{"PVGraph2",#N/A,FALSE,"PV Data"}</definedName>
    <definedName name="_w9_3" localSheetId="7" hidden="1">{"PVGraph2",#N/A,FALSE,"PV Data"}</definedName>
    <definedName name="_w9_3" hidden="1">{"PVGraph2",#N/A,FALSE,"PV Data"}</definedName>
    <definedName name="_w9_4" localSheetId="2" hidden="1">{"PVGraph2",#N/A,FALSE,"PV Data"}</definedName>
    <definedName name="_w9_4" localSheetId="6" hidden="1">{"PVGraph2",#N/A,FALSE,"PV Data"}</definedName>
    <definedName name="_w9_4" localSheetId="3" hidden="1">{"PVGraph2",#N/A,FALSE,"PV Data"}</definedName>
    <definedName name="_w9_4" localSheetId="9" hidden="1">{"PVGraph2",#N/A,FALSE,"PV Data"}</definedName>
    <definedName name="_w9_4" localSheetId="5" hidden="1">{"PVGraph2",#N/A,FALSE,"PV Data"}</definedName>
    <definedName name="_w9_4" localSheetId="4" hidden="1">{"PVGraph2",#N/A,FALSE,"PV Data"}</definedName>
    <definedName name="_w9_4" localSheetId="1" hidden="1">{"PVGraph2",#N/A,FALSE,"PV Data"}</definedName>
    <definedName name="_w9_4" localSheetId="7" hidden="1">{"PVGraph2",#N/A,FALSE,"PV Data"}</definedName>
    <definedName name="_w9_4" hidden="1">{"PVGraph2",#N/A,FALSE,"PV Data"}</definedName>
    <definedName name="_w9_5" localSheetId="2" hidden="1">{"PVGraph2",#N/A,FALSE,"PV Data"}</definedName>
    <definedName name="_w9_5" localSheetId="6" hidden="1">{"PVGraph2",#N/A,FALSE,"PV Data"}</definedName>
    <definedName name="_w9_5" localSheetId="3" hidden="1">{"PVGraph2",#N/A,FALSE,"PV Data"}</definedName>
    <definedName name="_w9_5" localSheetId="9" hidden="1">{"PVGraph2",#N/A,FALSE,"PV Data"}</definedName>
    <definedName name="_w9_5" localSheetId="5" hidden="1">{"PVGraph2",#N/A,FALSE,"PV Data"}</definedName>
    <definedName name="_w9_5" localSheetId="4" hidden="1">{"PVGraph2",#N/A,FALSE,"PV Data"}</definedName>
    <definedName name="_w9_5" localSheetId="1" hidden="1">{"PVGraph2",#N/A,FALSE,"PV Data"}</definedName>
    <definedName name="_w9_5" localSheetId="7" hidden="1">{"PVGraph2",#N/A,FALSE,"PV Data"}</definedName>
    <definedName name="_w9_5" hidden="1">{"PVGraph2",#N/A,FALSE,"PV Data"}</definedName>
    <definedName name="_x2" localSheetId="0" hidden="1">{"PVGraph2",#N/A,FALSE,"PV Data"}</definedName>
    <definedName name="_x2" localSheetId="2" hidden="1">{"PVGraph2",#N/A,FALSE,"PV Data"}</definedName>
    <definedName name="_x2" localSheetId="6" hidden="1">{"PVGraph2",#N/A,FALSE,"PV Data"}</definedName>
    <definedName name="_x2" localSheetId="3" hidden="1">{"PVGraph2",#N/A,FALSE,"PV Data"}</definedName>
    <definedName name="_x2" localSheetId="9" hidden="1">{"PVGraph2",#N/A,FALSE,"PV Data"}</definedName>
    <definedName name="_x2" localSheetId="5" hidden="1">{"PVGraph2",#N/A,FALSE,"PV Data"}</definedName>
    <definedName name="_x2" localSheetId="4" hidden="1">{"PVGraph2",#N/A,FALSE,"PV Data"}</definedName>
    <definedName name="_x2" localSheetId="1" hidden="1">{"PVGraph2",#N/A,FALSE,"PV Data"}</definedName>
    <definedName name="_x2" localSheetId="7" hidden="1">{"PVGraph2",#N/A,FALSE,"PV Data"}</definedName>
    <definedName name="_x2" hidden="1">{"PVGraph2",#N/A,FALSE,"PV Data"}</definedName>
    <definedName name="_x2_1" localSheetId="2" hidden="1">{"PVGraph2",#N/A,FALSE,"PV Data"}</definedName>
    <definedName name="_x2_1" localSheetId="6" hidden="1">{"PVGraph2",#N/A,FALSE,"PV Data"}</definedName>
    <definedName name="_x2_1" localSheetId="3" hidden="1">{"PVGraph2",#N/A,FALSE,"PV Data"}</definedName>
    <definedName name="_x2_1" localSheetId="9" hidden="1">{"PVGraph2",#N/A,FALSE,"PV Data"}</definedName>
    <definedName name="_x2_1" localSheetId="5" hidden="1">{"PVGraph2",#N/A,FALSE,"PV Data"}</definedName>
    <definedName name="_x2_1" localSheetId="4" hidden="1">{"PVGraph2",#N/A,FALSE,"PV Data"}</definedName>
    <definedName name="_x2_1" localSheetId="1" hidden="1">{"PVGraph2",#N/A,FALSE,"PV Data"}</definedName>
    <definedName name="_x2_1" localSheetId="7" hidden="1">{"PVGraph2",#N/A,FALSE,"PV Data"}</definedName>
    <definedName name="_x2_1" hidden="1">{"PVGraph2",#N/A,FALSE,"PV Data"}</definedName>
    <definedName name="_x2_2" localSheetId="2" hidden="1">{"PVGraph2",#N/A,FALSE,"PV Data"}</definedName>
    <definedName name="_x2_2" localSheetId="6" hidden="1">{"PVGraph2",#N/A,FALSE,"PV Data"}</definedName>
    <definedName name="_x2_2" localSheetId="3" hidden="1">{"PVGraph2",#N/A,FALSE,"PV Data"}</definedName>
    <definedName name="_x2_2" localSheetId="9" hidden="1">{"PVGraph2",#N/A,FALSE,"PV Data"}</definedName>
    <definedName name="_x2_2" localSheetId="5" hidden="1">{"PVGraph2",#N/A,FALSE,"PV Data"}</definedName>
    <definedName name="_x2_2" localSheetId="4" hidden="1">{"PVGraph2",#N/A,FALSE,"PV Data"}</definedName>
    <definedName name="_x2_2" localSheetId="1" hidden="1">{"PVGraph2",#N/A,FALSE,"PV Data"}</definedName>
    <definedName name="_x2_2" localSheetId="7" hidden="1">{"PVGraph2",#N/A,FALSE,"PV Data"}</definedName>
    <definedName name="_x2_2" hidden="1">{"PVGraph2",#N/A,FALSE,"PV Data"}</definedName>
    <definedName name="_x2_3" localSheetId="2" hidden="1">{"PVGraph2",#N/A,FALSE,"PV Data"}</definedName>
    <definedName name="_x2_3" localSheetId="6" hidden="1">{"PVGraph2",#N/A,FALSE,"PV Data"}</definedName>
    <definedName name="_x2_3" localSheetId="3" hidden="1">{"PVGraph2",#N/A,FALSE,"PV Data"}</definedName>
    <definedName name="_x2_3" localSheetId="9" hidden="1">{"PVGraph2",#N/A,FALSE,"PV Data"}</definedName>
    <definedName name="_x2_3" localSheetId="5" hidden="1">{"PVGraph2",#N/A,FALSE,"PV Data"}</definedName>
    <definedName name="_x2_3" localSheetId="4" hidden="1">{"PVGraph2",#N/A,FALSE,"PV Data"}</definedName>
    <definedName name="_x2_3" localSheetId="1" hidden="1">{"PVGraph2",#N/A,FALSE,"PV Data"}</definedName>
    <definedName name="_x2_3" localSheetId="7" hidden="1">{"PVGraph2",#N/A,FALSE,"PV Data"}</definedName>
    <definedName name="_x2_3" hidden="1">{"PVGraph2",#N/A,FALSE,"PV Data"}</definedName>
    <definedName name="_x2_4" localSheetId="2" hidden="1">{"PVGraph2",#N/A,FALSE,"PV Data"}</definedName>
    <definedName name="_x2_4" localSheetId="6" hidden="1">{"PVGraph2",#N/A,FALSE,"PV Data"}</definedName>
    <definedName name="_x2_4" localSheetId="3" hidden="1">{"PVGraph2",#N/A,FALSE,"PV Data"}</definedName>
    <definedName name="_x2_4" localSheetId="9" hidden="1">{"PVGraph2",#N/A,FALSE,"PV Data"}</definedName>
    <definedName name="_x2_4" localSheetId="5" hidden="1">{"PVGraph2",#N/A,FALSE,"PV Data"}</definedName>
    <definedName name="_x2_4" localSheetId="4" hidden="1">{"PVGraph2",#N/A,FALSE,"PV Data"}</definedName>
    <definedName name="_x2_4" localSheetId="1" hidden="1">{"PVGraph2",#N/A,FALSE,"PV Data"}</definedName>
    <definedName name="_x2_4" localSheetId="7" hidden="1">{"PVGraph2",#N/A,FALSE,"PV Data"}</definedName>
    <definedName name="_x2_4" hidden="1">{"PVGraph2",#N/A,FALSE,"PV Data"}</definedName>
    <definedName name="_x2_5" localSheetId="2" hidden="1">{"PVGraph2",#N/A,FALSE,"PV Data"}</definedName>
    <definedName name="_x2_5" localSheetId="6" hidden="1">{"PVGraph2",#N/A,FALSE,"PV Data"}</definedName>
    <definedName name="_x2_5" localSheetId="3" hidden="1">{"PVGraph2",#N/A,FALSE,"PV Data"}</definedName>
    <definedName name="_x2_5" localSheetId="9" hidden="1">{"PVGraph2",#N/A,FALSE,"PV Data"}</definedName>
    <definedName name="_x2_5" localSheetId="5" hidden="1">{"PVGraph2",#N/A,FALSE,"PV Data"}</definedName>
    <definedName name="_x2_5" localSheetId="4" hidden="1">{"PVGraph2",#N/A,FALSE,"PV Data"}</definedName>
    <definedName name="_x2_5" localSheetId="1" hidden="1">{"PVGraph2",#N/A,FALSE,"PV Data"}</definedName>
    <definedName name="_x2_5" localSheetId="7" hidden="1">{"PVGraph2",#N/A,FALSE,"PV Data"}</definedName>
    <definedName name="_x2_5" hidden="1">{"PVGraph2",#N/A,FALSE,"PV Data"}</definedName>
    <definedName name="_xlchart.v5.0" hidden="1">(Valuation!$B$20,Valuation!$B$25,Valuation!$B$28,Valuation!$B$30,Valuation!$B$31)</definedName>
    <definedName name="_xlchart.v5.1" hidden="1">(Valuation!$D$20,Valuation!$D$25,Valuation!$D$28,Valuation!$D$30,Valuation!$D$31)</definedName>
    <definedName name="_xlchart.v5.2" hidden="1">Valuation!$B$18</definedName>
    <definedName name="_y2" localSheetId="0" hidden="1">{"PVGraph2",#N/A,FALSE,"PV Data"}</definedName>
    <definedName name="_y2" localSheetId="2" hidden="1">{"PVGraph2",#N/A,FALSE,"PV Data"}</definedName>
    <definedName name="_y2" localSheetId="6" hidden="1">{"PVGraph2",#N/A,FALSE,"PV Data"}</definedName>
    <definedName name="_y2" localSheetId="3" hidden="1">{"PVGraph2",#N/A,FALSE,"PV Data"}</definedName>
    <definedName name="_y2" localSheetId="9" hidden="1">{"PVGraph2",#N/A,FALSE,"PV Data"}</definedName>
    <definedName name="_y2" localSheetId="5" hidden="1">{"PVGraph2",#N/A,FALSE,"PV Data"}</definedName>
    <definedName name="_y2" localSheetId="4" hidden="1">{"PVGraph2",#N/A,FALSE,"PV Data"}</definedName>
    <definedName name="_y2" localSheetId="1" hidden="1">{"PVGraph2",#N/A,FALSE,"PV Data"}</definedName>
    <definedName name="_y2" localSheetId="7" hidden="1">{"PVGraph2",#N/A,FALSE,"PV Data"}</definedName>
    <definedName name="_y2" hidden="1">{"PVGraph2",#N/A,FALSE,"PV Data"}</definedName>
    <definedName name="_y2_1" localSheetId="2" hidden="1">{"PVGraph2",#N/A,FALSE,"PV Data"}</definedName>
    <definedName name="_y2_1" localSheetId="6" hidden="1">{"PVGraph2",#N/A,FALSE,"PV Data"}</definedName>
    <definedName name="_y2_1" localSheetId="3" hidden="1">{"PVGraph2",#N/A,FALSE,"PV Data"}</definedName>
    <definedName name="_y2_1" localSheetId="9" hidden="1">{"PVGraph2",#N/A,FALSE,"PV Data"}</definedName>
    <definedName name="_y2_1" localSheetId="5" hidden="1">{"PVGraph2",#N/A,FALSE,"PV Data"}</definedName>
    <definedName name="_y2_1" localSheetId="4" hidden="1">{"PVGraph2",#N/A,FALSE,"PV Data"}</definedName>
    <definedName name="_y2_1" localSheetId="1" hidden="1">{"PVGraph2",#N/A,FALSE,"PV Data"}</definedName>
    <definedName name="_y2_1" localSheetId="7" hidden="1">{"PVGraph2",#N/A,FALSE,"PV Data"}</definedName>
    <definedName name="_y2_1" hidden="1">{"PVGraph2",#N/A,FALSE,"PV Data"}</definedName>
    <definedName name="_y2_2" localSheetId="2" hidden="1">{"PVGraph2",#N/A,FALSE,"PV Data"}</definedName>
    <definedName name="_y2_2" localSheetId="6" hidden="1">{"PVGraph2",#N/A,FALSE,"PV Data"}</definedName>
    <definedName name="_y2_2" localSheetId="3" hidden="1">{"PVGraph2",#N/A,FALSE,"PV Data"}</definedName>
    <definedName name="_y2_2" localSheetId="9" hidden="1">{"PVGraph2",#N/A,FALSE,"PV Data"}</definedName>
    <definedName name="_y2_2" localSheetId="5" hidden="1">{"PVGraph2",#N/A,FALSE,"PV Data"}</definedName>
    <definedName name="_y2_2" localSheetId="4" hidden="1">{"PVGraph2",#N/A,FALSE,"PV Data"}</definedName>
    <definedName name="_y2_2" localSheetId="1" hidden="1">{"PVGraph2",#N/A,FALSE,"PV Data"}</definedName>
    <definedName name="_y2_2" localSheetId="7" hidden="1">{"PVGraph2",#N/A,FALSE,"PV Data"}</definedName>
    <definedName name="_y2_2" hidden="1">{"PVGraph2",#N/A,FALSE,"PV Data"}</definedName>
    <definedName name="_y2_3" localSheetId="2" hidden="1">{"PVGraph2",#N/A,FALSE,"PV Data"}</definedName>
    <definedName name="_y2_3" localSheetId="6" hidden="1">{"PVGraph2",#N/A,FALSE,"PV Data"}</definedName>
    <definedName name="_y2_3" localSheetId="3" hidden="1">{"PVGraph2",#N/A,FALSE,"PV Data"}</definedName>
    <definedName name="_y2_3" localSheetId="9" hidden="1">{"PVGraph2",#N/A,FALSE,"PV Data"}</definedName>
    <definedName name="_y2_3" localSheetId="5" hidden="1">{"PVGraph2",#N/A,FALSE,"PV Data"}</definedName>
    <definedName name="_y2_3" localSheetId="4" hidden="1">{"PVGraph2",#N/A,FALSE,"PV Data"}</definedName>
    <definedName name="_y2_3" localSheetId="1" hidden="1">{"PVGraph2",#N/A,FALSE,"PV Data"}</definedName>
    <definedName name="_y2_3" localSheetId="7" hidden="1">{"PVGraph2",#N/A,FALSE,"PV Data"}</definedName>
    <definedName name="_y2_3" hidden="1">{"PVGraph2",#N/A,FALSE,"PV Data"}</definedName>
    <definedName name="_y2_4" localSheetId="2" hidden="1">{"PVGraph2",#N/A,FALSE,"PV Data"}</definedName>
    <definedName name="_y2_4" localSheetId="6" hidden="1">{"PVGraph2",#N/A,FALSE,"PV Data"}</definedName>
    <definedName name="_y2_4" localSheetId="3" hidden="1">{"PVGraph2",#N/A,FALSE,"PV Data"}</definedName>
    <definedName name="_y2_4" localSheetId="9" hidden="1">{"PVGraph2",#N/A,FALSE,"PV Data"}</definedName>
    <definedName name="_y2_4" localSheetId="5" hidden="1">{"PVGraph2",#N/A,FALSE,"PV Data"}</definedName>
    <definedName name="_y2_4" localSheetId="4" hidden="1">{"PVGraph2",#N/A,FALSE,"PV Data"}</definedName>
    <definedName name="_y2_4" localSheetId="1" hidden="1">{"PVGraph2",#N/A,FALSE,"PV Data"}</definedName>
    <definedName name="_y2_4" localSheetId="7" hidden="1">{"PVGraph2",#N/A,FALSE,"PV Data"}</definedName>
    <definedName name="_y2_4" hidden="1">{"PVGraph2",#N/A,FALSE,"PV Data"}</definedName>
    <definedName name="_y2_5" localSheetId="2" hidden="1">{"PVGraph2",#N/A,FALSE,"PV Data"}</definedName>
    <definedName name="_y2_5" localSheetId="6" hidden="1">{"PVGraph2",#N/A,FALSE,"PV Data"}</definedName>
    <definedName name="_y2_5" localSheetId="3" hidden="1">{"PVGraph2",#N/A,FALSE,"PV Data"}</definedName>
    <definedName name="_y2_5" localSheetId="9" hidden="1">{"PVGraph2",#N/A,FALSE,"PV Data"}</definedName>
    <definedName name="_y2_5" localSheetId="5" hidden="1">{"PVGraph2",#N/A,FALSE,"PV Data"}</definedName>
    <definedName name="_y2_5" localSheetId="4" hidden="1">{"PVGraph2",#N/A,FALSE,"PV Data"}</definedName>
    <definedName name="_y2_5" localSheetId="1" hidden="1">{"PVGraph2",#N/A,FALSE,"PV Data"}</definedName>
    <definedName name="_y2_5" localSheetId="7" hidden="1">{"PVGraph2",#N/A,FALSE,"PV Data"}</definedName>
    <definedName name="_y2_5" hidden="1">{"PVGraph2",#N/A,FALSE,"PV Data"}</definedName>
    <definedName name="A" localSheetId="0" hidden="1">{"'TG'!$A$1:$L$37"}</definedName>
    <definedName name="a0" localSheetId="0" hidden="1">{#N/A,#N/A,FALSE,"FlCx99";#N/A,#N/A,FALSE,"Dívida99"}</definedName>
    <definedName name="a0" localSheetId="2" hidden="1">{#N/A,#N/A,FALSE,"FlCx99";#N/A,#N/A,FALSE,"Dívida99"}</definedName>
    <definedName name="a0" localSheetId="6" hidden="1">{#N/A,#N/A,FALSE,"FlCx99";#N/A,#N/A,FALSE,"Dívida99"}</definedName>
    <definedName name="a0" localSheetId="3" hidden="1">{#N/A,#N/A,FALSE,"FlCx99";#N/A,#N/A,FALSE,"Dívida99"}</definedName>
    <definedName name="a0" localSheetId="9" hidden="1">{#N/A,#N/A,FALSE,"FlCx99";#N/A,#N/A,FALSE,"Dívida99"}</definedName>
    <definedName name="a0" localSheetId="5" hidden="1">{#N/A,#N/A,FALSE,"FlCx99";#N/A,#N/A,FALSE,"Dívida99"}</definedName>
    <definedName name="a0" localSheetId="4" hidden="1">{#N/A,#N/A,FALSE,"FlCx99";#N/A,#N/A,FALSE,"Dívida99"}</definedName>
    <definedName name="a0" localSheetId="1" hidden="1">{#N/A,#N/A,FALSE,"FlCx99";#N/A,#N/A,FALSE,"Dívida99"}</definedName>
    <definedName name="a0" localSheetId="7" hidden="1">{#N/A,#N/A,FALSE,"FlCx99";#N/A,#N/A,FALSE,"Dívida99"}</definedName>
    <definedName name="a0" hidden="1">{#N/A,#N/A,FALSE,"FlCx99";#N/A,#N/A,FALSE,"Dívida99"}</definedName>
    <definedName name="a0_1" localSheetId="2" hidden="1">{#N/A,#N/A,FALSE,"FlCx99";#N/A,#N/A,FALSE,"Dívida99"}</definedName>
    <definedName name="a0_1" localSheetId="6" hidden="1">{#N/A,#N/A,FALSE,"FlCx99";#N/A,#N/A,FALSE,"Dívida99"}</definedName>
    <definedName name="a0_1" localSheetId="3" hidden="1">{#N/A,#N/A,FALSE,"FlCx99";#N/A,#N/A,FALSE,"Dívida99"}</definedName>
    <definedName name="a0_1" localSheetId="9" hidden="1">{#N/A,#N/A,FALSE,"FlCx99";#N/A,#N/A,FALSE,"Dívida99"}</definedName>
    <definedName name="a0_1" localSheetId="5" hidden="1">{#N/A,#N/A,FALSE,"FlCx99";#N/A,#N/A,FALSE,"Dívida99"}</definedName>
    <definedName name="a0_1" localSheetId="4" hidden="1">{#N/A,#N/A,FALSE,"FlCx99";#N/A,#N/A,FALSE,"Dívida99"}</definedName>
    <definedName name="a0_1" localSheetId="1" hidden="1">{#N/A,#N/A,FALSE,"FlCx99";#N/A,#N/A,FALSE,"Dívida99"}</definedName>
    <definedName name="a0_1" localSheetId="7" hidden="1">{#N/A,#N/A,FALSE,"FlCx99";#N/A,#N/A,FALSE,"Dívida99"}</definedName>
    <definedName name="a0_1" hidden="1">{#N/A,#N/A,FALSE,"FlCx99";#N/A,#N/A,FALSE,"Dívida99"}</definedName>
    <definedName name="a0_2" localSheetId="2" hidden="1">{#N/A,#N/A,FALSE,"FlCx99";#N/A,#N/A,FALSE,"Dívida99"}</definedName>
    <definedName name="a0_2" localSheetId="6" hidden="1">{#N/A,#N/A,FALSE,"FlCx99";#N/A,#N/A,FALSE,"Dívida99"}</definedName>
    <definedName name="a0_2" localSheetId="3" hidden="1">{#N/A,#N/A,FALSE,"FlCx99";#N/A,#N/A,FALSE,"Dívida99"}</definedName>
    <definedName name="a0_2" localSheetId="9" hidden="1">{#N/A,#N/A,FALSE,"FlCx99";#N/A,#N/A,FALSE,"Dívida99"}</definedName>
    <definedName name="a0_2" localSheetId="5" hidden="1">{#N/A,#N/A,FALSE,"FlCx99";#N/A,#N/A,FALSE,"Dívida99"}</definedName>
    <definedName name="a0_2" localSheetId="4" hidden="1">{#N/A,#N/A,FALSE,"FlCx99";#N/A,#N/A,FALSE,"Dívida99"}</definedName>
    <definedName name="a0_2" localSheetId="1" hidden="1">{#N/A,#N/A,FALSE,"FlCx99";#N/A,#N/A,FALSE,"Dívida99"}</definedName>
    <definedName name="a0_2" localSheetId="7" hidden="1">{#N/A,#N/A,FALSE,"FlCx99";#N/A,#N/A,FALSE,"Dívida99"}</definedName>
    <definedName name="a0_2" hidden="1">{#N/A,#N/A,FALSE,"FlCx99";#N/A,#N/A,FALSE,"Dívida99"}</definedName>
    <definedName name="a0_3" localSheetId="2" hidden="1">{#N/A,#N/A,FALSE,"FlCx99";#N/A,#N/A,FALSE,"Dívida99"}</definedName>
    <definedName name="a0_3" localSheetId="6" hidden="1">{#N/A,#N/A,FALSE,"FlCx99";#N/A,#N/A,FALSE,"Dívida99"}</definedName>
    <definedName name="a0_3" localSheetId="3" hidden="1">{#N/A,#N/A,FALSE,"FlCx99";#N/A,#N/A,FALSE,"Dívida99"}</definedName>
    <definedName name="a0_3" localSheetId="9" hidden="1">{#N/A,#N/A,FALSE,"FlCx99";#N/A,#N/A,FALSE,"Dívida99"}</definedName>
    <definedName name="a0_3" localSheetId="5" hidden="1">{#N/A,#N/A,FALSE,"FlCx99";#N/A,#N/A,FALSE,"Dívida99"}</definedName>
    <definedName name="a0_3" localSheetId="4" hidden="1">{#N/A,#N/A,FALSE,"FlCx99";#N/A,#N/A,FALSE,"Dívida99"}</definedName>
    <definedName name="a0_3" localSheetId="1" hidden="1">{#N/A,#N/A,FALSE,"FlCx99";#N/A,#N/A,FALSE,"Dívida99"}</definedName>
    <definedName name="a0_3" localSheetId="7" hidden="1">{#N/A,#N/A,FALSE,"FlCx99";#N/A,#N/A,FALSE,"Dívida99"}</definedName>
    <definedName name="a0_3" hidden="1">{#N/A,#N/A,FALSE,"FlCx99";#N/A,#N/A,FALSE,"Dívida99"}</definedName>
    <definedName name="a0_4" localSheetId="2" hidden="1">{#N/A,#N/A,FALSE,"FlCx99";#N/A,#N/A,FALSE,"Dívida99"}</definedName>
    <definedName name="a0_4" localSheetId="6" hidden="1">{#N/A,#N/A,FALSE,"FlCx99";#N/A,#N/A,FALSE,"Dívida99"}</definedName>
    <definedName name="a0_4" localSheetId="3" hidden="1">{#N/A,#N/A,FALSE,"FlCx99";#N/A,#N/A,FALSE,"Dívida99"}</definedName>
    <definedName name="a0_4" localSheetId="9" hidden="1">{#N/A,#N/A,FALSE,"FlCx99";#N/A,#N/A,FALSE,"Dívida99"}</definedName>
    <definedName name="a0_4" localSheetId="5" hidden="1">{#N/A,#N/A,FALSE,"FlCx99";#N/A,#N/A,FALSE,"Dívida99"}</definedName>
    <definedName name="a0_4" localSheetId="4" hidden="1">{#N/A,#N/A,FALSE,"FlCx99";#N/A,#N/A,FALSE,"Dívida99"}</definedName>
    <definedName name="a0_4" localSheetId="1" hidden="1">{#N/A,#N/A,FALSE,"FlCx99";#N/A,#N/A,FALSE,"Dívida99"}</definedName>
    <definedName name="a0_4" localSheetId="7" hidden="1">{#N/A,#N/A,FALSE,"FlCx99";#N/A,#N/A,FALSE,"Dívida99"}</definedName>
    <definedName name="a0_4" hidden="1">{#N/A,#N/A,FALSE,"FlCx99";#N/A,#N/A,FALSE,"Dívida99"}</definedName>
    <definedName name="a0_5" localSheetId="2" hidden="1">{#N/A,#N/A,FALSE,"FlCx99";#N/A,#N/A,FALSE,"Dívida99"}</definedName>
    <definedName name="a0_5" localSheetId="6" hidden="1">{#N/A,#N/A,FALSE,"FlCx99";#N/A,#N/A,FALSE,"Dívida99"}</definedName>
    <definedName name="a0_5" localSheetId="3" hidden="1">{#N/A,#N/A,FALSE,"FlCx99";#N/A,#N/A,FALSE,"Dívida99"}</definedName>
    <definedName name="a0_5" localSheetId="9" hidden="1">{#N/A,#N/A,FALSE,"FlCx99";#N/A,#N/A,FALSE,"Dívida99"}</definedName>
    <definedName name="a0_5" localSheetId="5" hidden="1">{#N/A,#N/A,FALSE,"FlCx99";#N/A,#N/A,FALSE,"Dívida99"}</definedName>
    <definedName name="a0_5" localSheetId="4" hidden="1">{#N/A,#N/A,FALSE,"FlCx99";#N/A,#N/A,FALSE,"Dívida99"}</definedName>
    <definedName name="a0_5" localSheetId="1" hidden="1">{#N/A,#N/A,FALSE,"FlCx99";#N/A,#N/A,FALSE,"Dívida99"}</definedName>
    <definedName name="a0_5" localSheetId="7" hidden="1">{#N/A,#N/A,FALSE,"FlCx99";#N/A,#N/A,FALSE,"Dívida99"}</definedName>
    <definedName name="a0_5" hidden="1">{#N/A,#N/A,FALSE,"FlCx99";#N/A,#N/A,FALSE,"Dívida99"}</definedName>
    <definedName name="AAA_DOCTOPS" hidden="1">"AAA_SET"</definedName>
    <definedName name="AAA_duser" hidden="1">"OFF"</definedName>
    <definedName name="aaaaaaaaaaaaaa" localSheetId="0" hidden="1">{"Revs",#N/A,TRUE,"Revs";"Costs",#N/A,TRUE,"Revs";"EBITDA",#N/A,TRUE,"Revs";"IS",#N/A,TRUE,"Revs";"CF",#N/A,TRUE,"Revs";"D/E",#N/A,TRUE,"Revs";"Debt Stats",#N/A,TRUE,"Revs";"DCFu",#N/A,TRUE,"Revs";"Sensitivity1",#N/A,TRUE,"Revs";"DCFl",#N/A,TRUE,"Revs"}</definedName>
    <definedName name="aaaaaaaaaaaaaa" localSheetId="2" hidden="1">{"Revs",#N/A,TRUE,"Revs";"Costs",#N/A,TRUE,"Revs";"EBITDA",#N/A,TRUE,"Revs";"IS",#N/A,TRUE,"Revs";"CF",#N/A,TRUE,"Revs";"D/E",#N/A,TRUE,"Revs";"Debt Stats",#N/A,TRUE,"Revs";"DCFu",#N/A,TRUE,"Revs";"Sensitivity1",#N/A,TRUE,"Revs";"DCFl",#N/A,TRUE,"Revs"}</definedName>
    <definedName name="aaaaaaaaaaaaaa" localSheetId="6" hidden="1">{"Revs",#N/A,TRUE,"Revs";"Costs",#N/A,TRUE,"Revs";"EBITDA",#N/A,TRUE,"Revs";"IS",#N/A,TRUE,"Revs";"CF",#N/A,TRUE,"Revs";"D/E",#N/A,TRUE,"Revs";"Debt Stats",#N/A,TRUE,"Revs";"DCFu",#N/A,TRUE,"Revs";"Sensitivity1",#N/A,TRUE,"Revs";"DCFl",#N/A,TRUE,"Revs"}</definedName>
    <definedName name="aaaaaaaaaaaaaa" localSheetId="3" hidden="1">{"Revs",#N/A,TRUE,"Revs";"Costs",#N/A,TRUE,"Revs";"EBITDA",#N/A,TRUE,"Revs";"IS",#N/A,TRUE,"Revs";"CF",#N/A,TRUE,"Revs";"D/E",#N/A,TRUE,"Revs";"Debt Stats",#N/A,TRUE,"Revs";"DCFu",#N/A,TRUE,"Revs";"Sensitivity1",#N/A,TRUE,"Revs";"DCFl",#N/A,TRUE,"Revs"}</definedName>
    <definedName name="aaaaaaaaaaaaaa" localSheetId="9" hidden="1">{"Revs",#N/A,TRUE,"Revs";"Costs",#N/A,TRUE,"Revs";"EBITDA",#N/A,TRUE,"Revs";"IS",#N/A,TRUE,"Revs";"CF",#N/A,TRUE,"Revs";"D/E",#N/A,TRUE,"Revs";"Debt Stats",#N/A,TRUE,"Revs";"DCFu",#N/A,TRUE,"Revs";"Sensitivity1",#N/A,TRUE,"Revs";"DCFl",#N/A,TRUE,"Revs"}</definedName>
    <definedName name="aaaaaaaaaaaaaa" localSheetId="5" hidden="1">{"Revs",#N/A,TRUE,"Revs";"Costs",#N/A,TRUE,"Revs";"EBITDA",#N/A,TRUE,"Revs";"IS",#N/A,TRUE,"Revs";"CF",#N/A,TRUE,"Revs";"D/E",#N/A,TRUE,"Revs";"Debt Stats",#N/A,TRUE,"Revs";"DCFu",#N/A,TRUE,"Revs";"Sensitivity1",#N/A,TRUE,"Revs";"DCFl",#N/A,TRUE,"Revs"}</definedName>
    <definedName name="aaaaaaaaaaaaaa" localSheetId="4" hidden="1">{"Revs",#N/A,TRUE,"Revs";"Costs",#N/A,TRUE,"Revs";"EBITDA",#N/A,TRUE,"Revs";"IS",#N/A,TRUE,"Revs";"CF",#N/A,TRUE,"Revs";"D/E",#N/A,TRUE,"Revs";"Debt Stats",#N/A,TRUE,"Revs";"DCFu",#N/A,TRUE,"Revs";"Sensitivity1",#N/A,TRUE,"Revs";"DCFl",#N/A,TRUE,"Revs"}</definedName>
    <definedName name="aaaaaaaaaaaaaa" localSheetId="1" hidden="1">{"Revs",#N/A,TRUE,"Revs";"Costs",#N/A,TRUE,"Revs";"EBITDA",#N/A,TRUE,"Revs";"IS",#N/A,TRUE,"Revs";"CF",#N/A,TRUE,"Revs";"D/E",#N/A,TRUE,"Revs";"Debt Stats",#N/A,TRUE,"Revs";"DCFu",#N/A,TRUE,"Revs";"Sensitivity1",#N/A,TRUE,"Revs";"DCFl",#N/A,TRUE,"Revs"}</definedName>
    <definedName name="aaaaaaaaaaaaaa" localSheetId="7" hidden="1">{"Revs",#N/A,TRUE,"Revs";"Costs",#N/A,TRUE,"Revs";"EBITDA",#N/A,TRUE,"Revs";"IS",#N/A,TRUE,"Revs";"CF",#N/A,TRUE,"Revs";"D/E",#N/A,TRUE,"Revs";"Debt Stats",#N/A,TRUE,"Revs";"DCFu",#N/A,TRUE,"Revs";"Sensitivity1",#N/A,TRUE,"Revs";"DCFl",#N/A,TRUE,"Revs"}</definedName>
    <definedName name="aaaaaaaaaaaaaa" hidden="1">{"Revs",#N/A,TRUE,"Revs";"Costs",#N/A,TRUE,"Revs";"EBITDA",#N/A,TRUE,"Revs";"IS",#N/A,TRUE,"Revs";"CF",#N/A,TRUE,"Revs";"D/E",#N/A,TRUE,"Revs";"Debt Stats",#N/A,TRUE,"Revs";"DCFu",#N/A,TRUE,"Revs";"Sensitivity1",#N/A,TRUE,"Revs";"DCFl",#N/A,TRUE,"Revs"}</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bcdef" localSheetId="0" hidden="1">{"'PXR_6500'!$A$1:$I$124"}</definedName>
    <definedName name="abcdef" localSheetId="2" hidden="1">{"'PXR_6500'!$A$1:$I$124"}</definedName>
    <definedName name="abcdef" localSheetId="6" hidden="1">{"'PXR_6500'!$A$1:$I$124"}</definedName>
    <definedName name="abcdef" localSheetId="3" hidden="1">{"'PXR_6500'!$A$1:$I$124"}</definedName>
    <definedName name="abcdef" localSheetId="9" hidden="1">{"'PXR_6500'!$A$1:$I$124"}</definedName>
    <definedName name="abcdef" localSheetId="5" hidden="1">{"'PXR_6500'!$A$1:$I$124"}</definedName>
    <definedName name="abcdef" localSheetId="4" hidden="1">{"'PXR_6500'!$A$1:$I$124"}</definedName>
    <definedName name="abcdef" localSheetId="1" hidden="1">{"'PXR_6500'!$A$1:$I$124"}</definedName>
    <definedName name="abcdef" localSheetId="7" hidden="1">{"'PXR_6500'!$A$1:$I$124"}</definedName>
    <definedName name="abcdef" hidden="1">{"'PXR_6500'!$A$1:$I$124"}</definedName>
    <definedName name="ABN" localSheetId="0" hidden="1">{"'PXR_6500'!$A$1:$I$124"}</definedName>
    <definedName name="ABN" localSheetId="2" hidden="1">{"'PXR_6500'!$A$1:$I$124"}</definedName>
    <definedName name="ABN" localSheetId="6" hidden="1">{"'PXR_6500'!$A$1:$I$124"}</definedName>
    <definedName name="ABN" localSheetId="3" hidden="1">{"'PXR_6500'!$A$1:$I$124"}</definedName>
    <definedName name="ABN" localSheetId="9" hidden="1">{"'PXR_6500'!$A$1:$I$124"}</definedName>
    <definedName name="ABN" localSheetId="5" hidden="1">{"'PXR_6500'!$A$1:$I$124"}</definedName>
    <definedName name="ABN" localSheetId="4" hidden="1">{"'PXR_6500'!$A$1:$I$124"}</definedName>
    <definedName name="ABN" localSheetId="1" hidden="1">{"'PXR_6500'!$A$1:$I$124"}</definedName>
    <definedName name="ABN" localSheetId="7" hidden="1">{"'PXR_6500'!$A$1:$I$124"}</definedName>
    <definedName name="ABN" hidden="1">{"'PXR_6500'!$A$1:$I$124"}</definedName>
    <definedName name="af" localSheetId="0" hidden="1">{"ARL",#N/A,FALSE,"ARL"}</definedName>
    <definedName name="af" localSheetId="2" hidden="1">{"ARL",#N/A,FALSE,"ARL"}</definedName>
    <definedName name="af" localSheetId="6" hidden="1">{"ARL",#N/A,FALSE,"ARL"}</definedName>
    <definedName name="af" localSheetId="3" hidden="1">{"ARL",#N/A,FALSE,"ARL"}</definedName>
    <definedName name="af" localSheetId="9" hidden="1">{"ARL",#N/A,FALSE,"ARL"}</definedName>
    <definedName name="af" localSheetId="5" hidden="1">{"ARL",#N/A,FALSE,"ARL"}</definedName>
    <definedName name="af" localSheetId="4" hidden="1">{"ARL",#N/A,FALSE,"ARL"}</definedName>
    <definedName name="af" localSheetId="1" hidden="1">{"ARL",#N/A,FALSE,"ARL"}</definedName>
    <definedName name="af" localSheetId="7" hidden="1">{"ARL",#N/A,FALSE,"ARL"}</definedName>
    <definedName name="af" hidden="1">{"ARL",#N/A,FALSE,"ARL"}</definedName>
    <definedName name="afasd" localSheetId="0" hidden="1">{"Assumptions1",#N/A,FALSE,"Assumptions";"MergerPlans1","20yearamort",FALSE,"MergerPlans";"MergerPlans1","40yearamort",FALSE,"MergerPlans";"MergerPlans2",#N/A,FALSE,"MergerPlans";"inputs",#N/A,FALSE,"MergerPlans"}</definedName>
    <definedName name="afasd" localSheetId="2" hidden="1">{"Assumptions1",#N/A,FALSE,"Assumptions";"MergerPlans1","20yearamort",FALSE,"MergerPlans";"MergerPlans1","40yearamort",FALSE,"MergerPlans";"MergerPlans2",#N/A,FALSE,"MergerPlans";"inputs",#N/A,FALSE,"MergerPlans"}</definedName>
    <definedName name="afasd" localSheetId="6" hidden="1">{"Assumptions1",#N/A,FALSE,"Assumptions";"MergerPlans1","20yearamort",FALSE,"MergerPlans";"MergerPlans1","40yearamort",FALSE,"MergerPlans";"MergerPlans2",#N/A,FALSE,"MergerPlans";"inputs",#N/A,FALSE,"MergerPlans"}</definedName>
    <definedName name="afasd" localSheetId="3" hidden="1">{"Assumptions1",#N/A,FALSE,"Assumptions";"MergerPlans1","20yearamort",FALSE,"MergerPlans";"MergerPlans1","40yearamort",FALSE,"MergerPlans";"MergerPlans2",#N/A,FALSE,"MergerPlans";"inputs",#N/A,FALSE,"MergerPlans"}</definedName>
    <definedName name="afasd" localSheetId="9" hidden="1">{"Assumptions1",#N/A,FALSE,"Assumptions";"MergerPlans1","20yearamort",FALSE,"MergerPlans";"MergerPlans1","40yearamort",FALSE,"MergerPlans";"MergerPlans2",#N/A,FALSE,"MergerPlans";"inputs",#N/A,FALSE,"MergerPlans"}</definedName>
    <definedName name="afasd" localSheetId="5" hidden="1">{"Assumptions1",#N/A,FALSE,"Assumptions";"MergerPlans1","20yearamort",FALSE,"MergerPlans";"MergerPlans1","40yearamort",FALSE,"MergerPlans";"MergerPlans2",#N/A,FALSE,"MergerPlans";"inputs",#N/A,FALSE,"MergerPlans"}</definedName>
    <definedName name="afasd" localSheetId="4" hidden="1">{"Assumptions1",#N/A,FALSE,"Assumptions";"MergerPlans1","20yearamort",FALSE,"MergerPlans";"MergerPlans1","40yearamort",FALSE,"MergerPlans";"MergerPlans2",#N/A,FALSE,"MergerPlans";"inputs",#N/A,FALSE,"MergerPlans"}</definedName>
    <definedName name="afasd" localSheetId="1" hidden="1">{"Assumptions1",#N/A,FALSE,"Assumptions";"MergerPlans1","20yearamort",FALSE,"MergerPlans";"MergerPlans1","40yearamort",FALSE,"MergerPlans";"MergerPlans2",#N/A,FALSE,"MergerPlans";"inputs",#N/A,FALSE,"MergerPlans"}</definedName>
    <definedName name="afasd" localSheetId="7" hidden="1">{"Assumptions1",#N/A,FALSE,"Assumptions";"MergerPlans1","20yearamort",FALSE,"MergerPlans";"MergerPlans1","40yearamort",FALSE,"MergerPlans";"MergerPlans2",#N/A,FALSE,"MergerPlans";"inputs",#N/A,FALSE,"MergerPlans"}</definedName>
    <definedName name="afasd" hidden="1">{"Assumptions1",#N/A,FALSE,"Assumptions";"MergerPlans1","20yearamort",FALSE,"MergerPlans";"MergerPlans1","40yearamort",FALSE,"MergerPlans";"MergerPlans2",#N/A,FALSE,"MergerPlans";"inputs",#N/A,FALSE,"MergerPlans"}</definedName>
    <definedName name="almena" localSheetId="0" hidden="1">#REF!</definedName>
    <definedName name="almena" hidden="1">#REF!</definedName>
    <definedName name="am" hidden="1">"iQHideSelected"</definedName>
    <definedName name="anscount" hidden="1">1</definedName>
    <definedName name="antonio" localSheetId="0" hidden="1">{#N/A,"70% Success",FALSE,"Sales Forecast";#N/A,#N/A,FALSE,"Sheet2"}</definedName>
    <definedName name="antonio" localSheetId="2" hidden="1">{#N/A,"70% Success",FALSE,"Sales Forecast";#N/A,#N/A,FALSE,"Sheet2"}</definedName>
    <definedName name="antonio" localSheetId="6" hidden="1">{#N/A,"70% Success",FALSE,"Sales Forecast";#N/A,#N/A,FALSE,"Sheet2"}</definedName>
    <definedName name="antonio" localSheetId="3" hidden="1">{#N/A,"70% Success",FALSE,"Sales Forecast";#N/A,#N/A,FALSE,"Sheet2"}</definedName>
    <definedName name="antonio" localSheetId="9" hidden="1">{#N/A,"70% Success",FALSE,"Sales Forecast";#N/A,#N/A,FALSE,"Sheet2"}</definedName>
    <definedName name="antonio" localSheetId="5" hidden="1">{#N/A,"70% Success",FALSE,"Sales Forecast";#N/A,#N/A,FALSE,"Sheet2"}</definedName>
    <definedName name="antonio" localSheetId="4" hidden="1">{#N/A,"70% Success",FALSE,"Sales Forecast";#N/A,#N/A,FALSE,"Sheet2"}</definedName>
    <definedName name="antonio" localSheetId="1" hidden="1">{#N/A,"70% Success",FALSE,"Sales Forecast";#N/A,#N/A,FALSE,"Sheet2"}</definedName>
    <definedName name="antonio" localSheetId="7" hidden="1">{#N/A,"70% Success",FALSE,"Sales Forecast";#N/A,#N/A,FALSE,"Sheet2"}</definedName>
    <definedName name="antonio" hidden="1">{#N/A,"70% Success",FALSE,"Sales Forecast";#N/A,#N/A,FALSE,"Sheet2"}</definedName>
    <definedName name="antonio_1" localSheetId="2" hidden="1">{#N/A,"70% Success",FALSE,"Sales Forecast";#N/A,#N/A,FALSE,"Sheet2"}</definedName>
    <definedName name="antonio_1" localSheetId="6" hidden="1">{#N/A,"70% Success",FALSE,"Sales Forecast";#N/A,#N/A,FALSE,"Sheet2"}</definedName>
    <definedName name="antonio_1" localSheetId="3" hidden="1">{#N/A,"70% Success",FALSE,"Sales Forecast";#N/A,#N/A,FALSE,"Sheet2"}</definedName>
    <definedName name="antonio_1" localSheetId="9" hidden="1">{#N/A,"70% Success",FALSE,"Sales Forecast";#N/A,#N/A,FALSE,"Sheet2"}</definedName>
    <definedName name="antonio_1" localSheetId="5" hidden="1">{#N/A,"70% Success",FALSE,"Sales Forecast";#N/A,#N/A,FALSE,"Sheet2"}</definedName>
    <definedName name="antonio_1" localSheetId="4" hidden="1">{#N/A,"70% Success",FALSE,"Sales Forecast";#N/A,#N/A,FALSE,"Sheet2"}</definedName>
    <definedName name="antonio_1" localSheetId="1" hidden="1">{#N/A,"70% Success",FALSE,"Sales Forecast";#N/A,#N/A,FALSE,"Sheet2"}</definedName>
    <definedName name="antonio_1" localSheetId="7" hidden="1">{#N/A,"70% Success",FALSE,"Sales Forecast";#N/A,#N/A,FALSE,"Sheet2"}</definedName>
    <definedName name="antonio_1" hidden="1">{#N/A,"70% Success",FALSE,"Sales Forecast";#N/A,#N/A,FALSE,"Sheet2"}</definedName>
    <definedName name="antonio_2" localSheetId="2" hidden="1">{#N/A,"70% Success",FALSE,"Sales Forecast";#N/A,#N/A,FALSE,"Sheet2"}</definedName>
    <definedName name="antonio_2" localSheetId="6" hidden="1">{#N/A,"70% Success",FALSE,"Sales Forecast";#N/A,#N/A,FALSE,"Sheet2"}</definedName>
    <definedName name="antonio_2" localSheetId="3" hidden="1">{#N/A,"70% Success",FALSE,"Sales Forecast";#N/A,#N/A,FALSE,"Sheet2"}</definedName>
    <definedName name="antonio_2" localSheetId="9" hidden="1">{#N/A,"70% Success",FALSE,"Sales Forecast";#N/A,#N/A,FALSE,"Sheet2"}</definedName>
    <definedName name="antonio_2" localSheetId="5" hidden="1">{#N/A,"70% Success",FALSE,"Sales Forecast";#N/A,#N/A,FALSE,"Sheet2"}</definedName>
    <definedName name="antonio_2" localSheetId="4" hidden="1">{#N/A,"70% Success",FALSE,"Sales Forecast";#N/A,#N/A,FALSE,"Sheet2"}</definedName>
    <definedName name="antonio_2" localSheetId="1" hidden="1">{#N/A,"70% Success",FALSE,"Sales Forecast";#N/A,#N/A,FALSE,"Sheet2"}</definedName>
    <definedName name="antonio_2" localSheetId="7" hidden="1">{#N/A,"70% Success",FALSE,"Sales Forecast";#N/A,#N/A,FALSE,"Sheet2"}</definedName>
    <definedName name="antonio_2" hidden="1">{#N/A,"70% Success",FALSE,"Sales Forecast";#N/A,#N/A,FALSE,"Sheet2"}</definedName>
    <definedName name="antonio_3" localSheetId="2" hidden="1">{#N/A,"70% Success",FALSE,"Sales Forecast";#N/A,#N/A,FALSE,"Sheet2"}</definedName>
    <definedName name="antonio_3" localSheetId="6" hidden="1">{#N/A,"70% Success",FALSE,"Sales Forecast";#N/A,#N/A,FALSE,"Sheet2"}</definedName>
    <definedName name="antonio_3" localSheetId="3" hidden="1">{#N/A,"70% Success",FALSE,"Sales Forecast";#N/A,#N/A,FALSE,"Sheet2"}</definedName>
    <definedName name="antonio_3" localSheetId="9" hidden="1">{#N/A,"70% Success",FALSE,"Sales Forecast";#N/A,#N/A,FALSE,"Sheet2"}</definedName>
    <definedName name="antonio_3" localSheetId="5" hidden="1">{#N/A,"70% Success",FALSE,"Sales Forecast";#N/A,#N/A,FALSE,"Sheet2"}</definedName>
    <definedName name="antonio_3" localSheetId="4" hidden="1">{#N/A,"70% Success",FALSE,"Sales Forecast";#N/A,#N/A,FALSE,"Sheet2"}</definedName>
    <definedName name="antonio_3" localSheetId="1" hidden="1">{#N/A,"70% Success",FALSE,"Sales Forecast";#N/A,#N/A,FALSE,"Sheet2"}</definedName>
    <definedName name="antonio_3" localSheetId="7" hidden="1">{#N/A,"70% Success",FALSE,"Sales Forecast";#N/A,#N/A,FALSE,"Sheet2"}</definedName>
    <definedName name="antonio_3" hidden="1">{#N/A,"70% Success",FALSE,"Sales Forecast";#N/A,#N/A,FALSE,"Sheet2"}</definedName>
    <definedName name="antonio_4" localSheetId="2" hidden="1">{#N/A,"70% Success",FALSE,"Sales Forecast";#N/A,#N/A,FALSE,"Sheet2"}</definedName>
    <definedName name="antonio_4" localSheetId="6" hidden="1">{#N/A,"70% Success",FALSE,"Sales Forecast";#N/A,#N/A,FALSE,"Sheet2"}</definedName>
    <definedName name="antonio_4" localSheetId="3" hidden="1">{#N/A,"70% Success",FALSE,"Sales Forecast";#N/A,#N/A,FALSE,"Sheet2"}</definedName>
    <definedName name="antonio_4" localSheetId="9" hidden="1">{#N/A,"70% Success",FALSE,"Sales Forecast";#N/A,#N/A,FALSE,"Sheet2"}</definedName>
    <definedName name="antonio_4" localSheetId="5" hidden="1">{#N/A,"70% Success",FALSE,"Sales Forecast";#N/A,#N/A,FALSE,"Sheet2"}</definedName>
    <definedName name="antonio_4" localSheetId="4" hidden="1">{#N/A,"70% Success",FALSE,"Sales Forecast";#N/A,#N/A,FALSE,"Sheet2"}</definedName>
    <definedName name="antonio_4" localSheetId="1" hidden="1">{#N/A,"70% Success",FALSE,"Sales Forecast";#N/A,#N/A,FALSE,"Sheet2"}</definedName>
    <definedName name="antonio_4" localSheetId="7" hidden="1">{#N/A,"70% Success",FALSE,"Sales Forecast";#N/A,#N/A,FALSE,"Sheet2"}</definedName>
    <definedName name="antonio_4" hidden="1">{#N/A,"70% Success",FALSE,"Sales Forecast";#N/A,#N/A,FALSE,"Sheet2"}</definedName>
    <definedName name="antonio_5" localSheetId="2" hidden="1">{#N/A,"70% Success",FALSE,"Sales Forecast";#N/A,#N/A,FALSE,"Sheet2"}</definedName>
    <definedName name="antonio_5" localSheetId="6" hidden="1">{#N/A,"70% Success",FALSE,"Sales Forecast";#N/A,#N/A,FALSE,"Sheet2"}</definedName>
    <definedName name="antonio_5" localSheetId="3" hidden="1">{#N/A,"70% Success",FALSE,"Sales Forecast";#N/A,#N/A,FALSE,"Sheet2"}</definedName>
    <definedName name="antonio_5" localSheetId="9" hidden="1">{#N/A,"70% Success",FALSE,"Sales Forecast";#N/A,#N/A,FALSE,"Sheet2"}</definedName>
    <definedName name="antonio_5" localSheetId="5" hidden="1">{#N/A,"70% Success",FALSE,"Sales Forecast";#N/A,#N/A,FALSE,"Sheet2"}</definedName>
    <definedName name="antonio_5" localSheetId="4" hidden="1">{#N/A,"70% Success",FALSE,"Sales Forecast";#N/A,#N/A,FALSE,"Sheet2"}</definedName>
    <definedName name="antonio_5" localSheetId="1" hidden="1">{#N/A,"70% Success",FALSE,"Sales Forecast";#N/A,#N/A,FALSE,"Sheet2"}</definedName>
    <definedName name="antonio_5" localSheetId="7" hidden="1">{#N/A,"70% Success",FALSE,"Sales Forecast";#N/A,#N/A,FALSE,"Sheet2"}</definedName>
    <definedName name="antonio_5" hidden="1">{#N/A,"70% Success",FALSE,"Sales Forecast";#N/A,#N/A,FALSE,"Sheet2"}</definedName>
    <definedName name="AS" localSheetId="0" hidden="1">{"'TG'!$A$1:$L$37"}</definedName>
    <definedName name="AS" localSheetId="2" hidden="1">{"'TG'!$A$1:$L$37"}</definedName>
    <definedName name="AS" localSheetId="6" hidden="1">{"'TG'!$A$1:$L$37"}</definedName>
    <definedName name="AS" localSheetId="3" hidden="1">{"'TG'!$A$1:$L$37"}</definedName>
    <definedName name="AS" localSheetId="9" hidden="1">{"'TG'!$A$1:$L$37"}</definedName>
    <definedName name="AS" localSheetId="5" hidden="1">{"'TG'!$A$1:$L$37"}</definedName>
    <definedName name="AS" localSheetId="4" hidden="1">{"'TG'!$A$1:$L$37"}</definedName>
    <definedName name="AS" localSheetId="1" hidden="1">{"'TG'!$A$1:$L$37"}</definedName>
    <definedName name="AS" localSheetId="7" hidden="1">{"'TG'!$A$1:$L$37"}</definedName>
    <definedName name="AS" hidden="1">{"'TG'!$A$1:$L$37"}</definedName>
    <definedName name="AS2DocOpenMode" hidden="1">"AS2DocumentEdit"</definedName>
    <definedName name="AS2NamedRange" hidden="1">16</definedName>
    <definedName name="AS2ReportLS" hidden="1">1</definedName>
    <definedName name="AS2SyncStepLS" hidden="1">0</definedName>
    <definedName name="AS2TickmarkLS" localSheetId="0" hidden="1">#REF!</definedName>
    <definedName name="AS2TickmarkLS" hidden="1">#REF!</definedName>
    <definedName name="AS2VersionLS" hidden="1">300</definedName>
    <definedName name="b" hidden="1">#N/A</definedName>
    <definedName name="BA" localSheetId="0" hidden="1">{#N/A,#N/A,FALSE,"Earn'gs &amp; Val'n";#N/A,#N/A,FALSE,"Interim"}</definedName>
    <definedName name="BA" localSheetId="2" hidden="1">{#N/A,#N/A,FALSE,"Earn'gs &amp; Val'n";#N/A,#N/A,FALSE,"Interim"}</definedName>
    <definedName name="BA" localSheetId="6" hidden="1">{#N/A,#N/A,FALSE,"Earn'gs &amp; Val'n";#N/A,#N/A,FALSE,"Interim"}</definedName>
    <definedName name="BA" localSheetId="3" hidden="1">{#N/A,#N/A,FALSE,"Earn'gs &amp; Val'n";#N/A,#N/A,FALSE,"Interim"}</definedName>
    <definedName name="BA" localSheetId="9" hidden="1">{#N/A,#N/A,FALSE,"Earn'gs &amp; Val'n";#N/A,#N/A,FALSE,"Interim"}</definedName>
    <definedName name="BA" localSheetId="5" hidden="1">{#N/A,#N/A,FALSE,"Earn'gs &amp; Val'n";#N/A,#N/A,FALSE,"Interim"}</definedName>
    <definedName name="BA" localSheetId="4" hidden="1">{#N/A,#N/A,FALSE,"Earn'gs &amp; Val'n";#N/A,#N/A,FALSE,"Interim"}</definedName>
    <definedName name="BA" localSheetId="1" hidden="1">{#N/A,#N/A,FALSE,"Earn'gs &amp; Val'n";#N/A,#N/A,FALSE,"Interim"}</definedName>
    <definedName name="BA" localSheetId="7" hidden="1">{#N/A,#N/A,FALSE,"Earn'gs &amp; Val'n";#N/A,#N/A,FALSE,"Interim"}</definedName>
    <definedName name="BA" hidden="1">{#N/A,#N/A,FALSE,"Earn'gs &amp; Val'n";#N/A,#N/A,FALSE,"Interim"}</definedName>
    <definedName name="belnew" localSheetId="0" hidden="1">{"IS",#N/A,FALSE,"IS";"RPTIS",#N/A,FALSE,"RPTIS";"STATS",#N/A,FALSE,"STATS";"CELL",#N/A,FALSE,"CELL";"BS",#N/A,FALSE,"BS"}</definedName>
    <definedName name="belnew" localSheetId="2" hidden="1">{"IS",#N/A,FALSE,"IS";"RPTIS",#N/A,FALSE,"RPTIS";"STATS",#N/A,FALSE,"STATS";"CELL",#N/A,FALSE,"CELL";"BS",#N/A,FALSE,"BS"}</definedName>
    <definedName name="belnew" localSheetId="6" hidden="1">{"IS",#N/A,FALSE,"IS";"RPTIS",#N/A,FALSE,"RPTIS";"STATS",#N/A,FALSE,"STATS";"CELL",#N/A,FALSE,"CELL";"BS",#N/A,FALSE,"BS"}</definedName>
    <definedName name="belnew" localSheetId="3" hidden="1">{"IS",#N/A,FALSE,"IS";"RPTIS",#N/A,FALSE,"RPTIS";"STATS",#N/A,FALSE,"STATS";"CELL",#N/A,FALSE,"CELL";"BS",#N/A,FALSE,"BS"}</definedName>
    <definedName name="belnew" localSheetId="9" hidden="1">{"IS",#N/A,FALSE,"IS";"RPTIS",#N/A,FALSE,"RPTIS";"STATS",#N/A,FALSE,"STATS";"CELL",#N/A,FALSE,"CELL";"BS",#N/A,FALSE,"BS"}</definedName>
    <definedName name="belnew" localSheetId="5" hidden="1">{"IS",#N/A,FALSE,"IS";"RPTIS",#N/A,FALSE,"RPTIS";"STATS",#N/A,FALSE,"STATS";"CELL",#N/A,FALSE,"CELL";"BS",#N/A,FALSE,"BS"}</definedName>
    <definedName name="belnew" localSheetId="4" hidden="1">{"IS",#N/A,FALSE,"IS";"RPTIS",#N/A,FALSE,"RPTIS";"STATS",#N/A,FALSE,"STATS";"CELL",#N/A,FALSE,"CELL";"BS",#N/A,FALSE,"BS"}</definedName>
    <definedName name="belnew" localSheetId="1" hidden="1">{"IS",#N/A,FALSE,"IS";"RPTIS",#N/A,FALSE,"RPTIS";"STATS",#N/A,FALSE,"STATS";"CELL",#N/A,FALSE,"CELL";"BS",#N/A,FALSE,"BS"}</definedName>
    <definedName name="belnew" localSheetId="7" hidden="1">{"IS",#N/A,FALSE,"IS";"RPTIS",#N/A,FALSE,"RPTIS";"STATS",#N/A,FALSE,"STATS";"CELL",#N/A,FALSE,"CELL";"BS",#N/A,FALSE,"BS"}</definedName>
    <definedName name="belnew" hidden="1">{"IS",#N/A,FALSE,"IS";"RPTIS",#N/A,FALSE,"RPTIS";"STATS",#N/A,FALSE,"STATS";"CELL",#N/A,FALSE,"CELL";"BS",#N/A,FALSE,"BS"}</definedName>
    <definedName name="BG_Del" hidden="1">15</definedName>
    <definedName name="BG_Ins" hidden="1">4</definedName>
    <definedName name="BG_Mod" hidden="1">6</definedName>
    <definedName name="BLPH1" localSheetId="0" hidden="1">#REF!</definedName>
    <definedName name="BLPH1" hidden="1">#REF!</definedName>
    <definedName name="BLPH100" localSheetId="0" hidden="1">#REF!</definedName>
    <definedName name="BLPH100" hidden="1">#REF!</definedName>
    <definedName name="BLPH101" localSheetId="0" hidden="1">#REF!</definedName>
    <definedName name="BLPH101" hidden="1">#REF!</definedName>
    <definedName name="BLPH102" localSheetId="0" hidden="1">#REF!</definedName>
    <definedName name="BLPH102" hidden="1">#REF!</definedName>
    <definedName name="BLPH103" localSheetId="0" hidden="1">#REF!</definedName>
    <definedName name="BLPH103" hidden="1">#REF!</definedName>
    <definedName name="BLPH104" localSheetId="0" hidden="1">#REF!</definedName>
    <definedName name="BLPH104" hidden="1">#REF!</definedName>
    <definedName name="BLPH105" localSheetId="0" hidden="1">#REF!</definedName>
    <definedName name="BLPH105" hidden="1">#REF!</definedName>
    <definedName name="BLPH106" localSheetId="0" hidden="1">#REF!</definedName>
    <definedName name="BLPH106" hidden="1">#REF!</definedName>
    <definedName name="BLPH107" localSheetId="0" hidden="1">#REF!</definedName>
    <definedName name="BLPH107" hidden="1">#REF!</definedName>
    <definedName name="BLPH108" localSheetId="0" hidden="1">#REF!</definedName>
    <definedName name="BLPH108" hidden="1">#REF!</definedName>
    <definedName name="BLPH109" localSheetId="0" hidden="1">#REF!</definedName>
    <definedName name="BLPH109" hidden="1">#REF!</definedName>
    <definedName name="BLPH110" localSheetId="0" hidden="1">#REF!</definedName>
    <definedName name="BLPH110" hidden="1">#REF!</definedName>
    <definedName name="BLPH111" localSheetId="0" hidden="1">#REF!</definedName>
    <definedName name="BLPH111" hidden="1">#REF!</definedName>
    <definedName name="BLPH112" localSheetId="0" hidden="1">#REF!</definedName>
    <definedName name="BLPH112" hidden="1">#REF!</definedName>
    <definedName name="BLPH113" localSheetId="0" hidden="1">#REF!</definedName>
    <definedName name="BLPH113" hidden="1">#REF!</definedName>
    <definedName name="BLPH114" localSheetId="0" hidden="1">#REF!</definedName>
    <definedName name="BLPH114" hidden="1">#REF!</definedName>
    <definedName name="BLPH115" localSheetId="0" hidden="1">#REF!</definedName>
    <definedName name="BLPH115" hidden="1">#REF!</definedName>
    <definedName name="BLPH116" localSheetId="0" hidden="1">#REF!</definedName>
    <definedName name="BLPH116" hidden="1">#REF!</definedName>
    <definedName name="BLPH117" localSheetId="0" hidden="1">#REF!</definedName>
    <definedName name="BLPH117" hidden="1">#REF!</definedName>
    <definedName name="BLPH118" hidden="1">[17]base!$B$4</definedName>
    <definedName name="BLPH119" hidden="1">[17]base!$B$4:$C$142</definedName>
    <definedName name="BLPH120" hidden="1">[17]base!$F$4</definedName>
    <definedName name="BLPH121" hidden="1">[17]base!$F$4:$G$142</definedName>
    <definedName name="BLPH122" hidden="1">[17]base!$J$4</definedName>
    <definedName name="BLPH123" hidden="1">[17]base!$J$4:$K$142</definedName>
    <definedName name="BLPH124" hidden="1">[17]base!$N$4</definedName>
    <definedName name="BLPH125" hidden="1">[17]base!$N$4:$O$142</definedName>
    <definedName name="BLPH126" hidden="1">[17]base!$O$5</definedName>
    <definedName name="BLPH127" hidden="1">[17]base!$T$4</definedName>
    <definedName name="BLPH128" hidden="1">[17]base!$T$4:$U$142</definedName>
    <definedName name="BLPH129" hidden="1">[17]base!$U$5</definedName>
    <definedName name="BLPH130" hidden="1">[17]base!$Z$4</definedName>
    <definedName name="BLPH131" hidden="1">[17]base!$Z$4:$AA$142</definedName>
    <definedName name="BLPH132" hidden="1">[17]base!$AA$5</definedName>
    <definedName name="BLPH133" hidden="1">[17]base!$AF$4</definedName>
    <definedName name="BLPH134" hidden="1">[17]base!$AF$4:$AG$142</definedName>
    <definedName name="BLPH135" hidden="1">[17]base!$AG$5</definedName>
    <definedName name="BLPH136" hidden="1">[17]base!$AL$4</definedName>
    <definedName name="BLPH137" hidden="1">[17]base!$AL$4:$AM$142</definedName>
    <definedName name="BLPH138" hidden="1">[17]base!$AP$4</definedName>
    <definedName name="BLPH139" hidden="1">[17]base!$AV$4</definedName>
    <definedName name="BLPH140" hidden="1">[17]base!$AZ$4</definedName>
    <definedName name="BLPH141" hidden="1">[17]base!$BD$4</definedName>
    <definedName name="BLPH142" hidden="1">[17]base!$BD$4:$BE$142</definedName>
    <definedName name="BLPH143" localSheetId="0" hidden="1">#REF!</definedName>
    <definedName name="BLPH143" hidden="1">#REF!</definedName>
    <definedName name="BLPH144" hidden="1">[17]daily!$B$4</definedName>
    <definedName name="BLPH145" hidden="1">[17]daily!$E$4</definedName>
    <definedName name="BLPH146" hidden="1">[17]daily!$H$4</definedName>
    <definedName name="BLPH147" hidden="1">[17]daily!$K$4</definedName>
    <definedName name="BLPH148" hidden="1">[17]daily!$N$4</definedName>
    <definedName name="BLPH149" hidden="1">[17]daily!$Q$4</definedName>
    <definedName name="BLPH150" hidden="1">[17]daily!$T$4</definedName>
    <definedName name="BLPH151" hidden="1">[17]daily!$W$4</definedName>
    <definedName name="BLPH152" hidden="1">[17]daily!$Z$4</definedName>
    <definedName name="BLPH153" hidden="1">[17]daily!$AC$4</definedName>
    <definedName name="BLPH154" hidden="1">[17]daily!$AF$4</definedName>
    <definedName name="BLPH155" hidden="1">[17]daily!$AI$4</definedName>
    <definedName name="BLPH156" hidden="1">[17]daily!$K$5</definedName>
    <definedName name="BLPH2" localSheetId="0" hidden="1">#REF!</definedName>
    <definedName name="BLPH2" hidden="1">#REF!</definedName>
    <definedName name="BLPH3" localSheetId="0" hidden="1">#REF!</definedName>
    <definedName name="BLPH3" hidden="1">#REF!</definedName>
    <definedName name="BLPH4" localSheetId="0" hidden="1">#REF!</definedName>
    <definedName name="BLPH4" hidden="1">#REF!</definedName>
    <definedName name="BLPH5" localSheetId="0" hidden="1">#REF!</definedName>
    <definedName name="BLPH5" hidden="1">#REF!</definedName>
    <definedName name="BLPH6" localSheetId="0" hidden="1">[18]ROC!#REF!</definedName>
    <definedName name="BLPH6" hidden="1">[18]ROC!#REF!</definedName>
    <definedName name="BLPH7" localSheetId="0" hidden="1">'[19] DOE model'!#REF!</definedName>
    <definedName name="BLPH7" hidden="1">'[19] DOE model'!#REF!</definedName>
    <definedName name="BLPH77" hidden="1">[17]base!$B$150</definedName>
    <definedName name="BLPH78" hidden="1">[17]base!$E$150</definedName>
    <definedName name="BLPH79" hidden="1">[17]base!$J$150</definedName>
    <definedName name="BLPH8" hidden="1">'[19] DOE model'!$B$10</definedName>
    <definedName name="BLPH80" hidden="1">[17]base!$M$150</definedName>
    <definedName name="BLPH81" hidden="1">[17]base!$P$150</definedName>
    <definedName name="BLPH82" hidden="1">[17]base!$S$150</definedName>
    <definedName name="BLPH83" hidden="1">[17]base!$V$150</definedName>
    <definedName name="BLPH84" hidden="1">[17]base!$AL$150</definedName>
    <definedName name="BLPH85" hidden="1">[17]base!$AO$150</definedName>
    <definedName name="BLPH86" hidden="1">[17]base!$AR$150</definedName>
    <definedName name="BLPH87" hidden="1">[17]base!$AU$150</definedName>
    <definedName name="BLPH88" hidden="1">[17]base!$AX$150</definedName>
    <definedName name="BLPH89" hidden="1">[17]base!$R$154</definedName>
    <definedName name="BLPH90" hidden="1">[17]base!$U$154</definedName>
    <definedName name="BLPH92" localSheetId="0" hidden="1">#REF!</definedName>
    <definedName name="BLPH92" hidden="1">#REF!</definedName>
    <definedName name="BLPH93" localSheetId="0" hidden="1">#REF!</definedName>
    <definedName name="BLPH93" hidden="1">#REF!</definedName>
    <definedName name="BLPH94" localSheetId="0" hidden="1">#REF!</definedName>
    <definedName name="BLPH94" hidden="1">#REF!</definedName>
    <definedName name="BLPH95" localSheetId="0" hidden="1">#REF!</definedName>
    <definedName name="BLPH95" hidden="1">#REF!</definedName>
    <definedName name="BLPH96" localSheetId="0" hidden="1">#REF!</definedName>
    <definedName name="BLPH96" hidden="1">#REF!</definedName>
    <definedName name="BLPH97" localSheetId="0" hidden="1">#REF!</definedName>
    <definedName name="BLPH97" hidden="1">#REF!</definedName>
    <definedName name="BLPH98" localSheetId="0" hidden="1">#REF!</definedName>
    <definedName name="BLPH98" hidden="1">#REF!</definedName>
    <definedName name="BLPH99" localSheetId="0" hidden="1">#REF!</definedName>
    <definedName name="BLPH99" hidden="1">#REF!</definedName>
    <definedName name="BYD" localSheetId="0" hidden="1">{#N/A,#N/A,FALSE,"Earn'gs &amp; Val'n";#N/A,#N/A,FALSE,"Interim"}</definedName>
    <definedName name="BYD" localSheetId="2" hidden="1">{#N/A,#N/A,FALSE,"Earn'gs &amp; Val'n";#N/A,#N/A,FALSE,"Interim"}</definedName>
    <definedName name="BYD" localSheetId="6" hidden="1">{#N/A,#N/A,FALSE,"Earn'gs &amp; Val'n";#N/A,#N/A,FALSE,"Interim"}</definedName>
    <definedName name="BYD" localSheetId="3" hidden="1">{#N/A,#N/A,FALSE,"Earn'gs &amp; Val'n";#N/A,#N/A,FALSE,"Interim"}</definedName>
    <definedName name="BYD" localSheetId="9" hidden="1">{#N/A,#N/A,FALSE,"Earn'gs &amp; Val'n";#N/A,#N/A,FALSE,"Interim"}</definedName>
    <definedName name="BYD" localSheetId="5" hidden="1">{#N/A,#N/A,FALSE,"Earn'gs &amp; Val'n";#N/A,#N/A,FALSE,"Interim"}</definedName>
    <definedName name="BYD" localSheetId="4" hidden="1">{#N/A,#N/A,FALSE,"Earn'gs &amp; Val'n";#N/A,#N/A,FALSE,"Interim"}</definedName>
    <definedName name="BYD" localSheetId="1" hidden="1">{#N/A,#N/A,FALSE,"Earn'gs &amp; Val'n";#N/A,#N/A,FALSE,"Interim"}</definedName>
    <definedName name="BYD" localSheetId="7" hidden="1">{#N/A,#N/A,FALSE,"Earn'gs &amp; Val'n";#N/A,#N/A,FALSE,"Interim"}</definedName>
    <definedName name="BYD" hidden="1">{#N/A,#N/A,FALSE,"Earn'gs &amp; Val'n";#N/A,#N/A,FALSE,"Interim"}</definedName>
    <definedName name="carlos" localSheetId="0" hidden="1">{#N/A,"10% Success",FALSE,"Sales Forecast";#N/A,#N/A,FALSE,"Sheet2"}</definedName>
    <definedName name="carlos" localSheetId="2" hidden="1">{#N/A,"10% Success",FALSE,"Sales Forecast";#N/A,#N/A,FALSE,"Sheet2"}</definedName>
    <definedName name="carlos" localSheetId="6" hidden="1">{#N/A,"10% Success",FALSE,"Sales Forecast";#N/A,#N/A,FALSE,"Sheet2"}</definedName>
    <definedName name="carlos" localSheetId="3" hidden="1">{#N/A,"10% Success",FALSE,"Sales Forecast";#N/A,#N/A,FALSE,"Sheet2"}</definedName>
    <definedName name="carlos" localSheetId="9" hidden="1">{#N/A,"10% Success",FALSE,"Sales Forecast";#N/A,#N/A,FALSE,"Sheet2"}</definedName>
    <definedName name="carlos" localSheetId="5" hidden="1">{#N/A,"10% Success",FALSE,"Sales Forecast";#N/A,#N/A,FALSE,"Sheet2"}</definedName>
    <definedName name="carlos" localSheetId="4" hidden="1">{#N/A,"10% Success",FALSE,"Sales Forecast";#N/A,#N/A,FALSE,"Sheet2"}</definedName>
    <definedName name="carlos" localSheetId="1" hidden="1">{#N/A,"10% Success",FALSE,"Sales Forecast";#N/A,#N/A,FALSE,"Sheet2"}</definedName>
    <definedName name="carlos" localSheetId="7" hidden="1">{#N/A,"10% Success",FALSE,"Sales Forecast";#N/A,#N/A,FALSE,"Sheet2"}</definedName>
    <definedName name="carlos" hidden="1">{#N/A,"10% Success",FALSE,"Sales Forecast";#N/A,#N/A,FALSE,"Sheet2"}</definedName>
    <definedName name="carlos_1" localSheetId="2" hidden="1">{#N/A,"10% Success",FALSE,"Sales Forecast";#N/A,#N/A,FALSE,"Sheet2"}</definedName>
    <definedName name="carlos_1" localSheetId="6" hidden="1">{#N/A,"10% Success",FALSE,"Sales Forecast";#N/A,#N/A,FALSE,"Sheet2"}</definedName>
    <definedName name="carlos_1" localSheetId="3" hidden="1">{#N/A,"10% Success",FALSE,"Sales Forecast";#N/A,#N/A,FALSE,"Sheet2"}</definedName>
    <definedName name="carlos_1" localSheetId="9" hidden="1">{#N/A,"10% Success",FALSE,"Sales Forecast";#N/A,#N/A,FALSE,"Sheet2"}</definedName>
    <definedName name="carlos_1" localSheetId="5" hidden="1">{#N/A,"10% Success",FALSE,"Sales Forecast";#N/A,#N/A,FALSE,"Sheet2"}</definedName>
    <definedName name="carlos_1" localSheetId="4" hidden="1">{#N/A,"10% Success",FALSE,"Sales Forecast";#N/A,#N/A,FALSE,"Sheet2"}</definedName>
    <definedName name="carlos_1" localSheetId="1" hidden="1">{#N/A,"10% Success",FALSE,"Sales Forecast";#N/A,#N/A,FALSE,"Sheet2"}</definedName>
    <definedName name="carlos_1" localSheetId="7" hidden="1">{#N/A,"10% Success",FALSE,"Sales Forecast";#N/A,#N/A,FALSE,"Sheet2"}</definedName>
    <definedName name="carlos_1" hidden="1">{#N/A,"10% Success",FALSE,"Sales Forecast";#N/A,#N/A,FALSE,"Sheet2"}</definedName>
    <definedName name="carlos_2" localSheetId="2" hidden="1">{#N/A,"10% Success",FALSE,"Sales Forecast";#N/A,#N/A,FALSE,"Sheet2"}</definedName>
    <definedName name="carlos_2" localSheetId="6" hidden="1">{#N/A,"10% Success",FALSE,"Sales Forecast";#N/A,#N/A,FALSE,"Sheet2"}</definedName>
    <definedName name="carlos_2" localSheetId="3" hidden="1">{#N/A,"10% Success",FALSE,"Sales Forecast";#N/A,#N/A,FALSE,"Sheet2"}</definedName>
    <definedName name="carlos_2" localSheetId="9" hidden="1">{#N/A,"10% Success",FALSE,"Sales Forecast";#N/A,#N/A,FALSE,"Sheet2"}</definedName>
    <definedName name="carlos_2" localSheetId="5" hidden="1">{#N/A,"10% Success",FALSE,"Sales Forecast";#N/A,#N/A,FALSE,"Sheet2"}</definedName>
    <definedName name="carlos_2" localSheetId="4" hidden="1">{#N/A,"10% Success",FALSE,"Sales Forecast";#N/A,#N/A,FALSE,"Sheet2"}</definedName>
    <definedName name="carlos_2" localSheetId="1" hidden="1">{#N/A,"10% Success",FALSE,"Sales Forecast";#N/A,#N/A,FALSE,"Sheet2"}</definedName>
    <definedName name="carlos_2" localSheetId="7" hidden="1">{#N/A,"10% Success",FALSE,"Sales Forecast";#N/A,#N/A,FALSE,"Sheet2"}</definedName>
    <definedName name="carlos_2" hidden="1">{#N/A,"10% Success",FALSE,"Sales Forecast";#N/A,#N/A,FALSE,"Sheet2"}</definedName>
    <definedName name="carlos_3" localSheetId="2" hidden="1">{#N/A,"10% Success",FALSE,"Sales Forecast";#N/A,#N/A,FALSE,"Sheet2"}</definedName>
    <definedName name="carlos_3" localSheetId="6" hidden="1">{#N/A,"10% Success",FALSE,"Sales Forecast";#N/A,#N/A,FALSE,"Sheet2"}</definedName>
    <definedName name="carlos_3" localSheetId="3" hidden="1">{#N/A,"10% Success",FALSE,"Sales Forecast";#N/A,#N/A,FALSE,"Sheet2"}</definedName>
    <definedName name="carlos_3" localSheetId="9" hidden="1">{#N/A,"10% Success",FALSE,"Sales Forecast";#N/A,#N/A,FALSE,"Sheet2"}</definedName>
    <definedName name="carlos_3" localSheetId="5" hidden="1">{#N/A,"10% Success",FALSE,"Sales Forecast";#N/A,#N/A,FALSE,"Sheet2"}</definedName>
    <definedName name="carlos_3" localSheetId="4" hidden="1">{#N/A,"10% Success",FALSE,"Sales Forecast";#N/A,#N/A,FALSE,"Sheet2"}</definedName>
    <definedName name="carlos_3" localSheetId="1" hidden="1">{#N/A,"10% Success",FALSE,"Sales Forecast";#N/A,#N/A,FALSE,"Sheet2"}</definedName>
    <definedName name="carlos_3" localSheetId="7" hidden="1">{#N/A,"10% Success",FALSE,"Sales Forecast";#N/A,#N/A,FALSE,"Sheet2"}</definedName>
    <definedName name="carlos_3" hidden="1">{#N/A,"10% Success",FALSE,"Sales Forecast";#N/A,#N/A,FALSE,"Sheet2"}</definedName>
    <definedName name="carlos_4" localSheetId="2" hidden="1">{#N/A,"10% Success",FALSE,"Sales Forecast";#N/A,#N/A,FALSE,"Sheet2"}</definedName>
    <definedName name="carlos_4" localSheetId="6" hidden="1">{#N/A,"10% Success",FALSE,"Sales Forecast";#N/A,#N/A,FALSE,"Sheet2"}</definedName>
    <definedName name="carlos_4" localSheetId="3" hidden="1">{#N/A,"10% Success",FALSE,"Sales Forecast";#N/A,#N/A,FALSE,"Sheet2"}</definedName>
    <definedName name="carlos_4" localSheetId="9" hidden="1">{#N/A,"10% Success",FALSE,"Sales Forecast";#N/A,#N/A,FALSE,"Sheet2"}</definedName>
    <definedName name="carlos_4" localSheetId="5" hidden="1">{#N/A,"10% Success",FALSE,"Sales Forecast";#N/A,#N/A,FALSE,"Sheet2"}</definedName>
    <definedName name="carlos_4" localSheetId="4" hidden="1">{#N/A,"10% Success",FALSE,"Sales Forecast";#N/A,#N/A,FALSE,"Sheet2"}</definedName>
    <definedName name="carlos_4" localSheetId="1" hidden="1">{#N/A,"10% Success",FALSE,"Sales Forecast";#N/A,#N/A,FALSE,"Sheet2"}</definedName>
    <definedName name="carlos_4" localSheetId="7" hidden="1">{#N/A,"10% Success",FALSE,"Sales Forecast";#N/A,#N/A,FALSE,"Sheet2"}</definedName>
    <definedName name="carlos_4" hidden="1">{#N/A,"10% Success",FALSE,"Sales Forecast";#N/A,#N/A,FALSE,"Sheet2"}</definedName>
    <definedName name="carlos_5" localSheetId="2" hidden="1">{#N/A,"10% Success",FALSE,"Sales Forecast";#N/A,#N/A,FALSE,"Sheet2"}</definedName>
    <definedName name="carlos_5" localSheetId="6" hidden="1">{#N/A,"10% Success",FALSE,"Sales Forecast";#N/A,#N/A,FALSE,"Sheet2"}</definedName>
    <definedName name="carlos_5" localSheetId="3" hidden="1">{#N/A,"10% Success",FALSE,"Sales Forecast";#N/A,#N/A,FALSE,"Sheet2"}</definedName>
    <definedName name="carlos_5" localSheetId="9" hidden="1">{#N/A,"10% Success",FALSE,"Sales Forecast";#N/A,#N/A,FALSE,"Sheet2"}</definedName>
    <definedName name="carlos_5" localSheetId="5" hidden="1">{#N/A,"10% Success",FALSE,"Sales Forecast";#N/A,#N/A,FALSE,"Sheet2"}</definedName>
    <definedName name="carlos_5" localSheetId="4" hidden="1">{#N/A,"10% Success",FALSE,"Sales Forecast";#N/A,#N/A,FALSE,"Sheet2"}</definedName>
    <definedName name="carlos_5" localSheetId="1" hidden="1">{#N/A,"10% Success",FALSE,"Sales Forecast";#N/A,#N/A,FALSE,"Sheet2"}</definedName>
    <definedName name="carlos_5" localSheetId="7" hidden="1">{#N/A,"10% Success",FALSE,"Sales Forecast";#N/A,#N/A,FALSE,"Sheet2"}</definedName>
    <definedName name="carlos_5" hidden="1">{#N/A,"10% Success",FALSE,"Sales Forecast";#N/A,#N/A,FALSE,"Sheet2"}</definedName>
    <definedName name="cccccc" localSheetId="2" hidden="1">{"PARTE1",#N/A,FALSE,"Plan1"}</definedName>
    <definedName name="cccccc" localSheetId="6" hidden="1">{"PARTE1",#N/A,FALSE,"Plan1"}</definedName>
    <definedName name="cccccc" localSheetId="3" hidden="1">{"PARTE1",#N/A,FALSE,"Plan1"}</definedName>
    <definedName name="cccccc" localSheetId="9" hidden="1">{"PARTE1",#N/A,FALSE,"Plan1"}</definedName>
    <definedName name="cccccc" localSheetId="5" hidden="1">{"PARTE1",#N/A,FALSE,"Plan1"}</definedName>
    <definedName name="cccccc" localSheetId="4" hidden="1">{"PARTE1",#N/A,FALSE,"Plan1"}</definedName>
    <definedName name="cccccc" localSheetId="1" hidden="1">{"PARTE1",#N/A,FALSE,"Plan1"}</definedName>
    <definedName name="cccccc" localSheetId="7" hidden="1">{"PARTE1",#N/A,FALSE,"Plan1"}</definedName>
    <definedName name="cccccc" hidden="1">{"PARTE1",#N/A,FALSE,"Plan1"}</definedName>
    <definedName name="cdsc" localSheetId="0" hidden="1">{#N/A,#N/A,FALSE,"FFCXOUT3"}</definedName>
    <definedName name="cdsc" localSheetId="2" hidden="1">{#N/A,#N/A,FALSE,"FFCXOUT3"}</definedName>
    <definedName name="cdsc" localSheetId="6" hidden="1">{#N/A,#N/A,FALSE,"FFCXOUT3"}</definedName>
    <definedName name="cdsc" localSheetId="3" hidden="1">{#N/A,#N/A,FALSE,"FFCXOUT3"}</definedName>
    <definedName name="cdsc" localSheetId="9" hidden="1">{#N/A,#N/A,FALSE,"FFCXOUT3"}</definedName>
    <definedName name="cdsc" localSheetId="5" hidden="1">{#N/A,#N/A,FALSE,"FFCXOUT3"}</definedName>
    <definedName name="cdsc" localSheetId="4" hidden="1">{#N/A,#N/A,FALSE,"FFCXOUT3"}</definedName>
    <definedName name="cdsc" localSheetId="1" hidden="1">{#N/A,#N/A,FALSE,"FFCXOUT3"}</definedName>
    <definedName name="cdsc" localSheetId="7" hidden="1">{#N/A,#N/A,FALSE,"FFCXOUT3"}</definedName>
    <definedName name="cdsc" hidden="1">{#N/A,#N/A,FALSE,"FFCXOUT3"}</definedName>
    <definedName name="CIQWBGuid" localSheetId="0" hidden="1">"ab85e56a-7883-4922-9cc7-2179c7e5029a"</definedName>
    <definedName name="CIQWBGuid" hidden="1">"6d63f331-67b9-43ed-bb9d-9093fbaf1001"</definedName>
    <definedName name="claudia" localSheetId="0" hidden="1">{#N/A,"70% Success",FALSE,"Sales Forecast";#N/A,#N/A,FALSE,"Sheet2"}</definedName>
    <definedName name="claudia" localSheetId="2" hidden="1">{#N/A,"70% Success",FALSE,"Sales Forecast";#N/A,#N/A,FALSE,"Sheet2"}</definedName>
    <definedName name="claudia" localSheetId="6" hidden="1">{#N/A,"70% Success",FALSE,"Sales Forecast";#N/A,#N/A,FALSE,"Sheet2"}</definedName>
    <definedName name="claudia" localSheetId="3" hidden="1">{#N/A,"70% Success",FALSE,"Sales Forecast";#N/A,#N/A,FALSE,"Sheet2"}</definedName>
    <definedName name="claudia" localSheetId="9" hidden="1">{#N/A,"70% Success",FALSE,"Sales Forecast";#N/A,#N/A,FALSE,"Sheet2"}</definedName>
    <definedName name="claudia" localSheetId="5" hidden="1">{#N/A,"70% Success",FALSE,"Sales Forecast";#N/A,#N/A,FALSE,"Sheet2"}</definedName>
    <definedName name="claudia" localSheetId="4" hidden="1">{#N/A,"70% Success",FALSE,"Sales Forecast";#N/A,#N/A,FALSE,"Sheet2"}</definedName>
    <definedName name="claudia" localSheetId="1" hidden="1">{#N/A,"70% Success",FALSE,"Sales Forecast";#N/A,#N/A,FALSE,"Sheet2"}</definedName>
    <definedName name="claudia" localSheetId="7" hidden="1">{#N/A,"70% Success",FALSE,"Sales Forecast";#N/A,#N/A,FALSE,"Sheet2"}</definedName>
    <definedName name="claudia" hidden="1">{#N/A,"70% Success",FALSE,"Sales Forecast";#N/A,#N/A,FALSE,"Sheet2"}</definedName>
    <definedName name="claudia_1" localSheetId="2" hidden="1">{#N/A,"70% Success",FALSE,"Sales Forecast";#N/A,#N/A,FALSE,"Sheet2"}</definedName>
    <definedName name="claudia_1" localSheetId="6" hidden="1">{#N/A,"70% Success",FALSE,"Sales Forecast";#N/A,#N/A,FALSE,"Sheet2"}</definedName>
    <definedName name="claudia_1" localSheetId="3" hidden="1">{#N/A,"70% Success",FALSE,"Sales Forecast";#N/A,#N/A,FALSE,"Sheet2"}</definedName>
    <definedName name="claudia_1" localSheetId="9" hidden="1">{#N/A,"70% Success",FALSE,"Sales Forecast";#N/A,#N/A,FALSE,"Sheet2"}</definedName>
    <definedName name="claudia_1" localSheetId="5" hidden="1">{#N/A,"70% Success",FALSE,"Sales Forecast";#N/A,#N/A,FALSE,"Sheet2"}</definedName>
    <definedName name="claudia_1" localSheetId="4" hidden="1">{#N/A,"70% Success",FALSE,"Sales Forecast";#N/A,#N/A,FALSE,"Sheet2"}</definedName>
    <definedName name="claudia_1" localSheetId="1" hidden="1">{#N/A,"70% Success",FALSE,"Sales Forecast";#N/A,#N/A,FALSE,"Sheet2"}</definedName>
    <definedName name="claudia_1" localSheetId="7" hidden="1">{#N/A,"70% Success",FALSE,"Sales Forecast";#N/A,#N/A,FALSE,"Sheet2"}</definedName>
    <definedName name="claudia_1" hidden="1">{#N/A,"70% Success",FALSE,"Sales Forecast";#N/A,#N/A,FALSE,"Sheet2"}</definedName>
    <definedName name="claudia_2" localSheetId="2" hidden="1">{#N/A,"70% Success",FALSE,"Sales Forecast";#N/A,#N/A,FALSE,"Sheet2"}</definedName>
    <definedName name="claudia_2" localSheetId="6" hidden="1">{#N/A,"70% Success",FALSE,"Sales Forecast";#N/A,#N/A,FALSE,"Sheet2"}</definedName>
    <definedName name="claudia_2" localSheetId="3" hidden="1">{#N/A,"70% Success",FALSE,"Sales Forecast";#N/A,#N/A,FALSE,"Sheet2"}</definedName>
    <definedName name="claudia_2" localSheetId="9" hidden="1">{#N/A,"70% Success",FALSE,"Sales Forecast";#N/A,#N/A,FALSE,"Sheet2"}</definedName>
    <definedName name="claudia_2" localSheetId="5" hidden="1">{#N/A,"70% Success",FALSE,"Sales Forecast";#N/A,#N/A,FALSE,"Sheet2"}</definedName>
    <definedName name="claudia_2" localSheetId="4" hidden="1">{#N/A,"70% Success",FALSE,"Sales Forecast";#N/A,#N/A,FALSE,"Sheet2"}</definedName>
    <definedName name="claudia_2" localSheetId="1" hidden="1">{#N/A,"70% Success",FALSE,"Sales Forecast";#N/A,#N/A,FALSE,"Sheet2"}</definedName>
    <definedName name="claudia_2" localSheetId="7" hidden="1">{#N/A,"70% Success",FALSE,"Sales Forecast";#N/A,#N/A,FALSE,"Sheet2"}</definedName>
    <definedName name="claudia_2" hidden="1">{#N/A,"70% Success",FALSE,"Sales Forecast";#N/A,#N/A,FALSE,"Sheet2"}</definedName>
    <definedName name="claudia_3" localSheetId="2" hidden="1">{#N/A,"70% Success",FALSE,"Sales Forecast";#N/A,#N/A,FALSE,"Sheet2"}</definedName>
    <definedName name="claudia_3" localSheetId="6" hidden="1">{#N/A,"70% Success",FALSE,"Sales Forecast";#N/A,#N/A,FALSE,"Sheet2"}</definedName>
    <definedName name="claudia_3" localSheetId="3" hidden="1">{#N/A,"70% Success",FALSE,"Sales Forecast";#N/A,#N/A,FALSE,"Sheet2"}</definedName>
    <definedName name="claudia_3" localSheetId="9" hidden="1">{#N/A,"70% Success",FALSE,"Sales Forecast";#N/A,#N/A,FALSE,"Sheet2"}</definedName>
    <definedName name="claudia_3" localSheetId="5" hidden="1">{#N/A,"70% Success",FALSE,"Sales Forecast";#N/A,#N/A,FALSE,"Sheet2"}</definedName>
    <definedName name="claudia_3" localSheetId="4" hidden="1">{#N/A,"70% Success",FALSE,"Sales Forecast";#N/A,#N/A,FALSE,"Sheet2"}</definedName>
    <definedName name="claudia_3" localSheetId="1" hidden="1">{#N/A,"70% Success",FALSE,"Sales Forecast";#N/A,#N/A,FALSE,"Sheet2"}</definedName>
    <definedName name="claudia_3" localSheetId="7" hidden="1">{#N/A,"70% Success",FALSE,"Sales Forecast";#N/A,#N/A,FALSE,"Sheet2"}</definedName>
    <definedName name="claudia_3" hidden="1">{#N/A,"70% Success",FALSE,"Sales Forecast";#N/A,#N/A,FALSE,"Sheet2"}</definedName>
    <definedName name="claudia_4" localSheetId="2" hidden="1">{#N/A,"70% Success",FALSE,"Sales Forecast";#N/A,#N/A,FALSE,"Sheet2"}</definedName>
    <definedName name="claudia_4" localSheetId="6" hidden="1">{#N/A,"70% Success",FALSE,"Sales Forecast";#N/A,#N/A,FALSE,"Sheet2"}</definedName>
    <definedName name="claudia_4" localSheetId="3" hidden="1">{#N/A,"70% Success",FALSE,"Sales Forecast";#N/A,#N/A,FALSE,"Sheet2"}</definedName>
    <definedName name="claudia_4" localSheetId="9" hidden="1">{#N/A,"70% Success",FALSE,"Sales Forecast";#N/A,#N/A,FALSE,"Sheet2"}</definedName>
    <definedName name="claudia_4" localSheetId="5" hidden="1">{#N/A,"70% Success",FALSE,"Sales Forecast";#N/A,#N/A,FALSE,"Sheet2"}</definedName>
    <definedName name="claudia_4" localSheetId="4" hidden="1">{#N/A,"70% Success",FALSE,"Sales Forecast";#N/A,#N/A,FALSE,"Sheet2"}</definedName>
    <definedName name="claudia_4" localSheetId="1" hidden="1">{#N/A,"70% Success",FALSE,"Sales Forecast";#N/A,#N/A,FALSE,"Sheet2"}</definedName>
    <definedName name="claudia_4" localSheetId="7" hidden="1">{#N/A,"70% Success",FALSE,"Sales Forecast";#N/A,#N/A,FALSE,"Sheet2"}</definedName>
    <definedName name="claudia_4" hidden="1">{#N/A,"70% Success",FALSE,"Sales Forecast";#N/A,#N/A,FALSE,"Sheet2"}</definedName>
    <definedName name="claudia_5" localSheetId="2" hidden="1">{#N/A,"70% Success",FALSE,"Sales Forecast";#N/A,#N/A,FALSE,"Sheet2"}</definedName>
    <definedName name="claudia_5" localSheetId="6" hidden="1">{#N/A,"70% Success",FALSE,"Sales Forecast";#N/A,#N/A,FALSE,"Sheet2"}</definedName>
    <definedName name="claudia_5" localSheetId="3" hidden="1">{#N/A,"70% Success",FALSE,"Sales Forecast";#N/A,#N/A,FALSE,"Sheet2"}</definedName>
    <definedName name="claudia_5" localSheetId="9" hidden="1">{#N/A,"70% Success",FALSE,"Sales Forecast";#N/A,#N/A,FALSE,"Sheet2"}</definedName>
    <definedName name="claudia_5" localSheetId="5" hidden="1">{#N/A,"70% Success",FALSE,"Sales Forecast";#N/A,#N/A,FALSE,"Sheet2"}</definedName>
    <definedName name="claudia_5" localSheetId="4" hidden="1">{#N/A,"70% Success",FALSE,"Sales Forecast";#N/A,#N/A,FALSE,"Sheet2"}</definedName>
    <definedName name="claudia_5" localSheetId="1" hidden="1">{#N/A,"70% Success",FALSE,"Sales Forecast";#N/A,#N/A,FALSE,"Sheet2"}</definedName>
    <definedName name="claudia_5" localSheetId="7" hidden="1">{#N/A,"70% Success",FALSE,"Sales Forecast";#N/A,#N/A,FALSE,"Sheet2"}</definedName>
    <definedName name="claudia_5" hidden="1">{#N/A,"70% Success",FALSE,"Sales Forecast";#N/A,#N/A,FALSE,"Sheet2"}</definedName>
    <definedName name="Concessão_Malha_Sul" localSheetId="0" hidden="1">{#N/A,"100% Success",TRUE,"Sales Forecast";#N/A,#N/A,TRUE,"Sheet2"}</definedName>
    <definedName name="Concessão_Malha_Sul" localSheetId="2" hidden="1">{#N/A,"100% Success",TRUE,"Sales Forecast";#N/A,#N/A,TRUE,"Sheet2"}</definedName>
    <definedName name="Concessão_Malha_Sul" localSheetId="6" hidden="1">{#N/A,"100% Success",TRUE,"Sales Forecast";#N/A,#N/A,TRUE,"Sheet2"}</definedName>
    <definedName name="Concessão_Malha_Sul" localSheetId="3" hidden="1">{#N/A,"100% Success",TRUE,"Sales Forecast";#N/A,#N/A,TRUE,"Sheet2"}</definedName>
    <definedName name="Concessão_Malha_Sul" localSheetId="9" hidden="1">{#N/A,"100% Success",TRUE,"Sales Forecast";#N/A,#N/A,TRUE,"Sheet2"}</definedName>
    <definedName name="Concessão_Malha_Sul" localSheetId="5" hidden="1">{#N/A,"100% Success",TRUE,"Sales Forecast";#N/A,#N/A,TRUE,"Sheet2"}</definedName>
    <definedName name="Concessão_Malha_Sul" localSheetId="4" hidden="1">{#N/A,"100% Success",TRUE,"Sales Forecast";#N/A,#N/A,TRUE,"Sheet2"}</definedName>
    <definedName name="Concessão_Malha_Sul" localSheetId="1" hidden="1">{#N/A,"100% Success",TRUE,"Sales Forecast";#N/A,#N/A,TRUE,"Sheet2"}</definedName>
    <definedName name="Concessão_Malha_Sul" localSheetId="7" hidden="1">{#N/A,"100% Success",TRUE,"Sales Forecast";#N/A,#N/A,TRUE,"Sheet2"}</definedName>
    <definedName name="Concessão_Malha_Sul" hidden="1">{#N/A,"100% Success",TRUE,"Sales Forecast";#N/A,#N/A,TRUE,"Sheet2"}</definedName>
    <definedName name="Concessão_Malha_Sul_1" localSheetId="2" hidden="1">{#N/A,"100% Success",TRUE,"Sales Forecast";#N/A,#N/A,TRUE,"Sheet2"}</definedName>
    <definedName name="Concessão_Malha_Sul_1" localSheetId="6" hidden="1">{#N/A,"100% Success",TRUE,"Sales Forecast";#N/A,#N/A,TRUE,"Sheet2"}</definedName>
    <definedName name="Concessão_Malha_Sul_1" localSheetId="3" hidden="1">{#N/A,"100% Success",TRUE,"Sales Forecast";#N/A,#N/A,TRUE,"Sheet2"}</definedName>
    <definedName name="Concessão_Malha_Sul_1" localSheetId="9" hidden="1">{#N/A,"100% Success",TRUE,"Sales Forecast";#N/A,#N/A,TRUE,"Sheet2"}</definedName>
    <definedName name="Concessão_Malha_Sul_1" localSheetId="5" hidden="1">{#N/A,"100% Success",TRUE,"Sales Forecast";#N/A,#N/A,TRUE,"Sheet2"}</definedName>
    <definedName name="Concessão_Malha_Sul_1" localSheetId="4" hidden="1">{#N/A,"100% Success",TRUE,"Sales Forecast";#N/A,#N/A,TRUE,"Sheet2"}</definedName>
    <definedName name="Concessão_Malha_Sul_1" localSheetId="1" hidden="1">{#N/A,"100% Success",TRUE,"Sales Forecast";#N/A,#N/A,TRUE,"Sheet2"}</definedName>
    <definedName name="Concessão_Malha_Sul_1" localSheetId="7" hidden="1">{#N/A,"100% Success",TRUE,"Sales Forecast";#N/A,#N/A,TRUE,"Sheet2"}</definedName>
    <definedName name="Concessão_Malha_Sul_1" hidden="1">{#N/A,"100% Success",TRUE,"Sales Forecast";#N/A,#N/A,TRUE,"Sheet2"}</definedName>
    <definedName name="Concessão_Malha_Sul_2" localSheetId="2" hidden="1">{#N/A,"100% Success",TRUE,"Sales Forecast";#N/A,#N/A,TRUE,"Sheet2"}</definedName>
    <definedName name="Concessão_Malha_Sul_2" localSheetId="6" hidden="1">{#N/A,"100% Success",TRUE,"Sales Forecast";#N/A,#N/A,TRUE,"Sheet2"}</definedName>
    <definedName name="Concessão_Malha_Sul_2" localSheetId="3" hidden="1">{#N/A,"100% Success",TRUE,"Sales Forecast";#N/A,#N/A,TRUE,"Sheet2"}</definedName>
    <definedName name="Concessão_Malha_Sul_2" localSheetId="9" hidden="1">{#N/A,"100% Success",TRUE,"Sales Forecast";#N/A,#N/A,TRUE,"Sheet2"}</definedName>
    <definedName name="Concessão_Malha_Sul_2" localSheetId="5" hidden="1">{#N/A,"100% Success",TRUE,"Sales Forecast";#N/A,#N/A,TRUE,"Sheet2"}</definedName>
    <definedName name="Concessão_Malha_Sul_2" localSheetId="4" hidden="1">{#N/A,"100% Success",TRUE,"Sales Forecast";#N/A,#N/A,TRUE,"Sheet2"}</definedName>
    <definedName name="Concessão_Malha_Sul_2" localSheetId="1" hidden="1">{#N/A,"100% Success",TRUE,"Sales Forecast";#N/A,#N/A,TRUE,"Sheet2"}</definedName>
    <definedName name="Concessão_Malha_Sul_2" localSheetId="7" hidden="1">{#N/A,"100% Success",TRUE,"Sales Forecast";#N/A,#N/A,TRUE,"Sheet2"}</definedName>
    <definedName name="Concessão_Malha_Sul_2" hidden="1">{#N/A,"100% Success",TRUE,"Sales Forecast";#N/A,#N/A,TRUE,"Sheet2"}</definedName>
    <definedName name="Concessão_Malha_Sul_3" localSheetId="2" hidden="1">{#N/A,"100% Success",TRUE,"Sales Forecast";#N/A,#N/A,TRUE,"Sheet2"}</definedName>
    <definedName name="Concessão_Malha_Sul_3" localSheetId="6" hidden="1">{#N/A,"100% Success",TRUE,"Sales Forecast";#N/A,#N/A,TRUE,"Sheet2"}</definedName>
    <definedName name="Concessão_Malha_Sul_3" localSheetId="3" hidden="1">{#N/A,"100% Success",TRUE,"Sales Forecast";#N/A,#N/A,TRUE,"Sheet2"}</definedName>
    <definedName name="Concessão_Malha_Sul_3" localSheetId="9" hidden="1">{#N/A,"100% Success",TRUE,"Sales Forecast";#N/A,#N/A,TRUE,"Sheet2"}</definedName>
    <definedName name="Concessão_Malha_Sul_3" localSheetId="5" hidden="1">{#N/A,"100% Success",TRUE,"Sales Forecast";#N/A,#N/A,TRUE,"Sheet2"}</definedName>
    <definedName name="Concessão_Malha_Sul_3" localSheetId="4" hidden="1">{#N/A,"100% Success",TRUE,"Sales Forecast";#N/A,#N/A,TRUE,"Sheet2"}</definedName>
    <definedName name="Concessão_Malha_Sul_3" localSheetId="1" hidden="1">{#N/A,"100% Success",TRUE,"Sales Forecast";#N/A,#N/A,TRUE,"Sheet2"}</definedName>
    <definedName name="Concessão_Malha_Sul_3" localSheetId="7" hidden="1">{#N/A,"100% Success",TRUE,"Sales Forecast";#N/A,#N/A,TRUE,"Sheet2"}</definedName>
    <definedName name="Concessão_Malha_Sul_3" hidden="1">{#N/A,"100% Success",TRUE,"Sales Forecast";#N/A,#N/A,TRUE,"Sheet2"}</definedName>
    <definedName name="Concessão_Malha_Sul_4" localSheetId="2" hidden="1">{#N/A,"100% Success",TRUE,"Sales Forecast";#N/A,#N/A,TRUE,"Sheet2"}</definedName>
    <definedName name="Concessão_Malha_Sul_4" localSheetId="6" hidden="1">{#N/A,"100% Success",TRUE,"Sales Forecast";#N/A,#N/A,TRUE,"Sheet2"}</definedName>
    <definedName name="Concessão_Malha_Sul_4" localSheetId="3" hidden="1">{#N/A,"100% Success",TRUE,"Sales Forecast";#N/A,#N/A,TRUE,"Sheet2"}</definedName>
    <definedName name="Concessão_Malha_Sul_4" localSheetId="9" hidden="1">{#N/A,"100% Success",TRUE,"Sales Forecast";#N/A,#N/A,TRUE,"Sheet2"}</definedName>
    <definedName name="Concessão_Malha_Sul_4" localSheetId="5" hidden="1">{#N/A,"100% Success",TRUE,"Sales Forecast";#N/A,#N/A,TRUE,"Sheet2"}</definedName>
    <definedName name="Concessão_Malha_Sul_4" localSheetId="4" hidden="1">{#N/A,"100% Success",TRUE,"Sales Forecast";#N/A,#N/A,TRUE,"Sheet2"}</definedName>
    <definedName name="Concessão_Malha_Sul_4" localSheetId="1" hidden="1">{#N/A,"100% Success",TRUE,"Sales Forecast";#N/A,#N/A,TRUE,"Sheet2"}</definedName>
    <definedName name="Concessão_Malha_Sul_4" localSheetId="7" hidden="1">{#N/A,"100% Success",TRUE,"Sales Forecast";#N/A,#N/A,TRUE,"Sheet2"}</definedName>
    <definedName name="Concessão_Malha_Sul_4" hidden="1">{#N/A,"100% Success",TRUE,"Sales Forecast";#N/A,#N/A,TRUE,"Sheet2"}</definedName>
    <definedName name="Concessão_Malha_Sul_5" localSheetId="2" hidden="1">{#N/A,"100% Success",TRUE,"Sales Forecast";#N/A,#N/A,TRUE,"Sheet2"}</definedName>
    <definedName name="Concessão_Malha_Sul_5" localSheetId="6" hidden="1">{#N/A,"100% Success",TRUE,"Sales Forecast";#N/A,#N/A,TRUE,"Sheet2"}</definedName>
    <definedName name="Concessão_Malha_Sul_5" localSheetId="3" hidden="1">{#N/A,"100% Success",TRUE,"Sales Forecast";#N/A,#N/A,TRUE,"Sheet2"}</definedName>
    <definedName name="Concessão_Malha_Sul_5" localSheetId="9" hidden="1">{#N/A,"100% Success",TRUE,"Sales Forecast";#N/A,#N/A,TRUE,"Sheet2"}</definedName>
    <definedName name="Concessão_Malha_Sul_5" localSheetId="5" hidden="1">{#N/A,"100% Success",TRUE,"Sales Forecast";#N/A,#N/A,TRUE,"Sheet2"}</definedName>
    <definedName name="Concessão_Malha_Sul_5" localSheetId="4" hidden="1">{#N/A,"100% Success",TRUE,"Sales Forecast";#N/A,#N/A,TRUE,"Sheet2"}</definedName>
    <definedName name="Concessão_Malha_Sul_5" localSheetId="1" hidden="1">{#N/A,"100% Success",TRUE,"Sales Forecast";#N/A,#N/A,TRUE,"Sheet2"}</definedName>
    <definedName name="Concessão_Malha_Sul_5" localSheetId="7" hidden="1">{#N/A,"100% Success",TRUE,"Sales Forecast";#N/A,#N/A,TRUE,"Sheet2"}</definedName>
    <definedName name="Concessão_Malha_Sul_5" hidden="1">{#N/A,"100% Success",TRUE,"Sales Forecast";#N/A,#N/A,TRUE,"Sheet2"}</definedName>
    <definedName name="Cresc">[20]FC!$C$13</definedName>
    <definedName name="cu102.ShareScalingFactor" hidden="1">1000000</definedName>
    <definedName name="cu103.EmployeeScalingFactor" hidden="1">1000</definedName>
    <definedName name="cu107.DPSSymbol" hidden="1">"R$"</definedName>
    <definedName name="cu107.EPSSymbol" hidden="1">"R$"</definedName>
    <definedName name="cu71.ScalingFactor" hidden="1">1000000</definedName>
    <definedName name="d" localSheetId="2" hidden="1">{#N/A,"70% Success",FALSE,"Sales Forecast";#N/A,#N/A,FALSE,"Sheet2"}</definedName>
    <definedName name="d" localSheetId="6" hidden="1">{#N/A,"70% Success",FALSE,"Sales Forecast";#N/A,#N/A,FALSE,"Sheet2"}</definedName>
    <definedName name="d" localSheetId="3" hidden="1">{#N/A,"70% Success",FALSE,"Sales Forecast";#N/A,#N/A,FALSE,"Sheet2"}</definedName>
    <definedName name="d" localSheetId="9" hidden="1">{#N/A,"70% Success",FALSE,"Sales Forecast";#N/A,#N/A,FALSE,"Sheet2"}</definedName>
    <definedName name="d" localSheetId="5" hidden="1">{#N/A,"70% Success",FALSE,"Sales Forecast";#N/A,#N/A,FALSE,"Sheet2"}</definedName>
    <definedName name="d" localSheetId="4" hidden="1">{#N/A,"70% Success",FALSE,"Sales Forecast";#N/A,#N/A,FALSE,"Sheet2"}</definedName>
    <definedName name="d" localSheetId="1" hidden="1">{#N/A,"70% Success",FALSE,"Sales Forecast";#N/A,#N/A,FALSE,"Sheet2"}</definedName>
    <definedName name="d" localSheetId="7" hidden="1">{#N/A,"70% Success",FALSE,"Sales Forecast";#N/A,#N/A,FALSE,"Sheet2"}</definedName>
    <definedName name="d" hidden="1">{#N/A,"70% Success",FALSE,"Sales Forecast";#N/A,#N/A,FALSE,"Sheet2"}</definedName>
    <definedName name="d_1" localSheetId="2" hidden="1">{#N/A,"70% Success",FALSE,"Sales Forecast";#N/A,#N/A,FALSE,"Sheet2"}</definedName>
    <definedName name="d_1" localSheetId="6" hidden="1">{#N/A,"70% Success",FALSE,"Sales Forecast";#N/A,#N/A,FALSE,"Sheet2"}</definedName>
    <definedName name="d_1" localSheetId="3" hidden="1">{#N/A,"70% Success",FALSE,"Sales Forecast";#N/A,#N/A,FALSE,"Sheet2"}</definedName>
    <definedName name="d_1" localSheetId="9" hidden="1">{#N/A,"70% Success",FALSE,"Sales Forecast";#N/A,#N/A,FALSE,"Sheet2"}</definedName>
    <definedName name="d_1" localSheetId="5" hidden="1">{#N/A,"70% Success",FALSE,"Sales Forecast";#N/A,#N/A,FALSE,"Sheet2"}</definedName>
    <definedName name="d_1" localSheetId="4" hidden="1">{#N/A,"70% Success",FALSE,"Sales Forecast";#N/A,#N/A,FALSE,"Sheet2"}</definedName>
    <definedName name="d_1" localSheetId="1" hidden="1">{#N/A,"70% Success",FALSE,"Sales Forecast";#N/A,#N/A,FALSE,"Sheet2"}</definedName>
    <definedName name="d_1" localSheetId="7" hidden="1">{#N/A,"70% Success",FALSE,"Sales Forecast";#N/A,#N/A,FALSE,"Sheet2"}</definedName>
    <definedName name="d_1" hidden="1">{#N/A,"70% Success",FALSE,"Sales Forecast";#N/A,#N/A,FALSE,"Sheet2"}</definedName>
    <definedName name="d_2" localSheetId="2" hidden="1">{#N/A,"70% Success",FALSE,"Sales Forecast";#N/A,#N/A,FALSE,"Sheet2"}</definedName>
    <definedName name="d_2" localSheetId="6" hidden="1">{#N/A,"70% Success",FALSE,"Sales Forecast";#N/A,#N/A,FALSE,"Sheet2"}</definedName>
    <definedName name="d_2" localSheetId="3" hidden="1">{#N/A,"70% Success",FALSE,"Sales Forecast";#N/A,#N/A,FALSE,"Sheet2"}</definedName>
    <definedName name="d_2" localSheetId="9" hidden="1">{#N/A,"70% Success",FALSE,"Sales Forecast";#N/A,#N/A,FALSE,"Sheet2"}</definedName>
    <definedName name="d_2" localSheetId="5" hidden="1">{#N/A,"70% Success",FALSE,"Sales Forecast";#N/A,#N/A,FALSE,"Sheet2"}</definedName>
    <definedName name="d_2" localSheetId="4" hidden="1">{#N/A,"70% Success",FALSE,"Sales Forecast";#N/A,#N/A,FALSE,"Sheet2"}</definedName>
    <definedName name="d_2" localSheetId="1" hidden="1">{#N/A,"70% Success",FALSE,"Sales Forecast";#N/A,#N/A,FALSE,"Sheet2"}</definedName>
    <definedName name="d_2" localSheetId="7" hidden="1">{#N/A,"70% Success",FALSE,"Sales Forecast";#N/A,#N/A,FALSE,"Sheet2"}</definedName>
    <definedName name="d_2" hidden="1">{#N/A,"70% Success",FALSE,"Sales Forecast";#N/A,#N/A,FALSE,"Sheet2"}</definedName>
    <definedName name="d_3" localSheetId="2" hidden="1">{#N/A,"70% Success",FALSE,"Sales Forecast";#N/A,#N/A,FALSE,"Sheet2"}</definedName>
    <definedName name="d_3" localSheetId="6" hidden="1">{#N/A,"70% Success",FALSE,"Sales Forecast";#N/A,#N/A,FALSE,"Sheet2"}</definedName>
    <definedName name="d_3" localSheetId="3" hidden="1">{#N/A,"70% Success",FALSE,"Sales Forecast";#N/A,#N/A,FALSE,"Sheet2"}</definedName>
    <definedName name="d_3" localSheetId="9" hidden="1">{#N/A,"70% Success",FALSE,"Sales Forecast";#N/A,#N/A,FALSE,"Sheet2"}</definedName>
    <definedName name="d_3" localSheetId="5" hidden="1">{#N/A,"70% Success",FALSE,"Sales Forecast";#N/A,#N/A,FALSE,"Sheet2"}</definedName>
    <definedName name="d_3" localSheetId="4" hidden="1">{#N/A,"70% Success",FALSE,"Sales Forecast";#N/A,#N/A,FALSE,"Sheet2"}</definedName>
    <definedName name="d_3" localSheetId="1" hidden="1">{#N/A,"70% Success",FALSE,"Sales Forecast";#N/A,#N/A,FALSE,"Sheet2"}</definedName>
    <definedName name="d_3" localSheetId="7" hidden="1">{#N/A,"70% Success",FALSE,"Sales Forecast";#N/A,#N/A,FALSE,"Sheet2"}</definedName>
    <definedName name="d_3" hidden="1">{#N/A,"70% Success",FALSE,"Sales Forecast";#N/A,#N/A,FALSE,"Sheet2"}</definedName>
    <definedName name="d_4" localSheetId="2" hidden="1">{#N/A,"70% Success",FALSE,"Sales Forecast";#N/A,#N/A,FALSE,"Sheet2"}</definedName>
    <definedName name="d_4" localSheetId="6" hidden="1">{#N/A,"70% Success",FALSE,"Sales Forecast";#N/A,#N/A,FALSE,"Sheet2"}</definedName>
    <definedName name="d_4" localSheetId="3" hidden="1">{#N/A,"70% Success",FALSE,"Sales Forecast";#N/A,#N/A,FALSE,"Sheet2"}</definedName>
    <definedName name="d_4" localSheetId="9" hidden="1">{#N/A,"70% Success",FALSE,"Sales Forecast";#N/A,#N/A,FALSE,"Sheet2"}</definedName>
    <definedName name="d_4" localSheetId="5" hidden="1">{#N/A,"70% Success",FALSE,"Sales Forecast";#N/A,#N/A,FALSE,"Sheet2"}</definedName>
    <definedName name="d_4" localSheetId="4" hidden="1">{#N/A,"70% Success",FALSE,"Sales Forecast";#N/A,#N/A,FALSE,"Sheet2"}</definedName>
    <definedName name="d_4" localSheetId="1" hidden="1">{#N/A,"70% Success",FALSE,"Sales Forecast";#N/A,#N/A,FALSE,"Sheet2"}</definedName>
    <definedName name="d_4" localSheetId="7" hidden="1">{#N/A,"70% Success",FALSE,"Sales Forecast";#N/A,#N/A,FALSE,"Sheet2"}</definedName>
    <definedName name="d_4" hidden="1">{#N/A,"70% Success",FALSE,"Sales Forecast";#N/A,#N/A,FALSE,"Sheet2"}</definedName>
    <definedName name="d_5" localSheetId="2" hidden="1">{#N/A,"70% Success",FALSE,"Sales Forecast";#N/A,#N/A,FALSE,"Sheet2"}</definedName>
    <definedName name="d_5" localSheetId="6" hidden="1">{#N/A,"70% Success",FALSE,"Sales Forecast";#N/A,#N/A,FALSE,"Sheet2"}</definedName>
    <definedName name="d_5" localSheetId="3" hidden="1">{#N/A,"70% Success",FALSE,"Sales Forecast";#N/A,#N/A,FALSE,"Sheet2"}</definedName>
    <definedName name="d_5" localSheetId="9" hidden="1">{#N/A,"70% Success",FALSE,"Sales Forecast";#N/A,#N/A,FALSE,"Sheet2"}</definedName>
    <definedName name="d_5" localSheetId="5" hidden="1">{#N/A,"70% Success",FALSE,"Sales Forecast";#N/A,#N/A,FALSE,"Sheet2"}</definedName>
    <definedName name="d_5" localSheetId="4" hidden="1">{#N/A,"70% Success",FALSE,"Sales Forecast";#N/A,#N/A,FALSE,"Sheet2"}</definedName>
    <definedName name="d_5" localSheetId="1" hidden="1">{#N/A,"70% Success",FALSE,"Sales Forecast";#N/A,#N/A,FALSE,"Sheet2"}</definedName>
    <definedName name="d_5" localSheetId="7" hidden="1">{#N/A,"70% Success",FALSE,"Sales Forecast";#N/A,#N/A,FALSE,"Sheet2"}</definedName>
    <definedName name="d_5" hidden="1">{#N/A,"70% Success",FALSE,"Sales Forecast";#N/A,#N/A,FALSE,"Sheet2"}</definedName>
    <definedName name="dasfdsfa" localSheetId="0" hidden="1">{"Assumptions1",#N/A,FALSE,"Assumptions";"MergerPlans1","20yearamort",FALSE,"MergerPlans";"MergerPlans1","40yearamort",FALSE,"MergerPlans";"MergerPlans2",#N/A,FALSE,"MergerPlans";"inputs",#N/A,FALSE,"MergerPlans"}</definedName>
    <definedName name="dasfdsfa" localSheetId="2" hidden="1">{"Assumptions1",#N/A,FALSE,"Assumptions";"MergerPlans1","20yearamort",FALSE,"MergerPlans";"MergerPlans1","40yearamort",FALSE,"MergerPlans";"MergerPlans2",#N/A,FALSE,"MergerPlans";"inputs",#N/A,FALSE,"MergerPlans"}</definedName>
    <definedName name="dasfdsfa" localSheetId="6" hidden="1">{"Assumptions1",#N/A,FALSE,"Assumptions";"MergerPlans1","20yearamort",FALSE,"MergerPlans";"MergerPlans1","40yearamort",FALSE,"MergerPlans";"MergerPlans2",#N/A,FALSE,"MergerPlans";"inputs",#N/A,FALSE,"MergerPlans"}</definedName>
    <definedName name="dasfdsfa" localSheetId="3" hidden="1">{"Assumptions1",#N/A,FALSE,"Assumptions";"MergerPlans1","20yearamort",FALSE,"MergerPlans";"MergerPlans1","40yearamort",FALSE,"MergerPlans";"MergerPlans2",#N/A,FALSE,"MergerPlans";"inputs",#N/A,FALSE,"MergerPlans"}</definedName>
    <definedName name="dasfdsfa" localSheetId="9" hidden="1">{"Assumptions1",#N/A,FALSE,"Assumptions";"MergerPlans1","20yearamort",FALSE,"MergerPlans";"MergerPlans1","40yearamort",FALSE,"MergerPlans";"MergerPlans2",#N/A,FALSE,"MergerPlans";"inputs",#N/A,FALSE,"MergerPlans"}</definedName>
    <definedName name="dasfdsfa" localSheetId="5" hidden="1">{"Assumptions1",#N/A,FALSE,"Assumptions";"MergerPlans1","20yearamort",FALSE,"MergerPlans";"MergerPlans1","40yearamort",FALSE,"MergerPlans";"MergerPlans2",#N/A,FALSE,"MergerPlans";"inputs",#N/A,FALSE,"MergerPlans"}</definedName>
    <definedName name="dasfdsfa" localSheetId="4" hidden="1">{"Assumptions1",#N/A,FALSE,"Assumptions";"MergerPlans1","20yearamort",FALSE,"MergerPlans";"MergerPlans1","40yearamort",FALSE,"MergerPlans";"MergerPlans2",#N/A,FALSE,"MergerPlans";"inputs",#N/A,FALSE,"MergerPlans"}</definedName>
    <definedName name="dasfdsfa" localSheetId="1" hidden="1">{"Assumptions1",#N/A,FALSE,"Assumptions";"MergerPlans1","20yearamort",FALSE,"MergerPlans";"MergerPlans1","40yearamort",FALSE,"MergerPlans";"MergerPlans2",#N/A,FALSE,"MergerPlans";"inputs",#N/A,FALSE,"MergerPlans"}</definedName>
    <definedName name="dasfdsfa" localSheetId="7" hidden="1">{"Assumptions1",#N/A,FALSE,"Assumptions";"MergerPlans1","20yearamort",FALSE,"MergerPlans";"MergerPlans1","40yearamort",FALSE,"MergerPlans";"MergerPlans2",#N/A,FALSE,"MergerPlans";"inputs",#N/A,FALSE,"MergerPlans"}</definedName>
    <definedName name="dasfdsfa" hidden="1">{"Assumptions1",#N/A,FALSE,"Assumptions";"MergerPlans1","20yearamort",FALSE,"MergerPlans";"MergerPlans1","40yearamort",FALSE,"MergerPlans";"MergerPlans2",#N/A,FALSE,"MergerPlans";"inputs",#N/A,FALSE,"MergerPlans"}</definedName>
    <definedName name="DDD" localSheetId="0" hidden="1">{"'PXR_6500'!$A$1:$I$124"}</definedName>
    <definedName name="DDD" localSheetId="2" hidden="1">{"'PXR_6500'!$A$1:$I$124"}</definedName>
    <definedName name="DDD" localSheetId="6" hidden="1">{"'PXR_6500'!$A$1:$I$124"}</definedName>
    <definedName name="DDD" localSheetId="3" hidden="1">{"'PXR_6500'!$A$1:$I$124"}</definedName>
    <definedName name="DDD" localSheetId="9" hidden="1">{"'PXR_6500'!$A$1:$I$124"}</definedName>
    <definedName name="DDD" localSheetId="5" hidden="1">{"'PXR_6500'!$A$1:$I$124"}</definedName>
    <definedName name="DDD" localSheetId="4" hidden="1">{"'PXR_6500'!$A$1:$I$124"}</definedName>
    <definedName name="DDD" localSheetId="1" hidden="1">{"'PXR_6500'!$A$1:$I$124"}</definedName>
    <definedName name="DDD" localSheetId="7" hidden="1">{"'PXR_6500'!$A$1:$I$124"}</definedName>
    <definedName name="DDD" hidden="1">{"'PXR_6500'!$A$1:$I$124"}</definedName>
    <definedName name="ddt" localSheetId="0" hidden="1">{"mgmt forecast",#N/A,FALSE,"Mgmt Forecast";"dcf table",#N/A,FALSE,"Mgmt Forecast";"sensitivity",#N/A,FALSE,"Mgmt Forecast";"table inputs",#N/A,FALSE,"Mgmt Forecast";"calculations",#N/A,FALSE,"Mgmt Forecast"}</definedName>
    <definedName name="ddt" localSheetId="2" hidden="1">{"mgmt forecast",#N/A,FALSE,"Mgmt Forecast";"dcf table",#N/A,FALSE,"Mgmt Forecast";"sensitivity",#N/A,FALSE,"Mgmt Forecast";"table inputs",#N/A,FALSE,"Mgmt Forecast";"calculations",#N/A,FALSE,"Mgmt Forecast"}</definedName>
    <definedName name="ddt" localSheetId="6" hidden="1">{"mgmt forecast",#N/A,FALSE,"Mgmt Forecast";"dcf table",#N/A,FALSE,"Mgmt Forecast";"sensitivity",#N/A,FALSE,"Mgmt Forecast";"table inputs",#N/A,FALSE,"Mgmt Forecast";"calculations",#N/A,FALSE,"Mgmt Forecast"}</definedName>
    <definedName name="ddt" localSheetId="3" hidden="1">{"mgmt forecast",#N/A,FALSE,"Mgmt Forecast";"dcf table",#N/A,FALSE,"Mgmt Forecast";"sensitivity",#N/A,FALSE,"Mgmt Forecast";"table inputs",#N/A,FALSE,"Mgmt Forecast";"calculations",#N/A,FALSE,"Mgmt Forecast"}</definedName>
    <definedName name="ddt" localSheetId="9" hidden="1">{"mgmt forecast",#N/A,FALSE,"Mgmt Forecast";"dcf table",#N/A,FALSE,"Mgmt Forecast";"sensitivity",#N/A,FALSE,"Mgmt Forecast";"table inputs",#N/A,FALSE,"Mgmt Forecast";"calculations",#N/A,FALSE,"Mgmt Forecast"}</definedName>
    <definedName name="ddt" localSheetId="5" hidden="1">{"mgmt forecast",#N/A,FALSE,"Mgmt Forecast";"dcf table",#N/A,FALSE,"Mgmt Forecast";"sensitivity",#N/A,FALSE,"Mgmt Forecast";"table inputs",#N/A,FALSE,"Mgmt Forecast";"calculations",#N/A,FALSE,"Mgmt Forecast"}</definedName>
    <definedName name="ddt" localSheetId="4" hidden="1">{"mgmt forecast",#N/A,FALSE,"Mgmt Forecast";"dcf table",#N/A,FALSE,"Mgmt Forecast";"sensitivity",#N/A,FALSE,"Mgmt Forecast";"table inputs",#N/A,FALSE,"Mgmt Forecast";"calculations",#N/A,FALSE,"Mgmt Forecast"}</definedName>
    <definedName name="ddt" localSheetId="1" hidden="1">{"mgmt forecast",#N/A,FALSE,"Mgmt Forecast";"dcf table",#N/A,FALSE,"Mgmt Forecast";"sensitivity",#N/A,FALSE,"Mgmt Forecast";"table inputs",#N/A,FALSE,"Mgmt Forecast";"calculations",#N/A,FALSE,"Mgmt Forecast"}</definedName>
    <definedName name="ddt" localSheetId="7" hidden="1">{"mgmt forecast",#N/A,FALSE,"Mgmt Forecast";"dcf table",#N/A,FALSE,"Mgmt Forecast";"sensitivity",#N/A,FALSE,"Mgmt Forecast";"table inputs",#N/A,FALSE,"Mgmt Forecast";"calculations",#N/A,FALSE,"Mgmt Forecast"}</definedName>
    <definedName name="ddt" hidden="1">{"mgmt forecast",#N/A,FALSE,"Mgmt Forecast";"dcf table",#N/A,FALSE,"Mgmt Forecast";"sensitivity",#N/A,FALSE,"Mgmt Forecast";"table inputs",#N/A,FALSE,"Mgmt Forecast";"calculations",#N/A,FALSE,"Mgmt Forecast"}</definedName>
    <definedName name="DivLiq">[20]Ajustes!$G$27</definedName>
    <definedName name="E"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e"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1"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1"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1"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1"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1"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1"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1"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1"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2"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2"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2"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2"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2"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2"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2"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2"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3"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3"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3"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3"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3"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3"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3"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3"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4"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4"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4"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4"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4"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4"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4"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4"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5"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5"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5"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5"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5"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5"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5"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5"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_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ECNOFIBRAS" localSheetId="0" hidden="1">{"'PXR_6500'!$A$1:$I$124"}</definedName>
    <definedName name="ECNOFIBRAS" localSheetId="2" hidden="1">{"'PXR_6500'!$A$1:$I$124"}</definedName>
    <definedName name="ECNOFIBRAS" localSheetId="6" hidden="1">{"'PXR_6500'!$A$1:$I$124"}</definedName>
    <definedName name="ECNOFIBRAS" localSheetId="3" hidden="1">{"'PXR_6500'!$A$1:$I$124"}</definedName>
    <definedName name="ECNOFIBRAS" localSheetId="9" hidden="1">{"'PXR_6500'!$A$1:$I$124"}</definedName>
    <definedName name="ECNOFIBRAS" localSheetId="5" hidden="1">{"'PXR_6500'!$A$1:$I$124"}</definedName>
    <definedName name="ECNOFIBRAS" localSheetId="4" hidden="1">{"'PXR_6500'!$A$1:$I$124"}</definedName>
    <definedName name="ECNOFIBRAS" localSheetId="1" hidden="1">{"'PXR_6500'!$A$1:$I$124"}</definedName>
    <definedName name="ECNOFIBRAS" localSheetId="7" hidden="1">{"'PXR_6500'!$A$1:$I$124"}</definedName>
    <definedName name="ECNOFIBRAS" hidden="1">{"'PXR_6500'!$A$1:$I$124"}</definedName>
    <definedName name="ECNOFIBRAS2" localSheetId="0" hidden="1">{"'PXR_6500'!$A$1:$I$124"}</definedName>
    <definedName name="ECNOFIBRAS2" localSheetId="2" hidden="1">{"'PXR_6500'!$A$1:$I$124"}</definedName>
    <definedName name="ECNOFIBRAS2" localSheetId="6" hidden="1">{"'PXR_6500'!$A$1:$I$124"}</definedName>
    <definedName name="ECNOFIBRAS2" localSheetId="3" hidden="1">{"'PXR_6500'!$A$1:$I$124"}</definedName>
    <definedName name="ECNOFIBRAS2" localSheetId="9" hidden="1">{"'PXR_6500'!$A$1:$I$124"}</definedName>
    <definedName name="ECNOFIBRAS2" localSheetId="5" hidden="1">{"'PXR_6500'!$A$1:$I$124"}</definedName>
    <definedName name="ECNOFIBRAS2" localSheetId="4" hidden="1">{"'PXR_6500'!$A$1:$I$124"}</definedName>
    <definedName name="ECNOFIBRAS2" localSheetId="1" hidden="1">{"'PXR_6500'!$A$1:$I$124"}</definedName>
    <definedName name="ECNOFIBRAS2" localSheetId="7" hidden="1">{"'PXR_6500'!$A$1:$I$124"}</definedName>
    <definedName name="ECNOFIBRAS2" hidden="1">{"'PXR_6500'!$A$1:$I$124"}</definedName>
    <definedName name="EEE" localSheetId="0" hidden="1">{"'PXR_6500'!$A$1:$I$124"}</definedName>
    <definedName name="EEE" localSheetId="2" hidden="1">{"'PXR_6500'!$A$1:$I$124"}</definedName>
    <definedName name="EEE" localSheetId="6" hidden="1">{"'PXR_6500'!$A$1:$I$124"}</definedName>
    <definedName name="EEE" localSheetId="3" hidden="1">{"'PXR_6500'!$A$1:$I$124"}</definedName>
    <definedName name="EEE" localSheetId="9" hidden="1">{"'PXR_6500'!$A$1:$I$124"}</definedName>
    <definedName name="EEE" localSheetId="5" hidden="1">{"'PXR_6500'!$A$1:$I$124"}</definedName>
    <definedName name="EEE" localSheetId="4" hidden="1">{"'PXR_6500'!$A$1:$I$124"}</definedName>
    <definedName name="EEE" localSheetId="1" hidden="1">{"'PXR_6500'!$A$1:$I$124"}</definedName>
    <definedName name="EEE" localSheetId="7" hidden="1">{"'PXR_6500'!$A$1:$I$124"}</definedName>
    <definedName name="EEE" hidden="1">{"'PXR_6500'!$A$1:$I$124"}</definedName>
    <definedName name="ev.Calculation" hidden="1">-4105</definedName>
    <definedName name="ev.Initialized" hidden="1">FALSE</definedName>
    <definedName name="EV__LASTREFTIME__" hidden="1">38611.4102430556</definedName>
    <definedName name="f" localSheetId="0" hidden="1">{#N/A,#N/A,FALSE,"FlCx99";#N/A,#N/A,FALSE,"Dívida99"}</definedName>
    <definedName name="f" localSheetId="2" hidden="1">{#N/A,#N/A,FALSE,"FlCx99";#N/A,#N/A,FALSE,"Dívida99"}</definedName>
    <definedName name="f" localSheetId="6" hidden="1">{#N/A,#N/A,FALSE,"FlCx99";#N/A,#N/A,FALSE,"Dívida99"}</definedName>
    <definedName name="f" localSheetId="3" hidden="1">{#N/A,#N/A,FALSE,"FlCx99";#N/A,#N/A,FALSE,"Dívida99"}</definedName>
    <definedName name="f" localSheetId="9" hidden="1">{#N/A,#N/A,FALSE,"FlCx99";#N/A,#N/A,FALSE,"Dívida99"}</definedName>
    <definedName name="f" localSheetId="5" hidden="1">{#N/A,#N/A,FALSE,"FlCx99";#N/A,#N/A,FALSE,"Dívida99"}</definedName>
    <definedName name="f" localSheetId="4" hidden="1">{#N/A,#N/A,FALSE,"FlCx99";#N/A,#N/A,FALSE,"Dívida99"}</definedName>
    <definedName name="f" localSheetId="1" hidden="1">{#N/A,#N/A,FALSE,"FlCx99";#N/A,#N/A,FALSE,"Dívida99"}</definedName>
    <definedName name="f" localSheetId="7" hidden="1">{#N/A,#N/A,FALSE,"FlCx99";#N/A,#N/A,FALSE,"Dívida99"}</definedName>
    <definedName name="f" hidden="1">{#N/A,#N/A,FALSE,"FlCx99";#N/A,#N/A,FALSE,"Dívida99"}</definedName>
    <definedName name="f_1" localSheetId="2" hidden="1">{#N/A,#N/A,FALSE,"FlCx99";#N/A,#N/A,FALSE,"Dívida99"}</definedName>
    <definedName name="f_1" localSheetId="6" hidden="1">{#N/A,#N/A,FALSE,"FlCx99";#N/A,#N/A,FALSE,"Dívida99"}</definedName>
    <definedName name="f_1" localSheetId="3" hidden="1">{#N/A,#N/A,FALSE,"FlCx99";#N/A,#N/A,FALSE,"Dívida99"}</definedName>
    <definedName name="f_1" localSheetId="9" hidden="1">{#N/A,#N/A,FALSE,"FlCx99";#N/A,#N/A,FALSE,"Dívida99"}</definedName>
    <definedName name="f_1" localSheetId="5" hidden="1">{#N/A,#N/A,FALSE,"FlCx99";#N/A,#N/A,FALSE,"Dívida99"}</definedName>
    <definedName name="f_1" localSheetId="4" hidden="1">{#N/A,#N/A,FALSE,"FlCx99";#N/A,#N/A,FALSE,"Dívida99"}</definedName>
    <definedName name="f_1" localSheetId="1" hidden="1">{#N/A,#N/A,FALSE,"FlCx99";#N/A,#N/A,FALSE,"Dívida99"}</definedName>
    <definedName name="f_1" localSheetId="7" hidden="1">{#N/A,#N/A,FALSE,"FlCx99";#N/A,#N/A,FALSE,"Dívida99"}</definedName>
    <definedName name="f_1" hidden="1">{#N/A,#N/A,FALSE,"FlCx99";#N/A,#N/A,FALSE,"Dívida99"}</definedName>
    <definedName name="f_2" localSheetId="2" hidden="1">{#N/A,#N/A,FALSE,"FlCx99";#N/A,#N/A,FALSE,"Dívida99"}</definedName>
    <definedName name="f_2" localSheetId="6" hidden="1">{#N/A,#N/A,FALSE,"FlCx99";#N/A,#N/A,FALSE,"Dívida99"}</definedName>
    <definedName name="f_2" localSheetId="3" hidden="1">{#N/A,#N/A,FALSE,"FlCx99";#N/A,#N/A,FALSE,"Dívida99"}</definedName>
    <definedName name="f_2" localSheetId="9" hidden="1">{#N/A,#N/A,FALSE,"FlCx99";#N/A,#N/A,FALSE,"Dívida99"}</definedName>
    <definedName name="f_2" localSheetId="5" hidden="1">{#N/A,#N/A,FALSE,"FlCx99";#N/A,#N/A,FALSE,"Dívida99"}</definedName>
    <definedName name="f_2" localSheetId="4" hidden="1">{#N/A,#N/A,FALSE,"FlCx99";#N/A,#N/A,FALSE,"Dívida99"}</definedName>
    <definedName name="f_2" localSheetId="1" hidden="1">{#N/A,#N/A,FALSE,"FlCx99";#N/A,#N/A,FALSE,"Dívida99"}</definedName>
    <definedName name="f_2" localSheetId="7" hidden="1">{#N/A,#N/A,FALSE,"FlCx99";#N/A,#N/A,FALSE,"Dívida99"}</definedName>
    <definedName name="f_2" hidden="1">{#N/A,#N/A,FALSE,"FlCx99";#N/A,#N/A,FALSE,"Dívida99"}</definedName>
    <definedName name="f_3" localSheetId="2" hidden="1">{#N/A,#N/A,FALSE,"FlCx99";#N/A,#N/A,FALSE,"Dívida99"}</definedName>
    <definedName name="f_3" localSheetId="6" hidden="1">{#N/A,#N/A,FALSE,"FlCx99";#N/A,#N/A,FALSE,"Dívida99"}</definedName>
    <definedName name="f_3" localSheetId="3" hidden="1">{#N/A,#N/A,FALSE,"FlCx99";#N/A,#N/A,FALSE,"Dívida99"}</definedName>
    <definedName name="f_3" localSheetId="9" hidden="1">{#N/A,#N/A,FALSE,"FlCx99";#N/A,#N/A,FALSE,"Dívida99"}</definedName>
    <definedName name="f_3" localSheetId="5" hidden="1">{#N/A,#N/A,FALSE,"FlCx99";#N/A,#N/A,FALSE,"Dívida99"}</definedName>
    <definedName name="f_3" localSheetId="4" hidden="1">{#N/A,#N/A,FALSE,"FlCx99";#N/A,#N/A,FALSE,"Dívida99"}</definedName>
    <definedName name="f_3" localSheetId="1" hidden="1">{#N/A,#N/A,FALSE,"FlCx99";#N/A,#N/A,FALSE,"Dívida99"}</definedName>
    <definedName name="f_3" localSheetId="7" hidden="1">{#N/A,#N/A,FALSE,"FlCx99";#N/A,#N/A,FALSE,"Dívida99"}</definedName>
    <definedName name="f_3" hidden="1">{#N/A,#N/A,FALSE,"FlCx99";#N/A,#N/A,FALSE,"Dívida99"}</definedName>
    <definedName name="f_4" localSheetId="2" hidden="1">{#N/A,#N/A,FALSE,"FlCx99";#N/A,#N/A,FALSE,"Dívida99"}</definedName>
    <definedName name="f_4" localSheetId="6" hidden="1">{#N/A,#N/A,FALSE,"FlCx99";#N/A,#N/A,FALSE,"Dívida99"}</definedName>
    <definedName name="f_4" localSheetId="3" hidden="1">{#N/A,#N/A,FALSE,"FlCx99";#N/A,#N/A,FALSE,"Dívida99"}</definedName>
    <definedName name="f_4" localSheetId="9" hidden="1">{#N/A,#N/A,FALSE,"FlCx99";#N/A,#N/A,FALSE,"Dívida99"}</definedName>
    <definedName name="f_4" localSheetId="5" hidden="1">{#N/A,#N/A,FALSE,"FlCx99";#N/A,#N/A,FALSE,"Dívida99"}</definedName>
    <definedName name="f_4" localSheetId="4" hidden="1">{#N/A,#N/A,FALSE,"FlCx99";#N/A,#N/A,FALSE,"Dívida99"}</definedName>
    <definedName name="f_4" localSheetId="1" hidden="1">{#N/A,#N/A,FALSE,"FlCx99";#N/A,#N/A,FALSE,"Dívida99"}</definedName>
    <definedName name="f_4" localSheetId="7" hidden="1">{#N/A,#N/A,FALSE,"FlCx99";#N/A,#N/A,FALSE,"Dívida99"}</definedName>
    <definedName name="f_4" hidden="1">{#N/A,#N/A,FALSE,"FlCx99";#N/A,#N/A,FALSE,"Dívida99"}</definedName>
    <definedName name="f_5" localSheetId="2" hidden="1">{#N/A,#N/A,FALSE,"FlCx99";#N/A,#N/A,FALSE,"Dívida99"}</definedName>
    <definedName name="f_5" localSheetId="6" hidden="1">{#N/A,#N/A,FALSE,"FlCx99";#N/A,#N/A,FALSE,"Dívida99"}</definedName>
    <definedName name="f_5" localSheetId="3" hidden="1">{#N/A,#N/A,FALSE,"FlCx99";#N/A,#N/A,FALSE,"Dívida99"}</definedName>
    <definedName name="f_5" localSheetId="9" hidden="1">{#N/A,#N/A,FALSE,"FlCx99";#N/A,#N/A,FALSE,"Dívida99"}</definedName>
    <definedName name="f_5" localSheetId="5" hidden="1">{#N/A,#N/A,FALSE,"FlCx99";#N/A,#N/A,FALSE,"Dívida99"}</definedName>
    <definedName name="f_5" localSheetId="4" hidden="1">{#N/A,#N/A,FALSE,"FlCx99";#N/A,#N/A,FALSE,"Dívida99"}</definedName>
    <definedName name="f_5" localSheetId="1" hidden="1">{#N/A,#N/A,FALSE,"FlCx99";#N/A,#N/A,FALSE,"Dívida99"}</definedName>
    <definedName name="f_5" localSheetId="7" hidden="1">{#N/A,#N/A,FALSE,"FlCx99";#N/A,#N/A,FALSE,"Dívida99"}</definedName>
    <definedName name="f_5" hidden="1">{#N/A,#N/A,FALSE,"FlCx99";#N/A,#N/A,FALSE,"Dívida99"}</definedName>
    <definedName name="fad" localSheetId="0" hidden="1">{#N/A,"70% Success",FALSE,"Sales Forecast";#N/A,#N/A,FALSE,"Sheet2"}</definedName>
    <definedName name="fad" localSheetId="2" hidden="1">{#N/A,"70% Success",FALSE,"Sales Forecast";#N/A,#N/A,FALSE,"Sheet2"}</definedName>
    <definedName name="fad" localSheetId="6" hidden="1">{#N/A,"70% Success",FALSE,"Sales Forecast";#N/A,#N/A,FALSE,"Sheet2"}</definedName>
    <definedName name="fad" localSheetId="3" hidden="1">{#N/A,"70% Success",FALSE,"Sales Forecast";#N/A,#N/A,FALSE,"Sheet2"}</definedName>
    <definedName name="fad" localSheetId="9" hidden="1">{#N/A,"70% Success",FALSE,"Sales Forecast";#N/A,#N/A,FALSE,"Sheet2"}</definedName>
    <definedName name="fad" localSheetId="5" hidden="1">{#N/A,"70% Success",FALSE,"Sales Forecast";#N/A,#N/A,FALSE,"Sheet2"}</definedName>
    <definedName name="fad" localSheetId="4" hidden="1">{#N/A,"70% Success",FALSE,"Sales Forecast";#N/A,#N/A,FALSE,"Sheet2"}</definedName>
    <definedName name="fad" localSheetId="1" hidden="1">{#N/A,"70% Success",FALSE,"Sales Forecast";#N/A,#N/A,FALSE,"Sheet2"}</definedName>
    <definedName name="fad" localSheetId="7" hidden="1">{#N/A,"70% Success",FALSE,"Sales Forecast";#N/A,#N/A,FALSE,"Sheet2"}</definedName>
    <definedName name="fad" hidden="1">{#N/A,"70% Success",FALSE,"Sales Forecast";#N/A,#N/A,FALSE,"Sheet2"}</definedName>
    <definedName name="fad_1" localSheetId="2" hidden="1">{#N/A,"70% Success",FALSE,"Sales Forecast";#N/A,#N/A,FALSE,"Sheet2"}</definedName>
    <definedName name="fad_1" localSheetId="6" hidden="1">{#N/A,"70% Success",FALSE,"Sales Forecast";#N/A,#N/A,FALSE,"Sheet2"}</definedName>
    <definedName name="fad_1" localSheetId="3" hidden="1">{#N/A,"70% Success",FALSE,"Sales Forecast";#N/A,#N/A,FALSE,"Sheet2"}</definedName>
    <definedName name="fad_1" localSheetId="9" hidden="1">{#N/A,"70% Success",FALSE,"Sales Forecast";#N/A,#N/A,FALSE,"Sheet2"}</definedName>
    <definedName name="fad_1" localSheetId="5" hidden="1">{#N/A,"70% Success",FALSE,"Sales Forecast";#N/A,#N/A,FALSE,"Sheet2"}</definedName>
    <definedName name="fad_1" localSheetId="4" hidden="1">{#N/A,"70% Success",FALSE,"Sales Forecast";#N/A,#N/A,FALSE,"Sheet2"}</definedName>
    <definedName name="fad_1" localSheetId="1" hidden="1">{#N/A,"70% Success",FALSE,"Sales Forecast";#N/A,#N/A,FALSE,"Sheet2"}</definedName>
    <definedName name="fad_1" localSheetId="7" hidden="1">{#N/A,"70% Success",FALSE,"Sales Forecast";#N/A,#N/A,FALSE,"Sheet2"}</definedName>
    <definedName name="fad_1" hidden="1">{#N/A,"70% Success",FALSE,"Sales Forecast";#N/A,#N/A,FALSE,"Sheet2"}</definedName>
    <definedName name="fad_2" localSheetId="2" hidden="1">{#N/A,"70% Success",FALSE,"Sales Forecast";#N/A,#N/A,FALSE,"Sheet2"}</definedName>
    <definedName name="fad_2" localSheetId="6" hidden="1">{#N/A,"70% Success",FALSE,"Sales Forecast";#N/A,#N/A,FALSE,"Sheet2"}</definedName>
    <definedName name="fad_2" localSheetId="3" hidden="1">{#N/A,"70% Success",FALSE,"Sales Forecast";#N/A,#N/A,FALSE,"Sheet2"}</definedName>
    <definedName name="fad_2" localSheetId="9" hidden="1">{#N/A,"70% Success",FALSE,"Sales Forecast";#N/A,#N/A,FALSE,"Sheet2"}</definedName>
    <definedName name="fad_2" localSheetId="5" hidden="1">{#N/A,"70% Success",FALSE,"Sales Forecast";#N/A,#N/A,FALSE,"Sheet2"}</definedName>
    <definedName name="fad_2" localSheetId="4" hidden="1">{#N/A,"70% Success",FALSE,"Sales Forecast";#N/A,#N/A,FALSE,"Sheet2"}</definedName>
    <definedName name="fad_2" localSheetId="1" hidden="1">{#N/A,"70% Success",FALSE,"Sales Forecast";#N/A,#N/A,FALSE,"Sheet2"}</definedName>
    <definedName name="fad_2" localSheetId="7" hidden="1">{#N/A,"70% Success",FALSE,"Sales Forecast";#N/A,#N/A,FALSE,"Sheet2"}</definedName>
    <definedName name="fad_2" hidden="1">{#N/A,"70% Success",FALSE,"Sales Forecast";#N/A,#N/A,FALSE,"Sheet2"}</definedName>
    <definedName name="fad_3" localSheetId="2" hidden="1">{#N/A,"70% Success",FALSE,"Sales Forecast";#N/A,#N/A,FALSE,"Sheet2"}</definedName>
    <definedName name="fad_3" localSheetId="6" hidden="1">{#N/A,"70% Success",FALSE,"Sales Forecast";#N/A,#N/A,FALSE,"Sheet2"}</definedName>
    <definedName name="fad_3" localSheetId="3" hidden="1">{#N/A,"70% Success",FALSE,"Sales Forecast";#N/A,#N/A,FALSE,"Sheet2"}</definedName>
    <definedName name="fad_3" localSheetId="9" hidden="1">{#N/A,"70% Success",FALSE,"Sales Forecast";#N/A,#N/A,FALSE,"Sheet2"}</definedName>
    <definedName name="fad_3" localSheetId="5" hidden="1">{#N/A,"70% Success",FALSE,"Sales Forecast";#N/A,#N/A,FALSE,"Sheet2"}</definedName>
    <definedName name="fad_3" localSheetId="4" hidden="1">{#N/A,"70% Success",FALSE,"Sales Forecast";#N/A,#N/A,FALSE,"Sheet2"}</definedName>
    <definedName name="fad_3" localSheetId="1" hidden="1">{#N/A,"70% Success",FALSE,"Sales Forecast";#N/A,#N/A,FALSE,"Sheet2"}</definedName>
    <definedName name="fad_3" localSheetId="7" hidden="1">{#N/A,"70% Success",FALSE,"Sales Forecast";#N/A,#N/A,FALSE,"Sheet2"}</definedName>
    <definedName name="fad_3" hidden="1">{#N/A,"70% Success",FALSE,"Sales Forecast";#N/A,#N/A,FALSE,"Sheet2"}</definedName>
    <definedName name="fad_4" localSheetId="2" hidden="1">{#N/A,"70% Success",FALSE,"Sales Forecast";#N/A,#N/A,FALSE,"Sheet2"}</definedName>
    <definedName name="fad_4" localSheetId="6" hidden="1">{#N/A,"70% Success",FALSE,"Sales Forecast";#N/A,#N/A,FALSE,"Sheet2"}</definedName>
    <definedName name="fad_4" localSheetId="3" hidden="1">{#N/A,"70% Success",FALSE,"Sales Forecast";#N/A,#N/A,FALSE,"Sheet2"}</definedName>
    <definedName name="fad_4" localSheetId="9" hidden="1">{#N/A,"70% Success",FALSE,"Sales Forecast";#N/A,#N/A,FALSE,"Sheet2"}</definedName>
    <definedName name="fad_4" localSheetId="5" hidden="1">{#N/A,"70% Success",FALSE,"Sales Forecast";#N/A,#N/A,FALSE,"Sheet2"}</definedName>
    <definedName name="fad_4" localSheetId="4" hidden="1">{#N/A,"70% Success",FALSE,"Sales Forecast";#N/A,#N/A,FALSE,"Sheet2"}</definedName>
    <definedName name="fad_4" localSheetId="1" hidden="1">{#N/A,"70% Success",FALSE,"Sales Forecast";#N/A,#N/A,FALSE,"Sheet2"}</definedName>
    <definedName name="fad_4" localSheetId="7" hidden="1">{#N/A,"70% Success",FALSE,"Sales Forecast";#N/A,#N/A,FALSE,"Sheet2"}</definedName>
    <definedName name="fad_4" hidden="1">{#N/A,"70% Success",FALSE,"Sales Forecast";#N/A,#N/A,FALSE,"Sheet2"}</definedName>
    <definedName name="fad_5" localSheetId="2" hidden="1">{#N/A,"70% Success",FALSE,"Sales Forecast";#N/A,#N/A,FALSE,"Sheet2"}</definedName>
    <definedName name="fad_5" localSheetId="6" hidden="1">{#N/A,"70% Success",FALSE,"Sales Forecast";#N/A,#N/A,FALSE,"Sheet2"}</definedName>
    <definedName name="fad_5" localSheetId="3" hidden="1">{#N/A,"70% Success",FALSE,"Sales Forecast";#N/A,#N/A,FALSE,"Sheet2"}</definedName>
    <definedName name="fad_5" localSheetId="9" hidden="1">{#N/A,"70% Success",FALSE,"Sales Forecast";#N/A,#N/A,FALSE,"Sheet2"}</definedName>
    <definedName name="fad_5" localSheetId="5" hidden="1">{#N/A,"70% Success",FALSE,"Sales Forecast";#N/A,#N/A,FALSE,"Sheet2"}</definedName>
    <definedName name="fad_5" localSheetId="4" hidden="1">{#N/A,"70% Success",FALSE,"Sales Forecast";#N/A,#N/A,FALSE,"Sheet2"}</definedName>
    <definedName name="fad_5" localSheetId="1" hidden="1">{#N/A,"70% Success",FALSE,"Sales Forecast";#N/A,#N/A,FALSE,"Sheet2"}</definedName>
    <definedName name="fad_5" localSheetId="7" hidden="1">{#N/A,"70% Success",FALSE,"Sales Forecast";#N/A,#N/A,FALSE,"Sheet2"}</definedName>
    <definedName name="fad_5" hidden="1">{#N/A,"70% Success",FALSE,"Sales Forecast";#N/A,#N/A,FALSE,"Sheet2"}</definedName>
    <definedName name="ff" localSheetId="0" hidden="1">#REF!</definedName>
    <definedName name="ff" hidden="1">#REF!</definedName>
    <definedName name="g" localSheetId="2" hidden="1">{#N/A,#N/A,FALSE,"FlCx99";#N/A,#N/A,FALSE,"Dívida99"}</definedName>
    <definedName name="g" localSheetId="6" hidden="1">{#N/A,#N/A,FALSE,"FlCx99";#N/A,#N/A,FALSE,"Dívida99"}</definedName>
    <definedName name="g" localSheetId="3" hidden="1">{#N/A,#N/A,FALSE,"FlCx99";#N/A,#N/A,FALSE,"Dívida99"}</definedName>
    <definedName name="g" localSheetId="9" hidden="1">{#N/A,#N/A,FALSE,"FlCx99";#N/A,#N/A,FALSE,"Dívida99"}</definedName>
    <definedName name="g" localSheetId="5" hidden="1">{#N/A,#N/A,FALSE,"FlCx99";#N/A,#N/A,FALSE,"Dívida99"}</definedName>
    <definedName name="g" localSheetId="4" hidden="1">{#N/A,#N/A,FALSE,"FlCx99";#N/A,#N/A,FALSE,"Dívida99"}</definedName>
    <definedName name="g" localSheetId="1" hidden="1">{#N/A,#N/A,FALSE,"FlCx99";#N/A,#N/A,FALSE,"Dívida99"}</definedName>
    <definedName name="g" localSheetId="7" hidden="1">{#N/A,#N/A,FALSE,"FlCx99";#N/A,#N/A,FALSE,"Dívida99"}</definedName>
    <definedName name="g" hidden="1">{#N/A,#N/A,FALSE,"FlCx99";#N/A,#N/A,FALSE,"Dívida99"}</definedName>
    <definedName name="g_1" localSheetId="2" hidden="1">{#N/A,#N/A,FALSE,"FlCx99";#N/A,#N/A,FALSE,"Dívida99"}</definedName>
    <definedName name="g_1" localSheetId="6" hidden="1">{#N/A,#N/A,FALSE,"FlCx99";#N/A,#N/A,FALSE,"Dívida99"}</definedName>
    <definedName name="g_1" localSheetId="3" hidden="1">{#N/A,#N/A,FALSE,"FlCx99";#N/A,#N/A,FALSE,"Dívida99"}</definedName>
    <definedName name="g_1" localSheetId="9" hidden="1">{#N/A,#N/A,FALSE,"FlCx99";#N/A,#N/A,FALSE,"Dívida99"}</definedName>
    <definedName name="g_1" localSheetId="5" hidden="1">{#N/A,#N/A,FALSE,"FlCx99";#N/A,#N/A,FALSE,"Dívida99"}</definedName>
    <definedName name="g_1" localSheetId="4" hidden="1">{#N/A,#N/A,FALSE,"FlCx99";#N/A,#N/A,FALSE,"Dívida99"}</definedName>
    <definedName name="g_1" localSheetId="1" hidden="1">{#N/A,#N/A,FALSE,"FlCx99";#N/A,#N/A,FALSE,"Dívida99"}</definedName>
    <definedName name="g_1" localSheetId="7" hidden="1">{#N/A,#N/A,FALSE,"FlCx99";#N/A,#N/A,FALSE,"Dívida99"}</definedName>
    <definedName name="g_1" hidden="1">{#N/A,#N/A,FALSE,"FlCx99";#N/A,#N/A,FALSE,"Dívida99"}</definedName>
    <definedName name="g_2" localSheetId="2" hidden="1">{#N/A,#N/A,FALSE,"FlCx99";#N/A,#N/A,FALSE,"Dívida99"}</definedName>
    <definedName name="g_2" localSheetId="6" hidden="1">{#N/A,#N/A,FALSE,"FlCx99";#N/A,#N/A,FALSE,"Dívida99"}</definedName>
    <definedName name="g_2" localSheetId="3" hidden="1">{#N/A,#N/A,FALSE,"FlCx99";#N/A,#N/A,FALSE,"Dívida99"}</definedName>
    <definedName name="g_2" localSheetId="9" hidden="1">{#N/A,#N/A,FALSE,"FlCx99";#N/A,#N/A,FALSE,"Dívida99"}</definedName>
    <definedName name="g_2" localSheetId="5" hidden="1">{#N/A,#N/A,FALSE,"FlCx99";#N/A,#N/A,FALSE,"Dívida99"}</definedName>
    <definedName name="g_2" localSheetId="4" hidden="1">{#N/A,#N/A,FALSE,"FlCx99";#N/A,#N/A,FALSE,"Dívida99"}</definedName>
    <definedName name="g_2" localSheetId="1" hidden="1">{#N/A,#N/A,FALSE,"FlCx99";#N/A,#N/A,FALSE,"Dívida99"}</definedName>
    <definedName name="g_2" localSheetId="7" hidden="1">{#N/A,#N/A,FALSE,"FlCx99";#N/A,#N/A,FALSE,"Dívida99"}</definedName>
    <definedName name="g_2" hidden="1">{#N/A,#N/A,FALSE,"FlCx99";#N/A,#N/A,FALSE,"Dívida99"}</definedName>
    <definedName name="g_3" localSheetId="2" hidden="1">{#N/A,#N/A,FALSE,"FlCx99";#N/A,#N/A,FALSE,"Dívida99"}</definedName>
    <definedName name="g_3" localSheetId="6" hidden="1">{#N/A,#N/A,FALSE,"FlCx99";#N/A,#N/A,FALSE,"Dívida99"}</definedName>
    <definedName name="g_3" localSheetId="3" hidden="1">{#N/A,#N/A,FALSE,"FlCx99";#N/A,#N/A,FALSE,"Dívida99"}</definedName>
    <definedName name="g_3" localSheetId="9" hidden="1">{#N/A,#N/A,FALSE,"FlCx99";#N/A,#N/A,FALSE,"Dívida99"}</definedName>
    <definedName name="g_3" localSheetId="5" hidden="1">{#N/A,#N/A,FALSE,"FlCx99";#N/A,#N/A,FALSE,"Dívida99"}</definedName>
    <definedName name="g_3" localSheetId="4" hidden="1">{#N/A,#N/A,FALSE,"FlCx99";#N/A,#N/A,FALSE,"Dívida99"}</definedName>
    <definedName name="g_3" localSheetId="1" hidden="1">{#N/A,#N/A,FALSE,"FlCx99";#N/A,#N/A,FALSE,"Dívida99"}</definedName>
    <definedName name="g_3" localSheetId="7" hidden="1">{#N/A,#N/A,FALSE,"FlCx99";#N/A,#N/A,FALSE,"Dívida99"}</definedName>
    <definedName name="g_3" hidden="1">{#N/A,#N/A,FALSE,"FlCx99";#N/A,#N/A,FALSE,"Dívida99"}</definedName>
    <definedName name="g_4" localSheetId="2" hidden="1">{#N/A,#N/A,FALSE,"FlCx99";#N/A,#N/A,FALSE,"Dívida99"}</definedName>
    <definedName name="g_4" localSheetId="6" hidden="1">{#N/A,#N/A,FALSE,"FlCx99";#N/A,#N/A,FALSE,"Dívida99"}</definedName>
    <definedName name="g_4" localSheetId="3" hidden="1">{#N/A,#N/A,FALSE,"FlCx99";#N/A,#N/A,FALSE,"Dívida99"}</definedName>
    <definedName name="g_4" localSheetId="9" hidden="1">{#N/A,#N/A,FALSE,"FlCx99";#N/A,#N/A,FALSE,"Dívida99"}</definedName>
    <definedName name="g_4" localSheetId="5" hidden="1">{#N/A,#N/A,FALSE,"FlCx99";#N/A,#N/A,FALSE,"Dívida99"}</definedName>
    <definedName name="g_4" localSheetId="4" hidden="1">{#N/A,#N/A,FALSE,"FlCx99";#N/A,#N/A,FALSE,"Dívida99"}</definedName>
    <definedName name="g_4" localSheetId="1" hidden="1">{#N/A,#N/A,FALSE,"FlCx99";#N/A,#N/A,FALSE,"Dívida99"}</definedName>
    <definedName name="g_4" localSheetId="7" hidden="1">{#N/A,#N/A,FALSE,"FlCx99";#N/A,#N/A,FALSE,"Dívida99"}</definedName>
    <definedName name="g_4" hidden="1">{#N/A,#N/A,FALSE,"FlCx99";#N/A,#N/A,FALSE,"Dívida99"}</definedName>
    <definedName name="g_5" localSheetId="2" hidden="1">{#N/A,#N/A,FALSE,"FlCx99";#N/A,#N/A,FALSE,"Dívida99"}</definedName>
    <definedName name="g_5" localSheetId="6" hidden="1">{#N/A,#N/A,FALSE,"FlCx99";#N/A,#N/A,FALSE,"Dívida99"}</definedName>
    <definedName name="g_5" localSheetId="3" hidden="1">{#N/A,#N/A,FALSE,"FlCx99";#N/A,#N/A,FALSE,"Dívida99"}</definedName>
    <definedName name="g_5" localSheetId="9" hidden="1">{#N/A,#N/A,FALSE,"FlCx99";#N/A,#N/A,FALSE,"Dívida99"}</definedName>
    <definedName name="g_5" localSheetId="5" hidden="1">{#N/A,#N/A,FALSE,"FlCx99";#N/A,#N/A,FALSE,"Dívida99"}</definedName>
    <definedName name="g_5" localSheetId="4" hidden="1">{#N/A,#N/A,FALSE,"FlCx99";#N/A,#N/A,FALSE,"Dívida99"}</definedName>
    <definedName name="g_5" localSheetId="1" hidden="1">{#N/A,#N/A,FALSE,"FlCx99";#N/A,#N/A,FALSE,"Dívida99"}</definedName>
    <definedName name="g_5" localSheetId="7" hidden="1">{#N/A,#N/A,FALSE,"FlCx99";#N/A,#N/A,FALSE,"Dívida99"}</definedName>
    <definedName name="g_5" hidden="1">{#N/A,#N/A,FALSE,"FlCx99";#N/A,#N/A,FALSE,"Dívida99"}</definedName>
    <definedName name="general_exp." localSheetId="0" hidden="1">{#N/A,"100% Success",TRUE,"Sales Forecast";#N/A,#N/A,TRUE,"Sheet2"}</definedName>
    <definedName name="general_exp." localSheetId="2" hidden="1">{#N/A,"100% Success",TRUE,"Sales Forecast";#N/A,#N/A,TRUE,"Sheet2"}</definedName>
    <definedName name="general_exp." localSheetId="6" hidden="1">{#N/A,"100% Success",TRUE,"Sales Forecast";#N/A,#N/A,TRUE,"Sheet2"}</definedName>
    <definedName name="general_exp." localSheetId="3" hidden="1">{#N/A,"100% Success",TRUE,"Sales Forecast";#N/A,#N/A,TRUE,"Sheet2"}</definedName>
    <definedName name="general_exp." localSheetId="9" hidden="1">{#N/A,"100% Success",TRUE,"Sales Forecast";#N/A,#N/A,TRUE,"Sheet2"}</definedName>
    <definedName name="general_exp." localSheetId="5" hidden="1">{#N/A,"100% Success",TRUE,"Sales Forecast";#N/A,#N/A,TRUE,"Sheet2"}</definedName>
    <definedName name="general_exp." localSheetId="4" hidden="1">{#N/A,"100% Success",TRUE,"Sales Forecast";#N/A,#N/A,TRUE,"Sheet2"}</definedName>
    <definedName name="general_exp." localSheetId="1" hidden="1">{#N/A,"100% Success",TRUE,"Sales Forecast";#N/A,#N/A,TRUE,"Sheet2"}</definedName>
    <definedName name="general_exp." localSheetId="7" hidden="1">{#N/A,"100% Success",TRUE,"Sales Forecast";#N/A,#N/A,TRUE,"Sheet2"}</definedName>
    <definedName name="general_exp." hidden="1">{#N/A,"100% Success",TRUE,"Sales Forecast";#N/A,#N/A,TRUE,"Sheet2"}</definedName>
    <definedName name="general_exp._1" localSheetId="2" hidden="1">{#N/A,"100% Success",TRUE,"Sales Forecast";#N/A,#N/A,TRUE,"Sheet2"}</definedName>
    <definedName name="general_exp._1" localSheetId="6" hidden="1">{#N/A,"100% Success",TRUE,"Sales Forecast";#N/A,#N/A,TRUE,"Sheet2"}</definedName>
    <definedName name="general_exp._1" localSheetId="3" hidden="1">{#N/A,"100% Success",TRUE,"Sales Forecast";#N/A,#N/A,TRUE,"Sheet2"}</definedName>
    <definedName name="general_exp._1" localSheetId="9" hidden="1">{#N/A,"100% Success",TRUE,"Sales Forecast";#N/A,#N/A,TRUE,"Sheet2"}</definedName>
    <definedName name="general_exp._1" localSheetId="5" hidden="1">{#N/A,"100% Success",TRUE,"Sales Forecast";#N/A,#N/A,TRUE,"Sheet2"}</definedName>
    <definedName name="general_exp._1" localSheetId="4" hidden="1">{#N/A,"100% Success",TRUE,"Sales Forecast";#N/A,#N/A,TRUE,"Sheet2"}</definedName>
    <definedName name="general_exp._1" localSheetId="1" hidden="1">{#N/A,"100% Success",TRUE,"Sales Forecast";#N/A,#N/A,TRUE,"Sheet2"}</definedName>
    <definedName name="general_exp._1" localSheetId="7" hidden="1">{#N/A,"100% Success",TRUE,"Sales Forecast";#N/A,#N/A,TRUE,"Sheet2"}</definedName>
    <definedName name="general_exp._1" hidden="1">{#N/A,"100% Success",TRUE,"Sales Forecast";#N/A,#N/A,TRUE,"Sheet2"}</definedName>
    <definedName name="general_exp._2" localSheetId="2" hidden="1">{#N/A,"100% Success",TRUE,"Sales Forecast";#N/A,#N/A,TRUE,"Sheet2"}</definedName>
    <definedName name="general_exp._2" localSheetId="6" hidden="1">{#N/A,"100% Success",TRUE,"Sales Forecast";#N/A,#N/A,TRUE,"Sheet2"}</definedName>
    <definedName name="general_exp._2" localSheetId="3" hidden="1">{#N/A,"100% Success",TRUE,"Sales Forecast";#N/A,#N/A,TRUE,"Sheet2"}</definedName>
    <definedName name="general_exp._2" localSheetId="9" hidden="1">{#N/A,"100% Success",TRUE,"Sales Forecast";#N/A,#N/A,TRUE,"Sheet2"}</definedName>
    <definedName name="general_exp._2" localSheetId="5" hidden="1">{#N/A,"100% Success",TRUE,"Sales Forecast";#N/A,#N/A,TRUE,"Sheet2"}</definedName>
    <definedName name="general_exp._2" localSheetId="4" hidden="1">{#N/A,"100% Success",TRUE,"Sales Forecast";#N/A,#N/A,TRUE,"Sheet2"}</definedName>
    <definedName name="general_exp._2" localSheetId="1" hidden="1">{#N/A,"100% Success",TRUE,"Sales Forecast";#N/A,#N/A,TRUE,"Sheet2"}</definedName>
    <definedName name="general_exp._2" localSheetId="7" hidden="1">{#N/A,"100% Success",TRUE,"Sales Forecast";#N/A,#N/A,TRUE,"Sheet2"}</definedName>
    <definedName name="general_exp._2" hidden="1">{#N/A,"100% Success",TRUE,"Sales Forecast";#N/A,#N/A,TRUE,"Sheet2"}</definedName>
    <definedName name="general_exp._3" localSheetId="2" hidden="1">{#N/A,"100% Success",TRUE,"Sales Forecast";#N/A,#N/A,TRUE,"Sheet2"}</definedName>
    <definedName name="general_exp._3" localSheetId="6" hidden="1">{#N/A,"100% Success",TRUE,"Sales Forecast";#N/A,#N/A,TRUE,"Sheet2"}</definedName>
    <definedName name="general_exp._3" localSheetId="3" hidden="1">{#N/A,"100% Success",TRUE,"Sales Forecast";#N/A,#N/A,TRUE,"Sheet2"}</definedName>
    <definedName name="general_exp._3" localSheetId="9" hidden="1">{#N/A,"100% Success",TRUE,"Sales Forecast";#N/A,#N/A,TRUE,"Sheet2"}</definedName>
    <definedName name="general_exp._3" localSheetId="5" hidden="1">{#N/A,"100% Success",TRUE,"Sales Forecast";#N/A,#N/A,TRUE,"Sheet2"}</definedName>
    <definedName name="general_exp._3" localSheetId="4" hidden="1">{#N/A,"100% Success",TRUE,"Sales Forecast";#N/A,#N/A,TRUE,"Sheet2"}</definedName>
    <definedName name="general_exp._3" localSheetId="1" hidden="1">{#N/A,"100% Success",TRUE,"Sales Forecast";#N/A,#N/A,TRUE,"Sheet2"}</definedName>
    <definedName name="general_exp._3" localSheetId="7" hidden="1">{#N/A,"100% Success",TRUE,"Sales Forecast";#N/A,#N/A,TRUE,"Sheet2"}</definedName>
    <definedName name="general_exp._3" hidden="1">{#N/A,"100% Success",TRUE,"Sales Forecast";#N/A,#N/A,TRUE,"Sheet2"}</definedName>
    <definedName name="general_exp._4" localSheetId="2" hidden="1">{#N/A,"100% Success",TRUE,"Sales Forecast";#N/A,#N/A,TRUE,"Sheet2"}</definedName>
    <definedName name="general_exp._4" localSheetId="6" hidden="1">{#N/A,"100% Success",TRUE,"Sales Forecast";#N/A,#N/A,TRUE,"Sheet2"}</definedName>
    <definedName name="general_exp._4" localSheetId="3" hidden="1">{#N/A,"100% Success",TRUE,"Sales Forecast";#N/A,#N/A,TRUE,"Sheet2"}</definedName>
    <definedName name="general_exp._4" localSheetId="9" hidden="1">{#N/A,"100% Success",TRUE,"Sales Forecast";#N/A,#N/A,TRUE,"Sheet2"}</definedName>
    <definedName name="general_exp._4" localSheetId="5" hidden="1">{#N/A,"100% Success",TRUE,"Sales Forecast";#N/A,#N/A,TRUE,"Sheet2"}</definedName>
    <definedName name="general_exp._4" localSheetId="4" hidden="1">{#N/A,"100% Success",TRUE,"Sales Forecast";#N/A,#N/A,TRUE,"Sheet2"}</definedName>
    <definedName name="general_exp._4" localSheetId="1" hidden="1">{#N/A,"100% Success",TRUE,"Sales Forecast";#N/A,#N/A,TRUE,"Sheet2"}</definedName>
    <definedName name="general_exp._4" localSheetId="7" hidden="1">{#N/A,"100% Success",TRUE,"Sales Forecast";#N/A,#N/A,TRUE,"Sheet2"}</definedName>
    <definedName name="general_exp._4" hidden="1">{#N/A,"100% Success",TRUE,"Sales Forecast";#N/A,#N/A,TRUE,"Sheet2"}</definedName>
    <definedName name="general_exp._5" localSheetId="2" hidden="1">{#N/A,"100% Success",TRUE,"Sales Forecast";#N/A,#N/A,TRUE,"Sheet2"}</definedName>
    <definedName name="general_exp._5" localSheetId="6" hidden="1">{#N/A,"100% Success",TRUE,"Sales Forecast";#N/A,#N/A,TRUE,"Sheet2"}</definedName>
    <definedName name="general_exp._5" localSheetId="3" hidden="1">{#N/A,"100% Success",TRUE,"Sales Forecast";#N/A,#N/A,TRUE,"Sheet2"}</definedName>
    <definedName name="general_exp._5" localSheetId="9" hidden="1">{#N/A,"100% Success",TRUE,"Sales Forecast";#N/A,#N/A,TRUE,"Sheet2"}</definedName>
    <definedName name="general_exp._5" localSheetId="5" hidden="1">{#N/A,"100% Success",TRUE,"Sales Forecast";#N/A,#N/A,TRUE,"Sheet2"}</definedName>
    <definedName name="general_exp._5" localSheetId="4" hidden="1">{#N/A,"100% Success",TRUE,"Sales Forecast";#N/A,#N/A,TRUE,"Sheet2"}</definedName>
    <definedName name="general_exp._5" localSheetId="1" hidden="1">{#N/A,"100% Success",TRUE,"Sales Forecast";#N/A,#N/A,TRUE,"Sheet2"}</definedName>
    <definedName name="general_exp._5" localSheetId="7" hidden="1">{#N/A,"100% Success",TRUE,"Sales Forecast";#N/A,#N/A,TRUE,"Sheet2"}</definedName>
    <definedName name="general_exp._5" hidden="1">{#N/A,"100% Success",TRUE,"Sales Forecast";#N/A,#N/A,TRUE,"Sheet2"}</definedName>
    <definedName name="ger" hidden="1">#N/A</definedName>
    <definedName name="h" localSheetId="0" hidden="1">{"Revs",#N/A,TRUE,"Revs";"Costs",#N/A,TRUE,"Revs";"EBITDA",#N/A,TRUE,"Revs";"IS",#N/A,TRUE,"Revs";"CF",#N/A,TRUE,"Revs";"D/E",#N/A,TRUE,"Revs";"Debt Stats",#N/A,TRUE,"Revs";"DCFu",#N/A,TRUE,"Revs";"Sensitivity1",#N/A,TRUE,"Revs";"DCFl",#N/A,TRUE,"Revs"}</definedName>
    <definedName name="h" localSheetId="2" hidden="1">{#N/A,#N/A,FALSE,"FlCx99";#N/A,#N/A,FALSE,"Dívida99"}</definedName>
    <definedName name="h" localSheetId="6" hidden="1">{#N/A,#N/A,FALSE,"FlCx99";#N/A,#N/A,FALSE,"Dívida99"}</definedName>
    <definedName name="h" localSheetId="3" hidden="1">{#N/A,#N/A,FALSE,"FlCx99";#N/A,#N/A,FALSE,"Dívida99"}</definedName>
    <definedName name="h" localSheetId="9" hidden="1">{#N/A,#N/A,FALSE,"FlCx99";#N/A,#N/A,FALSE,"Dívida99"}</definedName>
    <definedName name="h" localSheetId="5" hidden="1">{#N/A,#N/A,FALSE,"FlCx99";#N/A,#N/A,FALSE,"Dívida99"}</definedName>
    <definedName name="h" localSheetId="4" hidden="1">{#N/A,#N/A,FALSE,"FlCx99";#N/A,#N/A,FALSE,"Dívida99"}</definedName>
    <definedName name="h" localSheetId="1" hidden="1">{#N/A,#N/A,FALSE,"FlCx99";#N/A,#N/A,FALSE,"Dívida99"}</definedName>
    <definedName name="h" localSheetId="7" hidden="1">{#N/A,#N/A,FALSE,"FlCx99";#N/A,#N/A,FALSE,"Dívida99"}</definedName>
    <definedName name="h" hidden="1">{#N/A,#N/A,FALSE,"FlCx99";#N/A,#N/A,FALSE,"Dívida99"}</definedName>
    <definedName name="h_1" localSheetId="2" hidden="1">{#N/A,#N/A,FALSE,"FlCx99";#N/A,#N/A,FALSE,"Dívida99"}</definedName>
    <definedName name="h_1" localSheetId="6" hidden="1">{#N/A,#N/A,FALSE,"FlCx99";#N/A,#N/A,FALSE,"Dívida99"}</definedName>
    <definedName name="h_1" localSheetId="3" hidden="1">{#N/A,#N/A,FALSE,"FlCx99";#N/A,#N/A,FALSE,"Dívida99"}</definedName>
    <definedName name="h_1" localSheetId="9" hidden="1">{#N/A,#N/A,FALSE,"FlCx99";#N/A,#N/A,FALSE,"Dívida99"}</definedName>
    <definedName name="h_1" localSheetId="5" hidden="1">{#N/A,#N/A,FALSE,"FlCx99";#N/A,#N/A,FALSE,"Dívida99"}</definedName>
    <definedName name="h_1" localSheetId="4" hidden="1">{#N/A,#N/A,FALSE,"FlCx99";#N/A,#N/A,FALSE,"Dívida99"}</definedName>
    <definedName name="h_1" localSheetId="1" hidden="1">{#N/A,#N/A,FALSE,"FlCx99";#N/A,#N/A,FALSE,"Dívida99"}</definedName>
    <definedName name="h_1" localSheetId="7" hidden="1">{#N/A,#N/A,FALSE,"FlCx99";#N/A,#N/A,FALSE,"Dívida99"}</definedName>
    <definedName name="h_1" hidden="1">{#N/A,#N/A,FALSE,"FlCx99";#N/A,#N/A,FALSE,"Dívida99"}</definedName>
    <definedName name="h_2" localSheetId="2" hidden="1">{#N/A,#N/A,FALSE,"FlCx99";#N/A,#N/A,FALSE,"Dívida99"}</definedName>
    <definedName name="h_2" localSheetId="6" hidden="1">{#N/A,#N/A,FALSE,"FlCx99";#N/A,#N/A,FALSE,"Dívida99"}</definedName>
    <definedName name="h_2" localSheetId="3" hidden="1">{#N/A,#N/A,FALSE,"FlCx99";#N/A,#N/A,FALSE,"Dívida99"}</definedName>
    <definedName name="h_2" localSheetId="9" hidden="1">{#N/A,#N/A,FALSE,"FlCx99";#N/A,#N/A,FALSE,"Dívida99"}</definedName>
    <definedName name="h_2" localSheetId="5" hidden="1">{#N/A,#N/A,FALSE,"FlCx99";#N/A,#N/A,FALSE,"Dívida99"}</definedName>
    <definedName name="h_2" localSheetId="4" hidden="1">{#N/A,#N/A,FALSE,"FlCx99";#N/A,#N/A,FALSE,"Dívida99"}</definedName>
    <definedName name="h_2" localSheetId="1" hidden="1">{#N/A,#N/A,FALSE,"FlCx99";#N/A,#N/A,FALSE,"Dívida99"}</definedName>
    <definedName name="h_2" localSheetId="7" hidden="1">{#N/A,#N/A,FALSE,"FlCx99";#N/A,#N/A,FALSE,"Dívida99"}</definedName>
    <definedName name="h_2" hidden="1">{#N/A,#N/A,FALSE,"FlCx99";#N/A,#N/A,FALSE,"Dívida99"}</definedName>
    <definedName name="h_3" localSheetId="2" hidden="1">{#N/A,#N/A,FALSE,"FlCx99";#N/A,#N/A,FALSE,"Dívida99"}</definedName>
    <definedName name="h_3" localSheetId="6" hidden="1">{#N/A,#N/A,FALSE,"FlCx99";#N/A,#N/A,FALSE,"Dívida99"}</definedName>
    <definedName name="h_3" localSheetId="3" hidden="1">{#N/A,#N/A,FALSE,"FlCx99";#N/A,#N/A,FALSE,"Dívida99"}</definedName>
    <definedName name="h_3" localSheetId="9" hidden="1">{#N/A,#N/A,FALSE,"FlCx99";#N/A,#N/A,FALSE,"Dívida99"}</definedName>
    <definedName name="h_3" localSheetId="5" hidden="1">{#N/A,#N/A,FALSE,"FlCx99";#N/A,#N/A,FALSE,"Dívida99"}</definedName>
    <definedName name="h_3" localSheetId="4" hidden="1">{#N/A,#N/A,FALSE,"FlCx99";#N/A,#N/A,FALSE,"Dívida99"}</definedName>
    <definedName name="h_3" localSheetId="1" hidden="1">{#N/A,#N/A,FALSE,"FlCx99";#N/A,#N/A,FALSE,"Dívida99"}</definedName>
    <definedName name="h_3" localSheetId="7" hidden="1">{#N/A,#N/A,FALSE,"FlCx99";#N/A,#N/A,FALSE,"Dívida99"}</definedName>
    <definedName name="h_3" hidden="1">{#N/A,#N/A,FALSE,"FlCx99";#N/A,#N/A,FALSE,"Dívida99"}</definedName>
    <definedName name="h_4" localSheetId="2" hidden="1">{#N/A,#N/A,FALSE,"FlCx99";#N/A,#N/A,FALSE,"Dívida99"}</definedName>
    <definedName name="h_4" localSheetId="6" hidden="1">{#N/A,#N/A,FALSE,"FlCx99";#N/A,#N/A,FALSE,"Dívida99"}</definedName>
    <definedName name="h_4" localSheetId="3" hidden="1">{#N/A,#N/A,FALSE,"FlCx99";#N/A,#N/A,FALSE,"Dívida99"}</definedName>
    <definedName name="h_4" localSheetId="9" hidden="1">{#N/A,#N/A,FALSE,"FlCx99";#N/A,#N/A,FALSE,"Dívida99"}</definedName>
    <definedName name="h_4" localSheetId="5" hidden="1">{#N/A,#N/A,FALSE,"FlCx99";#N/A,#N/A,FALSE,"Dívida99"}</definedName>
    <definedName name="h_4" localSheetId="4" hidden="1">{#N/A,#N/A,FALSE,"FlCx99";#N/A,#N/A,FALSE,"Dívida99"}</definedName>
    <definedName name="h_4" localSheetId="1" hidden="1">{#N/A,#N/A,FALSE,"FlCx99";#N/A,#N/A,FALSE,"Dívida99"}</definedName>
    <definedName name="h_4" localSheetId="7" hidden="1">{#N/A,#N/A,FALSE,"FlCx99";#N/A,#N/A,FALSE,"Dívida99"}</definedName>
    <definedName name="h_4" hidden="1">{#N/A,#N/A,FALSE,"FlCx99";#N/A,#N/A,FALSE,"Dívida99"}</definedName>
    <definedName name="h_5" localSheetId="2" hidden="1">{#N/A,#N/A,FALSE,"FlCx99";#N/A,#N/A,FALSE,"Dívida99"}</definedName>
    <definedName name="h_5" localSheetId="6" hidden="1">{#N/A,#N/A,FALSE,"FlCx99";#N/A,#N/A,FALSE,"Dívida99"}</definedName>
    <definedName name="h_5" localSheetId="3" hidden="1">{#N/A,#N/A,FALSE,"FlCx99";#N/A,#N/A,FALSE,"Dívida99"}</definedName>
    <definedName name="h_5" localSheetId="9" hidden="1">{#N/A,#N/A,FALSE,"FlCx99";#N/A,#N/A,FALSE,"Dívida99"}</definedName>
    <definedName name="h_5" localSheetId="5" hidden="1">{#N/A,#N/A,FALSE,"FlCx99";#N/A,#N/A,FALSE,"Dívida99"}</definedName>
    <definedName name="h_5" localSheetId="4" hidden="1">{#N/A,#N/A,FALSE,"FlCx99";#N/A,#N/A,FALSE,"Dívida99"}</definedName>
    <definedName name="h_5" localSheetId="1" hidden="1">{#N/A,#N/A,FALSE,"FlCx99";#N/A,#N/A,FALSE,"Dívida99"}</definedName>
    <definedName name="h_5" localSheetId="7" hidden="1">{#N/A,#N/A,FALSE,"FlCx99";#N/A,#N/A,FALSE,"Dívida99"}</definedName>
    <definedName name="h_5" hidden="1">{#N/A,#N/A,FALSE,"FlCx99";#N/A,#N/A,FALSE,"Dívida99"}</definedName>
    <definedName name="hgjg" localSheetId="0"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1"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1"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1"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1"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1"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1"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1"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1"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2"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2"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2"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2"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2"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2"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2"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2"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3"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3"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3"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3"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3"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3"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3"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3"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4"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4"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4"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4"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4"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4"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4"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4"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5"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5"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5"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5"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5"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5"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5"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5"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gjg_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hk" localSheetId="0" hidden="1">{"'Directory'!$A$72:$E$91"}</definedName>
    <definedName name="hk" localSheetId="2" hidden="1">{"'Directory'!$A$72:$E$91"}</definedName>
    <definedName name="hk" localSheetId="6" hidden="1">{"'Directory'!$A$72:$E$91"}</definedName>
    <definedName name="hk" localSheetId="3" hidden="1">{"'Directory'!$A$72:$E$91"}</definedName>
    <definedName name="hk" localSheetId="9" hidden="1">{"'Directory'!$A$72:$E$91"}</definedName>
    <definedName name="hk" localSheetId="5" hidden="1">{"'Directory'!$A$72:$E$91"}</definedName>
    <definedName name="hk" localSheetId="4" hidden="1">{"'Directory'!$A$72:$E$91"}</definedName>
    <definedName name="hk" localSheetId="1" hidden="1">{"'Directory'!$A$72:$E$91"}</definedName>
    <definedName name="hk" localSheetId="7" hidden="1">{"'Directory'!$A$72:$E$91"}</definedName>
    <definedName name="hk" hidden="1">{"'Directory'!$A$72:$E$91"}</definedName>
    <definedName name="hn.ExtDb" hidden="1">FALSE</definedName>
    <definedName name="hn.ModelType" hidden="1">"DEAL"</definedName>
    <definedName name="hn.ModelVersion" hidden="1">1</definedName>
    <definedName name="hn.NoUpload" hidden="1">0</definedName>
    <definedName name="HTML" localSheetId="0" hidden="1">{"'PXR_6500'!$A$1:$I$124"}</definedName>
    <definedName name="HTML" localSheetId="2" hidden="1">{"'PXR_6500'!$A$1:$I$124"}</definedName>
    <definedName name="HTML" localSheetId="6" hidden="1">{"'PXR_6500'!$A$1:$I$124"}</definedName>
    <definedName name="HTML" localSheetId="3" hidden="1">{"'PXR_6500'!$A$1:$I$124"}</definedName>
    <definedName name="HTML" localSheetId="9" hidden="1">{"'PXR_6500'!$A$1:$I$124"}</definedName>
    <definedName name="HTML" localSheetId="5" hidden="1">{"'PXR_6500'!$A$1:$I$124"}</definedName>
    <definedName name="HTML" localSheetId="4" hidden="1">{"'PXR_6500'!$A$1:$I$124"}</definedName>
    <definedName name="HTML" localSheetId="1" hidden="1">{"'PXR_6500'!$A$1:$I$124"}</definedName>
    <definedName name="HTML" localSheetId="7" hidden="1">{"'PXR_6500'!$A$1:$I$124"}</definedName>
    <definedName name="HTML" hidden="1">{"'PXR_6500'!$A$1:$I$124"}</definedName>
    <definedName name="HTML_CodePage" hidden="1">1252</definedName>
    <definedName name="HTML_Control" localSheetId="0" hidden="1">{"'Sheet1'!$A$1:$H$145"}</definedName>
    <definedName name="HTML_Control" localSheetId="2" hidden="1">{"'Sheet1'!$A$1:$H$145"}</definedName>
    <definedName name="HTML_Control" localSheetId="6" hidden="1">{"'Sheet1'!$A$1:$H$145"}</definedName>
    <definedName name="HTML_Control" localSheetId="3" hidden="1">{"'Sheet1'!$A$1:$H$145"}</definedName>
    <definedName name="HTML_Control" localSheetId="9" hidden="1">{"'Sheet1'!$A$1:$H$145"}</definedName>
    <definedName name="HTML_Control" localSheetId="5" hidden="1">{"'Sheet1'!$A$1:$H$145"}</definedName>
    <definedName name="HTML_Control" localSheetId="4" hidden="1">{"'Sheet1'!$A$1:$H$145"}</definedName>
    <definedName name="HTML_Control" localSheetId="1" hidden="1">{"'Sheet1'!$A$1:$H$145"}</definedName>
    <definedName name="HTML_Control" localSheetId="7" hidden="1">{"'Sheet1'!$A$1:$H$145"}</definedName>
    <definedName name="HTML_Control" hidden="1">{"'Sheet1'!$A$1:$H$145"}</definedName>
    <definedName name="HTML_Control_1" localSheetId="2" hidden="1">{"'Sheet1'!$A$1:$H$145"}</definedName>
    <definedName name="HTML_Control_1" localSheetId="6" hidden="1">{"'Sheet1'!$A$1:$H$145"}</definedName>
    <definedName name="HTML_Control_1" localSheetId="3" hidden="1">{"'Sheet1'!$A$1:$H$145"}</definedName>
    <definedName name="HTML_Control_1" localSheetId="9" hidden="1">{"'Sheet1'!$A$1:$H$145"}</definedName>
    <definedName name="HTML_Control_1" localSheetId="5" hidden="1">{"'Sheet1'!$A$1:$H$145"}</definedName>
    <definedName name="HTML_Control_1" localSheetId="4" hidden="1">{"'Sheet1'!$A$1:$H$145"}</definedName>
    <definedName name="HTML_Control_1" localSheetId="1" hidden="1">{"'Sheet1'!$A$1:$H$145"}</definedName>
    <definedName name="HTML_Control_1" localSheetId="7" hidden="1">{"'Sheet1'!$A$1:$H$145"}</definedName>
    <definedName name="HTML_Control_1" hidden="1">{"'Sheet1'!$A$1:$H$145"}</definedName>
    <definedName name="HTML_Control_2" localSheetId="2" hidden="1">{"'Sheet1'!$A$1:$H$145"}</definedName>
    <definedName name="HTML_Control_2" localSheetId="6" hidden="1">{"'Sheet1'!$A$1:$H$145"}</definedName>
    <definedName name="HTML_Control_2" localSheetId="3" hidden="1">{"'Sheet1'!$A$1:$H$145"}</definedName>
    <definedName name="HTML_Control_2" localSheetId="9" hidden="1">{"'Sheet1'!$A$1:$H$145"}</definedName>
    <definedName name="HTML_Control_2" localSheetId="5" hidden="1">{"'Sheet1'!$A$1:$H$145"}</definedName>
    <definedName name="HTML_Control_2" localSheetId="4" hidden="1">{"'Sheet1'!$A$1:$H$145"}</definedName>
    <definedName name="HTML_Control_2" localSheetId="1" hidden="1">{"'Sheet1'!$A$1:$H$145"}</definedName>
    <definedName name="HTML_Control_2" localSheetId="7" hidden="1">{"'Sheet1'!$A$1:$H$145"}</definedName>
    <definedName name="HTML_Control_2" hidden="1">{"'Sheet1'!$A$1:$H$145"}</definedName>
    <definedName name="HTML_Control_3" localSheetId="2" hidden="1">{"'Sheet1'!$A$1:$H$145"}</definedName>
    <definedName name="HTML_Control_3" localSheetId="6" hidden="1">{"'Sheet1'!$A$1:$H$145"}</definedName>
    <definedName name="HTML_Control_3" localSheetId="3" hidden="1">{"'Sheet1'!$A$1:$H$145"}</definedName>
    <definedName name="HTML_Control_3" localSheetId="9" hidden="1">{"'Sheet1'!$A$1:$H$145"}</definedName>
    <definedName name="HTML_Control_3" localSheetId="5" hidden="1">{"'Sheet1'!$A$1:$H$145"}</definedName>
    <definedName name="HTML_Control_3" localSheetId="4" hidden="1">{"'Sheet1'!$A$1:$H$145"}</definedName>
    <definedName name="HTML_Control_3" localSheetId="1" hidden="1">{"'Sheet1'!$A$1:$H$145"}</definedName>
    <definedName name="HTML_Control_3" localSheetId="7" hidden="1">{"'Sheet1'!$A$1:$H$145"}</definedName>
    <definedName name="HTML_Control_3" hidden="1">{"'Sheet1'!$A$1:$H$145"}</definedName>
    <definedName name="HTML_Control_4" localSheetId="2" hidden="1">{"'Sheet1'!$A$1:$H$145"}</definedName>
    <definedName name="HTML_Control_4" localSheetId="6" hidden="1">{"'Sheet1'!$A$1:$H$145"}</definedName>
    <definedName name="HTML_Control_4" localSheetId="3" hidden="1">{"'Sheet1'!$A$1:$H$145"}</definedName>
    <definedName name="HTML_Control_4" localSheetId="9" hidden="1">{"'Sheet1'!$A$1:$H$145"}</definedName>
    <definedName name="HTML_Control_4" localSheetId="5" hidden="1">{"'Sheet1'!$A$1:$H$145"}</definedName>
    <definedName name="HTML_Control_4" localSheetId="4" hidden="1">{"'Sheet1'!$A$1:$H$145"}</definedName>
    <definedName name="HTML_Control_4" localSheetId="1" hidden="1">{"'Sheet1'!$A$1:$H$145"}</definedName>
    <definedName name="HTML_Control_4" localSheetId="7" hidden="1">{"'Sheet1'!$A$1:$H$145"}</definedName>
    <definedName name="HTML_Control_4" hidden="1">{"'Sheet1'!$A$1:$H$145"}</definedName>
    <definedName name="HTML_Control_5" localSheetId="2" hidden="1">{"'Sheet1'!$A$1:$H$145"}</definedName>
    <definedName name="HTML_Control_5" localSheetId="6" hidden="1">{"'Sheet1'!$A$1:$H$145"}</definedName>
    <definedName name="HTML_Control_5" localSheetId="3" hidden="1">{"'Sheet1'!$A$1:$H$145"}</definedName>
    <definedName name="HTML_Control_5" localSheetId="9" hidden="1">{"'Sheet1'!$A$1:$H$145"}</definedName>
    <definedName name="HTML_Control_5" localSheetId="5" hidden="1">{"'Sheet1'!$A$1:$H$145"}</definedName>
    <definedName name="HTML_Control_5" localSheetId="4" hidden="1">{"'Sheet1'!$A$1:$H$145"}</definedName>
    <definedName name="HTML_Control_5" localSheetId="1" hidden="1">{"'Sheet1'!$A$1:$H$145"}</definedName>
    <definedName name="HTML_Control_5" localSheetId="7" hidden="1">{"'Sheet1'!$A$1:$H$145"}</definedName>
    <definedName name="HTML_Control_5" hidden="1">{"'Sheet1'!$A$1:$H$145"}</definedName>
    <definedName name="HTML_Description" hidden="1">""</definedName>
    <definedName name="HTML_Email" hidden="1">""</definedName>
    <definedName name="HTML_Header" hidden="1">"Country Risk Premiums"</definedName>
    <definedName name="HTML_LastUpdate" hidden="1">"2/19/99"</definedName>
    <definedName name="HTML_LineAfter" hidden="1">TRUE</definedName>
    <definedName name="HTML_LineBefore" hidden="1">TRUE</definedName>
    <definedName name="HTML_Name" hidden="1">"Aswath Damodaran"</definedName>
    <definedName name="HTML_OBDlg2" hidden="1">TRUE</definedName>
    <definedName name="HTML_OBDlg4" hidden="1">TRUE</definedName>
    <definedName name="HTML_OS" hidden="1">1</definedName>
    <definedName name="HTML_PathFile" hidden="1">"C:\DIVULGAÇÃO INPC IPCA 2001\inpc0501.htm"</definedName>
    <definedName name="HTML_PathFileMac" hidden="1">"Macintosh HD:HomePageStuff:New_Home_Page:datafile:ctryprem.html"</definedName>
    <definedName name="HTML_Title" hidden="1">"Country Risk Premiums"</definedName>
    <definedName name="HTML1_1" hidden="1">"[ReturnsHistorical]Sheet1!$A$1:$D$77"</definedName>
    <definedName name="HTML1_10" hidden="1">""</definedName>
    <definedName name="HTML1_11" hidden="1">1</definedName>
    <definedName name="HTML1_12" hidden="1">"Zip 100:New_Home_Page:datafile:histret.html"</definedName>
    <definedName name="HTML1_2" hidden="1">1</definedName>
    <definedName name="HTML1_3" hidden="1">"ReturnsHistorical"</definedName>
    <definedName name="HTML1_4" hidden="1">"Historical Returns on Stocks, Bonds and Bills"</definedName>
    <definedName name="HTML1_5" hidden="1">"Ibbotson Data"</definedName>
    <definedName name="HTML1_6" hidden="1">-4146</definedName>
    <definedName name="HTML1_7" hidden="1">-4146</definedName>
    <definedName name="HTML1_8" hidden="1">"3/17/97"</definedName>
    <definedName name="HTML1_9" hidden="1">"Aswath Damodaran"</definedName>
    <definedName name="HTML2_1" hidden="1">"[histret.xls]Sheet1!$A$1:$G$85"</definedName>
    <definedName name="HTML2_10" hidden="1">""</definedName>
    <definedName name="HTML2_11" hidden="1">1</definedName>
    <definedName name="HTML2_12" hidden="1">"Macintosh HD:New_Home_Page:datafile:histret.html"</definedName>
    <definedName name="HTML2_2" hidden="1">1</definedName>
    <definedName name="HTML2_3" hidden="1">"Historical Returns"</definedName>
    <definedName name="HTML2_4" hidden="1">"Historical Returns on Stocks, Bonds and Bills"</definedName>
    <definedName name="HTML2_5" hidden="1">""</definedName>
    <definedName name="HTML2_6" hidden="1">1</definedName>
    <definedName name="HTML2_7" hidden="1">1</definedName>
    <definedName name="HTML2_8" hidden="1">"2/3/98"</definedName>
    <definedName name="HTML2_9" hidden="1">"Aswath Damodaran"</definedName>
    <definedName name="HTMLCount" hidden="1">2</definedName>
    <definedName name="i" localSheetId="2" hidden="1">{#N/A,#N/A,FALSE,"FlCx99";#N/A,#N/A,FALSE,"Dívida99"}</definedName>
    <definedName name="i" localSheetId="6" hidden="1">{#N/A,#N/A,FALSE,"FlCx99";#N/A,#N/A,FALSE,"Dívida99"}</definedName>
    <definedName name="i" localSheetId="3" hidden="1">{#N/A,#N/A,FALSE,"FlCx99";#N/A,#N/A,FALSE,"Dívida99"}</definedName>
    <definedName name="i" localSheetId="9" hidden="1">{#N/A,#N/A,FALSE,"FlCx99";#N/A,#N/A,FALSE,"Dívida99"}</definedName>
    <definedName name="i" localSheetId="5" hidden="1">{#N/A,#N/A,FALSE,"FlCx99";#N/A,#N/A,FALSE,"Dívida99"}</definedName>
    <definedName name="i" localSheetId="4" hidden="1">{#N/A,#N/A,FALSE,"FlCx99";#N/A,#N/A,FALSE,"Dívida99"}</definedName>
    <definedName name="i" localSheetId="1" hidden="1">{#N/A,#N/A,FALSE,"FlCx99";#N/A,#N/A,FALSE,"Dívida99"}</definedName>
    <definedName name="i" localSheetId="7" hidden="1">{#N/A,#N/A,FALSE,"FlCx99";#N/A,#N/A,FALSE,"Dívida99"}</definedName>
    <definedName name="i" hidden="1">{#N/A,#N/A,FALSE,"FlCx99";#N/A,#N/A,FALSE,"Dívida99"}</definedName>
    <definedName name="i_1" localSheetId="2" hidden="1">{#N/A,#N/A,FALSE,"FlCx99";#N/A,#N/A,FALSE,"Dívida99"}</definedName>
    <definedName name="i_1" localSheetId="6" hidden="1">{#N/A,#N/A,FALSE,"FlCx99";#N/A,#N/A,FALSE,"Dívida99"}</definedName>
    <definedName name="i_1" localSheetId="3" hidden="1">{#N/A,#N/A,FALSE,"FlCx99";#N/A,#N/A,FALSE,"Dívida99"}</definedName>
    <definedName name="i_1" localSheetId="9" hidden="1">{#N/A,#N/A,FALSE,"FlCx99";#N/A,#N/A,FALSE,"Dívida99"}</definedName>
    <definedName name="i_1" localSheetId="5" hidden="1">{#N/A,#N/A,FALSE,"FlCx99";#N/A,#N/A,FALSE,"Dívida99"}</definedName>
    <definedName name="i_1" localSheetId="4" hidden="1">{#N/A,#N/A,FALSE,"FlCx99";#N/A,#N/A,FALSE,"Dívida99"}</definedName>
    <definedName name="i_1" localSheetId="1" hidden="1">{#N/A,#N/A,FALSE,"FlCx99";#N/A,#N/A,FALSE,"Dívida99"}</definedName>
    <definedName name="i_1" localSheetId="7" hidden="1">{#N/A,#N/A,FALSE,"FlCx99";#N/A,#N/A,FALSE,"Dívida99"}</definedName>
    <definedName name="i_1" hidden="1">{#N/A,#N/A,FALSE,"FlCx99";#N/A,#N/A,FALSE,"Dívida99"}</definedName>
    <definedName name="i_2" localSheetId="2" hidden="1">{#N/A,#N/A,FALSE,"FlCx99";#N/A,#N/A,FALSE,"Dívida99"}</definedName>
    <definedName name="i_2" localSheetId="6" hidden="1">{#N/A,#N/A,FALSE,"FlCx99";#N/A,#N/A,FALSE,"Dívida99"}</definedName>
    <definedName name="i_2" localSheetId="3" hidden="1">{#N/A,#N/A,FALSE,"FlCx99";#N/A,#N/A,FALSE,"Dívida99"}</definedName>
    <definedName name="i_2" localSheetId="9" hidden="1">{#N/A,#N/A,FALSE,"FlCx99";#N/A,#N/A,FALSE,"Dívida99"}</definedName>
    <definedName name="i_2" localSheetId="5" hidden="1">{#N/A,#N/A,FALSE,"FlCx99";#N/A,#N/A,FALSE,"Dívida99"}</definedName>
    <definedName name="i_2" localSheetId="4" hidden="1">{#N/A,#N/A,FALSE,"FlCx99";#N/A,#N/A,FALSE,"Dívida99"}</definedName>
    <definedName name="i_2" localSheetId="1" hidden="1">{#N/A,#N/A,FALSE,"FlCx99";#N/A,#N/A,FALSE,"Dívida99"}</definedName>
    <definedName name="i_2" localSheetId="7" hidden="1">{#N/A,#N/A,FALSE,"FlCx99";#N/A,#N/A,FALSE,"Dívida99"}</definedName>
    <definedName name="i_2" hidden="1">{#N/A,#N/A,FALSE,"FlCx99";#N/A,#N/A,FALSE,"Dívida99"}</definedName>
    <definedName name="i_3" localSheetId="2" hidden="1">{#N/A,#N/A,FALSE,"FlCx99";#N/A,#N/A,FALSE,"Dívida99"}</definedName>
    <definedName name="i_3" localSheetId="6" hidden="1">{#N/A,#N/A,FALSE,"FlCx99";#N/A,#N/A,FALSE,"Dívida99"}</definedName>
    <definedName name="i_3" localSheetId="3" hidden="1">{#N/A,#N/A,FALSE,"FlCx99";#N/A,#N/A,FALSE,"Dívida99"}</definedName>
    <definedName name="i_3" localSheetId="9" hidden="1">{#N/A,#N/A,FALSE,"FlCx99";#N/A,#N/A,FALSE,"Dívida99"}</definedName>
    <definedName name="i_3" localSheetId="5" hidden="1">{#N/A,#N/A,FALSE,"FlCx99";#N/A,#N/A,FALSE,"Dívida99"}</definedName>
    <definedName name="i_3" localSheetId="4" hidden="1">{#N/A,#N/A,FALSE,"FlCx99";#N/A,#N/A,FALSE,"Dívida99"}</definedName>
    <definedName name="i_3" localSheetId="1" hidden="1">{#N/A,#N/A,FALSE,"FlCx99";#N/A,#N/A,FALSE,"Dívida99"}</definedName>
    <definedName name="i_3" localSheetId="7" hidden="1">{#N/A,#N/A,FALSE,"FlCx99";#N/A,#N/A,FALSE,"Dívida99"}</definedName>
    <definedName name="i_3" hidden="1">{#N/A,#N/A,FALSE,"FlCx99";#N/A,#N/A,FALSE,"Dívida99"}</definedName>
    <definedName name="i_4" localSheetId="2" hidden="1">{#N/A,#N/A,FALSE,"FlCx99";#N/A,#N/A,FALSE,"Dívida99"}</definedName>
    <definedName name="i_4" localSheetId="6" hidden="1">{#N/A,#N/A,FALSE,"FlCx99";#N/A,#N/A,FALSE,"Dívida99"}</definedName>
    <definedName name="i_4" localSheetId="3" hidden="1">{#N/A,#N/A,FALSE,"FlCx99";#N/A,#N/A,FALSE,"Dívida99"}</definedName>
    <definedName name="i_4" localSheetId="9" hidden="1">{#N/A,#N/A,FALSE,"FlCx99";#N/A,#N/A,FALSE,"Dívida99"}</definedName>
    <definedName name="i_4" localSheetId="5" hidden="1">{#N/A,#N/A,FALSE,"FlCx99";#N/A,#N/A,FALSE,"Dívida99"}</definedName>
    <definedName name="i_4" localSheetId="4" hidden="1">{#N/A,#N/A,FALSE,"FlCx99";#N/A,#N/A,FALSE,"Dívida99"}</definedName>
    <definedName name="i_4" localSheetId="1" hidden="1">{#N/A,#N/A,FALSE,"FlCx99";#N/A,#N/A,FALSE,"Dívida99"}</definedName>
    <definedName name="i_4" localSheetId="7" hidden="1">{#N/A,#N/A,FALSE,"FlCx99";#N/A,#N/A,FALSE,"Dívida99"}</definedName>
    <definedName name="i_4" hidden="1">{#N/A,#N/A,FALSE,"FlCx99";#N/A,#N/A,FALSE,"Dívida99"}</definedName>
    <definedName name="i_5" localSheetId="2" hidden="1">{#N/A,#N/A,FALSE,"FlCx99";#N/A,#N/A,FALSE,"Dívida99"}</definedName>
    <definedName name="i_5" localSheetId="6" hidden="1">{#N/A,#N/A,FALSE,"FlCx99";#N/A,#N/A,FALSE,"Dívida99"}</definedName>
    <definedName name="i_5" localSheetId="3" hidden="1">{#N/A,#N/A,FALSE,"FlCx99";#N/A,#N/A,FALSE,"Dívida99"}</definedName>
    <definedName name="i_5" localSheetId="9" hidden="1">{#N/A,#N/A,FALSE,"FlCx99";#N/A,#N/A,FALSE,"Dívida99"}</definedName>
    <definedName name="i_5" localSheetId="5" hidden="1">{#N/A,#N/A,FALSE,"FlCx99";#N/A,#N/A,FALSE,"Dívida99"}</definedName>
    <definedName name="i_5" localSheetId="4" hidden="1">{#N/A,#N/A,FALSE,"FlCx99";#N/A,#N/A,FALSE,"Dívida99"}</definedName>
    <definedName name="i_5" localSheetId="1" hidden="1">{#N/A,#N/A,FALSE,"FlCx99";#N/A,#N/A,FALSE,"Dívida99"}</definedName>
    <definedName name="i_5" localSheetId="7" hidden="1">{#N/A,#N/A,FALSE,"FlCx99";#N/A,#N/A,FALSE,"Dívida99"}</definedName>
    <definedName name="i_5" hidden="1">{#N/A,#N/A,FALSE,"FlCx99";#N/A,#N/A,FALSE,"Dívida99"}</definedName>
    <definedName name="Img_ML_1a9i6f1a" hidden="1">"IMG_18"</definedName>
    <definedName name="Img_ML_2b1a1a6f" hidden="1">"IMG_11"</definedName>
    <definedName name="Img_ML_2b2b8h8h" hidden="1">"IMG_10"</definedName>
    <definedName name="Img_ML_2b4d2b3c" hidden="1">"IMG_18"</definedName>
    <definedName name="Img_ML_2e1r5p2m" hidden="1">"IMG_4"</definedName>
    <definedName name="Img_ML_3c7g1a7g" hidden="1">"IMG_3"</definedName>
    <definedName name="Img_ML_3c9i9i4d" hidden="1">"IMG_11"</definedName>
    <definedName name="Img_ML_4d2b6f6f" hidden="1">"IMG_18"</definedName>
    <definedName name="Img_ML_4d4d7g3c" hidden="1">"IMG_5"</definedName>
    <definedName name="Img_ML_4u3z1k5l" hidden="1">"IMG_10"</definedName>
    <definedName name="Img_ML_5e1a1a7g" hidden="1">"IMG_18"</definedName>
    <definedName name="Img_ML_5e7g5e5e" hidden="1">"IMG_17"</definedName>
    <definedName name="Img_ML_5e9i9i2b" hidden="1">"IMG_10"</definedName>
    <definedName name="Img_ML_5h6q3g8u" hidden="1">"IMG_11"</definedName>
    <definedName name="Img_ML_6f2b1a5e" hidden="1">"IMG_5"</definedName>
    <definedName name="Img_ML_6f9i2b5e" hidden="1">"IMG_18"</definedName>
    <definedName name="Img_ML_6k4t7z9z" hidden="1">"IMG_10"</definedName>
    <definedName name="Img_ML_7g5e5e2b" hidden="1">"IMG_3"</definedName>
    <definedName name="Img_ML_7j6w4l1i" hidden="1">"IMG_10"</definedName>
    <definedName name="Img_ML_7m5m4k3b" hidden="1">"IMG_11"</definedName>
    <definedName name="Img_ML_8h5e9i3c" hidden="1">"IMG_17"</definedName>
    <definedName name="Img_ML_8h7g3c9i" hidden="1">"IMG_5"</definedName>
    <definedName name="Img_ML_8h7g4d4d" hidden="1">"IMG_3"</definedName>
    <definedName name="Img_Production_Breakdown" hidden="1">"IMG_3"</definedName>
    <definedName name="imob" localSheetId="0"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1"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1"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1"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1"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1"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1"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1"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1"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2"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2"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2"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2"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2"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2"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2"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2"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3"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3"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3"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3"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3"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3"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3"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3"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4"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4"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4"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4"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4"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4"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4"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4"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5"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5"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5"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5"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5"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5"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5"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5"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_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imob1" localSheetId="0" hidden="1">{#N/A,#N/A,FALSE,"DRE-2";#N/A,#N/A,FALSE,"DRE";#N/A,#N/A,FALSE,"ANEX-07";#N/A,#N/A,FALSE,"ANEX-08";#N/A,#N/A,FALSE,"ANEX-09";#N/A,#N/A,FALSE,"ANEX-10";#N/A,#N/A,FALSE,"ANEX-11";#N/A,#N/A,FALSE,"ANEX-12";#N/A,#N/A,FALSE,"ANEX-13";#N/A,#N/A,FALSE,"ANEX-14";#N/A,#N/A,FALSE,"BALPTR"}</definedName>
    <definedName name="imob1" localSheetId="2" hidden="1">{#N/A,#N/A,FALSE,"DRE-2";#N/A,#N/A,FALSE,"DRE";#N/A,#N/A,FALSE,"ANEX-07";#N/A,#N/A,FALSE,"ANEX-08";#N/A,#N/A,FALSE,"ANEX-09";#N/A,#N/A,FALSE,"ANEX-10";#N/A,#N/A,FALSE,"ANEX-11";#N/A,#N/A,FALSE,"ANEX-12";#N/A,#N/A,FALSE,"ANEX-13";#N/A,#N/A,FALSE,"ANEX-14";#N/A,#N/A,FALSE,"BALPTR"}</definedName>
    <definedName name="imob1" localSheetId="6" hidden="1">{#N/A,#N/A,FALSE,"DRE-2";#N/A,#N/A,FALSE,"DRE";#N/A,#N/A,FALSE,"ANEX-07";#N/A,#N/A,FALSE,"ANEX-08";#N/A,#N/A,FALSE,"ANEX-09";#N/A,#N/A,FALSE,"ANEX-10";#N/A,#N/A,FALSE,"ANEX-11";#N/A,#N/A,FALSE,"ANEX-12";#N/A,#N/A,FALSE,"ANEX-13";#N/A,#N/A,FALSE,"ANEX-14";#N/A,#N/A,FALSE,"BALPTR"}</definedName>
    <definedName name="imob1" localSheetId="3" hidden="1">{#N/A,#N/A,FALSE,"DRE-2";#N/A,#N/A,FALSE,"DRE";#N/A,#N/A,FALSE,"ANEX-07";#N/A,#N/A,FALSE,"ANEX-08";#N/A,#N/A,FALSE,"ANEX-09";#N/A,#N/A,FALSE,"ANEX-10";#N/A,#N/A,FALSE,"ANEX-11";#N/A,#N/A,FALSE,"ANEX-12";#N/A,#N/A,FALSE,"ANEX-13";#N/A,#N/A,FALSE,"ANEX-14";#N/A,#N/A,FALSE,"BALPTR"}</definedName>
    <definedName name="imob1" localSheetId="9" hidden="1">{#N/A,#N/A,FALSE,"DRE-2";#N/A,#N/A,FALSE,"DRE";#N/A,#N/A,FALSE,"ANEX-07";#N/A,#N/A,FALSE,"ANEX-08";#N/A,#N/A,FALSE,"ANEX-09";#N/A,#N/A,FALSE,"ANEX-10";#N/A,#N/A,FALSE,"ANEX-11";#N/A,#N/A,FALSE,"ANEX-12";#N/A,#N/A,FALSE,"ANEX-13";#N/A,#N/A,FALSE,"ANEX-14";#N/A,#N/A,FALSE,"BALPTR"}</definedName>
    <definedName name="imob1" localSheetId="5" hidden="1">{#N/A,#N/A,FALSE,"DRE-2";#N/A,#N/A,FALSE,"DRE";#N/A,#N/A,FALSE,"ANEX-07";#N/A,#N/A,FALSE,"ANEX-08";#N/A,#N/A,FALSE,"ANEX-09";#N/A,#N/A,FALSE,"ANEX-10";#N/A,#N/A,FALSE,"ANEX-11";#N/A,#N/A,FALSE,"ANEX-12";#N/A,#N/A,FALSE,"ANEX-13";#N/A,#N/A,FALSE,"ANEX-14";#N/A,#N/A,FALSE,"BALPTR"}</definedName>
    <definedName name="imob1" localSheetId="4" hidden="1">{#N/A,#N/A,FALSE,"DRE-2";#N/A,#N/A,FALSE,"DRE";#N/A,#N/A,FALSE,"ANEX-07";#N/A,#N/A,FALSE,"ANEX-08";#N/A,#N/A,FALSE,"ANEX-09";#N/A,#N/A,FALSE,"ANEX-10";#N/A,#N/A,FALSE,"ANEX-11";#N/A,#N/A,FALSE,"ANEX-12";#N/A,#N/A,FALSE,"ANEX-13";#N/A,#N/A,FALSE,"ANEX-14";#N/A,#N/A,FALSE,"BALPTR"}</definedName>
    <definedName name="imob1" localSheetId="1" hidden="1">{#N/A,#N/A,FALSE,"DRE-2";#N/A,#N/A,FALSE,"DRE";#N/A,#N/A,FALSE,"ANEX-07";#N/A,#N/A,FALSE,"ANEX-08";#N/A,#N/A,FALSE,"ANEX-09";#N/A,#N/A,FALSE,"ANEX-10";#N/A,#N/A,FALSE,"ANEX-11";#N/A,#N/A,FALSE,"ANEX-12";#N/A,#N/A,FALSE,"ANEX-13";#N/A,#N/A,FALSE,"ANEX-14";#N/A,#N/A,FALSE,"BALPTR"}</definedName>
    <definedName name="imob1" localSheetId="7" hidden="1">{#N/A,#N/A,FALSE,"DRE-2";#N/A,#N/A,FALSE,"DRE";#N/A,#N/A,FALSE,"ANEX-07";#N/A,#N/A,FALSE,"ANEX-08";#N/A,#N/A,FALSE,"ANEX-09";#N/A,#N/A,FALSE,"ANEX-10";#N/A,#N/A,FALSE,"ANEX-11";#N/A,#N/A,FALSE,"ANEX-12";#N/A,#N/A,FALSE,"ANEX-13";#N/A,#N/A,FALSE,"ANEX-14";#N/A,#N/A,FALSE,"BALPTR"}</definedName>
    <definedName name="imob1" hidden="1">{#N/A,#N/A,FALSE,"DRE-2";#N/A,#N/A,FALSE,"DRE";#N/A,#N/A,FALSE,"ANEX-07";#N/A,#N/A,FALSE,"ANEX-08";#N/A,#N/A,FALSE,"ANEX-09";#N/A,#N/A,FALSE,"ANEX-10";#N/A,#N/A,FALSE,"ANEX-11";#N/A,#N/A,FALSE,"ANEX-12";#N/A,#N/A,FALSE,"ANEX-13";#N/A,#N/A,FALSE,"ANEX-14";#N/A,#N/A,FALSE,"BALPTR"}</definedName>
    <definedName name="imob1_1" localSheetId="2" hidden="1">{#N/A,#N/A,FALSE,"DRE-2";#N/A,#N/A,FALSE,"DRE";#N/A,#N/A,FALSE,"ANEX-07";#N/A,#N/A,FALSE,"ANEX-08";#N/A,#N/A,FALSE,"ANEX-09";#N/A,#N/A,FALSE,"ANEX-10";#N/A,#N/A,FALSE,"ANEX-11";#N/A,#N/A,FALSE,"ANEX-12";#N/A,#N/A,FALSE,"ANEX-13";#N/A,#N/A,FALSE,"ANEX-14";#N/A,#N/A,FALSE,"BALPTR"}</definedName>
    <definedName name="imob1_1" localSheetId="6" hidden="1">{#N/A,#N/A,FALSE,"DRE-2";#N/A,#N/A,FALSE,"DRE";#N/A,#N/A,FALSE,"ANEX-07";#N/A,#N/A,FALSE,"ANEX-08";#N/A,#N/A,FALSE,"ANEX-09";#N/A,#N/A,FALSE,"ANEX-10";#N/A,#N/A,FALSE,"ANEX-11";#N/A,#N/A,FALSE,"ANEX-12";#N/A,#N/A,FALSE,"ANEX-13";#N/A,#N/A,FALSE,"ANEX-14";#N/A,#N/A,FALSE,"BALPTR"}</definedName>
    <definedName name="imob1_1" localSheetId="3" hidden="1">{#N/A,#N/A,FALSE,"DRE-2";#N/A,#N/A,FALSE,"DRE";#N/A,#N/A,FALSE,"ANEX-07";#N/A,#N/A,FALSE,"ANEX-08";#N/A,#N/A,FALSE,"ANEX-09";#N/A,#N/A,FALSE,"ANEX-10";#N/A,#N/A,FALSE,"ANEX-11";#N/A,#N/A,FALSE,"ANEX-12";#N/A,#N/A,FALSE,"ANEX-13";#N/A,#N/A,FALSE,"ANEX-14";#N/A,#N/A,FALSE,"BALPTR"}</definedName>
    <definedName name="imob1_1" localSheetId="9" hidden="1">{#N/A,#N/A,FALSE,"DRE-2";#N/A,#N/A,FALSE,"DRE";#N/A,#N/A,FALSE,"ANEX-07";#N/A,#N/A,FALSE,"ANEX-08";#N/A,#N/A,FALSE,"ANEX-09";#N/A,#N/A,FALSE,"ANEX-10";#N/A,#N/A,FALSE,"ANEX-11";#N/A,#N/A,FALSE,"ANEX-12";#N/A,#N/A,FALSE,"ANEX-13";#N/A,#N/A,FALSE,"ANEX-14";#N/A,#N/A,FALSE,"BALPTR"}</definedName>
    <definedName name="imob1_1" localSheetId="5" hidden="1">{#N/A,#N/A,FALSE,"DRE-2";#N/A,#N/A,FALSE,"DRE";#N/A,#N/A,FALSE,"ANEX-07";#N/A,#N/A,FALSE,"ANEX-08";#N/A,#N/A,FALSE,"ANEX-09";#N/A,#N/A,FALSE,"ANEX-10";#N/A,#N/A,FALSE,"ANEX-11";#N/A,#N/A,FALSE,"ANEX-12";#N/A,#N/A,FALSE,"ANEX-13";#N/A,#N/A,FALSE,"ANEX-14";#N/A,#N/A,FALSE,"BALPTR"}</definedName>
    <definedName name="imob1_1" localSheetId="4" hidden="1">{#N/A,#N/A,FALSE,"DRE-2";#N/A,#N/A,FALSE,"DRE";#N/A,#N/A,FALSE,"ANEX-07";#N/A,#N/A,FALSE,"ANEX-08";#N/A,#N/A,FALSE,"ANEX-09";#N/A,#N/A,FALSE,"ANEX-10";#N/A,#N/A,FALSE,"ANEX-11";#N/A,#N/A,FALSE,"ANEX-12";#N/A,#N/A,FALSE,"ANEX-13";#N/A,#N/A,FALSE,"ANEX-14";#N/A,#N/A,FALSE,"BALPTR"}</definedName>
    <definedName name="imob1_1" localSheetId="1" hidden="1">{#N/A,#N/A,FALSE,"DRE-2";#N/A,#N/A,FALSE,"DRE";#N/A,#N/A,FALSE,"ANEX-07";#N/A,#N/A,FALSE,"ANEX-08";#N/A,#N/A,FALSE,"ANEX-09";#N/A,#N/A,FALSE,"ANEX-10";#N/A,#N/A,FALSE,"ANEX-11";#N/A,#N/A,FALSE,"ANEX-12";#N/A,#N/A,FALSE,"ANEX-13";#N/A,#N/A,FALSE,"ANEX-14";#N/A,#N/A,FALSE,"BALPTR"}</definedName>
    <definedName name="imob1_1" localSheetId="7" hidden="1">{#N/A,#N/A,FALSE,"DRE-2";#N/A,#N/A,FALSE,"DRE";#N/A,#N/A,FALSE,"ANEX-07";#N/A,#N/A,FALSE,"ANEX-08";#N/A,#N/A,FALSE,"ANEX-09";#N/A,#N/A,FALSE,"ANEX-10";#N/A,#N/A,FALSE,"ANEX-11";#N/A,#N/A,FALSE,"ANEX-12";#N/A,#N/A,FALSE,"ANEX-13";#N/A,#N/A,FALSE,"ANEX-14";#N/A,#N/A,FALSE,"BALPTR"}</definedName>
    <definedName name="imob1_1" hidden="1">{#N/A,#N/A,FALSE,"DRE-2";#N/A,#N/A,FALSE,"DRE";#N/A,#N/A,FALSE,"ANEX-07";#N/A,#N/A,FALSE,"ANEX-08";#N/A,#N/A,FALSE,"ANEX-09";#N/A,#N/A,FALSE,"ANEX-10";#N/A,#N/A,FALSE,"ANEX-11";#N/A,#N/A,FALSE,"ANEX-12";#N/A,#N/A,FALSE,"ANEX-13";#N/A,#N/A,FALSE,"ANEX-14";#N/A,#N/A,FALSE,"BALPTR"}</definedName>
    <definedName name="imob1_2" localSheetId="2" hidden="1">{#N/A,#N/A,FALSE,"DRE-2";#N/A,#N/A,FALSE,"DRE";#N/A,#N/A,FALSE,"ANEX-07";#N/A,#N/A,FALSE,"ANEX-08";#N/A,#N/A,FALSE,"ANEX-09";#N/A,#N/A,FALSE,"ANEX-10";#N/A,#N/A,FALSE,"ANEX-11";#N/A,#N/A,FALSE,"ANEX-12";#N/A,#N/A,FALSE,"ANEX-13";#N/A,#N/A,FALSE,"ANEX-14";#N/A,#N/A,FALSE,"BALPTR"}</definedName>
    <definedName name="imob1_2" localSheetId="6" hidden="1">{#N/A,#N/A,FALSE,"DRE-2";#N/A,#N/A,FALSE,"DRE";#N/A,#N/A,FALSE,"ANEX-07";#N/A,#N/A,FALSE,"ANEX-08";#N/A,#N/A,FALSE,"ANEX-09";#N/A,#N/A,FALSE,"ANEX-10";#N/A,#N/A,FALSE,"ANEX-11";#N/A,#N/A,FALSE,"ANEX-12";#N/A,#N/A,FALSE,"ANEX-13";#N/A,#N/A,FALSE,"ANEX-14";#N/A,#N/A,FALSE,"BALPTR"}</definedName>
    <definedName name="imob1_2" localSheetId="3" hidden="1">{#N/A,#N/A,FALSE,"DRE-2";#N/A,#N/A,FALSE,"DRE";#N/A,#N/A,FALSE,"ANEX-07";#N/A,#N/A,FALSE,"ANEX-08";#N/A,#N/A,FALSE,"ANEX-09";#N/A,#N/A,FALSE,"ANEX-10";#N/A,#N/A,FALSE,"ANEX-11";#N/A,#N/A,FALSE,"ANEX-12";#N/A,#N/A,FALSE,"ANEX-13";#N/A,#N/A,FALSE,"ANEX-14";#N/A,#N/A,FALSE,"BALPTR"}</definedName>
    <definedName name="imob1_2" localSheetId="9" hidden="1">{#N/A,#N/A,FALSE,"DRE-2";#N/A,#N/A,FALSE,"DRE";#N/A,#N/A,FALSE,"ANEX-07";#N/A,#N/A,FALSE,"ANEX-08";#N/A,#N/A,FALSE,"ANEX-09";#N/A,#N/A,FALSE,"ANEX-10";#N/A,#N/A,FALSE,"ANEX-11";#N/A,#N/A,FALSE,"ANEX-12";#N/A,#N/A,FALSE,"ANEX-13";#N/A,#N/A,FALSE,"ANEX-14";#N/A,#N/A,FALSE,"BALPTR"}</definedName>
    <definedName name="imob1_2" localSheetId="5" hidden="1">{#N/A,#N/A,FALSE,"DRE-2";#N/A,#N/A,FALSE,"DRE";#N/A,#N/A,FALSE,"ANEX-07";#N/A,#N/A,FALSE,"ANEX-08";#N/A,#N/A,FALSE,"ANEX-09";#N/A,#N/A,FALSE,"ANEX-10";#N/A,#N/A,FALSE,"ANEX-11";#N/A,#N/A,FALSE,"ANEX-12";#N/A,#N/A,FALSE,"ANEX-13";#N/A,#N/A,FALSE,"ANEX-14";#N/A,#N/A,FALSE,"BALPTR"}</definedName>
    <definedName name="imob1_2" localSheetId="4" hidden="1">{#N/A,#N/A,FALSE,"DRE-2";#N/A,#N/A,FALSE,"DRE";#N/A,#N/A,FALSE,"ANEX-07";#N/A,#N/A,FALSE,"ANEX-08";#N/A,#N/A,FALSE,"ANEX-09";#N/A,#N/A,FALSE,"ANEX-10";#N/A,#N/A,FALSE,"ANEX-11";#N/A,#N/A,FALSE,"ANEX-12";#N/A,#N/A,FALSE,"ANEX-13";#N/A,#N/A,FALSE,"ANEX-14";#N/A,#N/A,FALSE,"BALPTR"}</definedName>
    <definedName name="imob1_2" localSheetId="1" hidden="1">{#N/A,#N/A,FALSE,"DRE-2";#N/A,#N/A,FALSE,"DRE";#N/A,#N/A,FALSE,"ANEX-07";#N/A,#N/A,FALSE,"ANEX-08";#N/A,#N/A,FALSE,"ANEX-09";#N/A,#N/A,FALSE,"ANEX-10";#N/A,#N/A,FALSE,"ANEX-11";#N/A,#N/A,FALSE,"ANEX-12";#N/A,#N/A,FALSE,"ANEX-13";#N/A,#N/A,FALSE,"ANEX-14";#N/A,#N/A,FALSE,"BALPTR"}</definedName>
    <definedName name="imob1_2" localSheetId="7" hidden="1">{#N/A,#N/A,FALSE,"DRE-2";#N/A,#N/A,FALSE,"DRE";#N/A,#N/A,FALSE,"ANEX-07";#N/A,#N/A,FALSE,"ANEX-08";#N/A,#N/A,FALSE,"ANEX-09";#N/A,#N/A,FALSE,"ANEX-10";#N/A,#N/A,FALSE,"ANEX-11";#N/A,#N/A,FALSE,"ANEX-12";#N/A,#N/A,FALSE,"ANEX-13";#N/A,#N/A,FALSE,"ANEX-14";#N/A,#N/A,FALSE,"BALPTR"}</definedName>
    <definedName name="imob1_2" hidden="1">{#N/A,#N/A,FALSE,"DRE-2";#N/A,#N/A,FALSE,"DRE";#N/A,#N/A,FALSE,"ANEX-07";#N/A,#N/A,FALSE,"ANEX-08";#N/A,#N/A,FALSE,"ANEX-09";#N/A,#N/A,FALSE,"ANEX-10";#N/A,#N/A,FALSE,"ANEX-11";#N/A,#N/A,FALSE,"ANEX-12";#N/A,#N/A,FALSE,"ANEX-13";#N/A,#N/A,FALSE,"ANEX-14";#N/A,#N/A,FALSE,"BALPTR"}</definedName>
    <definedName name="imob1_3" localSheetId="2" hidden="1">{#N/A,#N/A,FALSE,"DRE-2";#N/A,#N/A,FALSE,"DRE";#N/A,#N/A,FALSE,"ANEX-07";#N/A,#N/A,FALSE,"ANEX-08";#N/A,#N/A,FALSE,"ANEX-09";#N/A,#N/A,FALSE,"ANEX-10";#N/A,#N/A,FALSE,"ANEX-11";#N/A,#N/A,FALSE,"ANEX-12";#N/A,#N/A,FALSE,"ANEX-13";#N/A,#N/A,FALSE,"ANEX-14";#N/A,#N/A,FALSE,"BALPTR"}</definedName>
    <definedName name="imob1_3" localSheetId="6" hidden="1">{#N/A,#N/A,FALSE,"DRE-2";#N/A,#N/A,FALSE,"DRE";#N/A,#N/A,FALSE,"ANEX-07";#N/A,#N/A,FALSE,"ANEX-08";#N/A,#N/A,FALSE,"ANEX-09";#N/A,#N/A,FALSE,"ANEX-10";#N/A,#N/A,FALSE,"ANEX-11";#N/A,#N/A,FALSE,"ANEX-12";#N/A,#N/A,FALSE,"ANEX-13";#N/A,#N/A,FALSE,"ANEX-14";#N/A,#N/A,FALSE,"BALPTR"}</definedName>
    <definedName name="imob1_3" localSheetId="3" hidden="1">{#N/A,#N/A,FALSE,"DRE-2";#N/A,#N/A,FALSE,"DRE";#N/A,#N/A,FALSE,"ANEX-07";#N/A,#N/A,FALSE,"ANEX-08";#N/A,#N/A,FALSE,"ANEX-09";#N/A,#N/A,FALSE,"ANEX-10";#N/A,#N/A,FALSE,"ANEX-11";#N/A,#N/A,FALSE,"ANEX-12";#N/A,#N/A,FALSE,"ANEX-13";#N/A,#N/A,FALSE,"ANEX-14";#N/A,#N/A,FALSE,"BALPTR"}</definedName>
    <definedName name="imob1_3" localSheetId="9" hidden="1">{#N/A,#N/A,FALSE,"DRE-2";#N/A,#N/A,FALSE,"DRE";#N/A,#N/A,FALSE,"ANEX-07";#N/A,#N/A,FALSE,"ANEX-08";#N/A,#N/A,FALSE,"ANEX-09";#N/A,#N/A,FALSE,"ANEX-10";#N/A,#N/A,FALSE,"ANEX-11";#N/A,#N/A,FALSE,"ANEX-12";#N/A,#N/A,FALSE,"ANEX-13";#N/A,#N/A,FALSE,"ANEX-14";#N/A,#N/A,FALSE,"BALPTR"}</definedName>
    <definedName name="imob1_3" localSheetId="5" hidden="1">{#N/A,#N/A,FALSE,"DRE-2";#N/A,#N/A,FALSE,"DRE";#N/A,#N/A,FALSE,"ANEX-07";#N/A,#N/A,FALSE,"ANEX-08";#N/A,#N/A,FALSE,"ANEX-09";#N/A,#N/A,FALSE,"ANEX-10";#N/A,#N/A,FALSE,"ANEX-11";#N/A,#N/A,FALSE,"ANEX-12";#N/A,#N/A,FALSE,"ANEX-13";#N/A,#N/A,FALSE,"ANEX-14";#N/A,#N/A,FALSE,"BALPTR"}</definedName>
    <definedName name="imob1_3" localSheetId="4" hidden="1">{#N/A,#N/A,FALSE,"DRE-2";#N/A,#N/A,FALSE,"DRE";#N/A,#N/A,FALSE,"ANEX-07";#N/A,#N/A,FALSE,"ANEX-08";#N/A,#N/A,FALSE,"ANEX-09";#N/A,#N/A,FALSE,"ANEX-10";#N/A,#N/A,FALSE,"ANEX-11";#N/A,#N/A,FALSE,"ANEX-12";#N/A,#N/A,FALSE,"ANEX-13";#N/A,#N/A,FALSE,"ANEX-14";#N/A,#N/A,FALSE,"BALPTR"}</definedName>
    <definedName name="imob1_3" localSheetId="1" hidden="1">{#N/A,#N/A,FALSE,"DRE-2";#N/A,#N/A,FALSE,"DRE";#N/A,#N/A,FALSE,"ANEX-07";#N/A,#N/A,FALSE,"ANEX-08";#N/A,#N/A,FALSE,"ANEX-09";#N/A,#N/A,FALSE,"ANEX-10";#N/A,#N/A,FALSE,"ANEX-11";#N/A,#N/A,FALSE,"ANEX-12";#N/A,#N/A,FALSE,"ANEX-13";#N/A,#N/A,FALSE,"ANEX-14";#N/A,#N/A,FALSE,"BALPTR"}</definedName>
    <definedName name="imob1_3" localSheetId="7" hidden="1">{#N/A,#N/A,FALSE,"DRE-2";#N/A,#N/A,FALSE,"DRE";#N/A,#N/A,FALSE,"ANEX-07";#N/A,#N/A,FALSE,"ANEX-08";#N/A,#N/A,FALSE,"ANEX-09";#N/A,#N/A,FALSE,"ANEX-10";#N/A,#N/A,FALSE,"ANEX-11";#N/A,#N/A,FALSE,"ANEX-12";#N/A,#N/A,FALSE,"ANEX-13";#N/A,#N/A,FALSE,"ANEX-14";#N/A,#N/A,FALSE,"BALPTR"}</definedName>
    <definedName name="imob1_3" hidden="1">{#N/A,#N/A,FALSE,"DRE-2";#N/A,#N/A,FALSE,"DRE";#N/A,#N/A,FALSE,"ANEX-07";#N/A,#N/A,FALSE,"ANEX-08";#N/A,#N/A,FALSE,"ANEX-09";#N/A,#N/A,FALSE,"ANEX-10";#N/A,#N/A,FALSE,"ANEX-11";#N/A,#N/A,FALSE,"ANEX-12";#N/A,#N/A,FALSE,"ANEX-13";#N/A,#N/A,FALSE,"ANEX-14";#N/A,#N/A,FALSE,"BALPTR"}</definedName>
    <definedName name="imob1_4" localSheetId="2" hidden="1">{#N/A,#N/A,FALSE,"DRE-2";#N/A,#N/A,FALSE,"DRE";#N/A,#N/A,FALSE,"ANEX-07";#N/A,#N/A,FALSE,"ANEX-08";#N/A,#N/A,FALSE,"ANEX-09";#N/A,#N/A,FALSE,"ANEX-10";#N/A,#N/A,FALSE,"ANEX-11";#N/A,#N/A,FALSE,"ANEX-12";#N/A,#N/A,FALSE,"ANEX-13";#N/A,#N/A,FALSE,"ANEX-14";#N/A,#N/A,FALSE,"BALPTR"}</definedName>
    <definedName name="imob1_4" localSheetId="6" hidden="1">{#N/A,#N/A,FALSE,"DRE-2";#N/A,#N/A,FALSE,"DRE";#N/A,#N/A,FALSE,"ANEX-07";#N/A,#N/A,FALSE,"ANEX-08";#N/A,#N/A,FALSE,"ANEX-09";#N/A,#N/A,FALSE,"ANEX-10";#N/A,#N/A,FALSE,"ANEX-11";#N/A,#N/A,FALSE,"ANEX-12";#N/A,#N/A,FALSE,"ANEX-13";#N/A,#N/A,FALSE,"ANEX-14";#N/A,#N/A,FALSE,"BALPTR"}</definedName>
    <definedName name="imob1_4" localSheetId="3" hidden="1">{#N/A,#N/A,FALSE,"DRE-2";#N/A,#N/A,FALSE,"DRE";#N/A,#N/A,FALSE,"ANEX-07";#N/A,#N/A,FALSE,"ANEX-08";#N/A,#N/A,FALSE,"ANEX-09";#N/A,#N/A,FALSE,"ANEX-10";#N/A,#N/A,FALSE,"ANEX-11";#N/A,#N/A,FALSE,"ANEX-12";#N/A,#N/A,FALSE,"ANEX-13";#N/A,#N/A,FALSE,"ANEX-14";#N/A,#N/A,FALSE,"BALPTR"}</definedName>
    <definedName name="imob1_4" localSheetId="9" hidden="1">{#N/A,#N/A,FALSE,"DRE-2";#N/A,#N/A,FALSE,"DRE";#N/A,#N/A,FALSE,"ANEX-07";#N/A,#N/A,FALSE,"ANEX-08";#N/A,#N/A,FALSE,"ANEX-09";#N/A,#N/A,FALSE,"ANEX-10";#N/A,#N/A,FALSE,"ANEX-11";#N/A,#N/A,FALSE,"ANEX-12";#N/A,#N/A,FALSE,"ANEX-13";#N/A,#N/A,FALSE,"ANEX-14";#N/A,#N/A,FALSE,"BALPTR"}</definedName>
    <definedName name="imob1_4" localSheetId="5" hidden="1">{#N/A,#N/A,FALSE,"DRE-2";#N/A,#N/A,FALSE,"DRE";#N/A,#N/A,FALSE,"ANEX-07";#N/A,#N/A,FALSE,"ANEX-08";#N/A,#N/A,FALSE,"ANEX-09";#N/A,#N/A,FALSE,"ANEX-10";#N/A,#N/A,FALSE,"ANEX-11";#N/A,#N/A,FALSE,"ANEX-12";#N/A,#N/A,FALSE,"ANEX-13";#N/A,#N/A,FALSE,"ANEX-14";#N/A,#N/A,FALSE,"BALPTR"}</definedName>
    <definedName name="imob1_4" localSheetId="4" hidden="1">{#N/A,#N/A,FALSE,"DRE-2";#N/A,#N/A,FALSE,"DRE";#N/A,#N/A,FALSE,"ANEX-07";#N/A,#N/A,FALSE,"ANEX-08";#N/A,#N/A,FALSE,"ANEX-09";#N/A,#N/A,FALSE,"ANEX-10";#N/A,#N/A,FALSE,"ANEX-11";#N/A,#N/A,FALSE,"ANEX-12";#N/A,#N/A,FALSE,"ANEX-13";#N/A,#N/A,FALSE,"ANEX-14";#N/A,#N/A,FALSE,"BALPTR"}</definedName>
    <definedName name="imob1_4" localSheetId="1" hidden="1">{#N/A,#N/A,FALSE,"DRE-2";#N/A,#N/A,FALSE,"DRE";#N/A,#N/A,FALSE,"ANEX-07";#N/A,#N/A,FALSE,"ANEX-08";#N/A,#N/A,FALSE,"ANEX-09";#N/A,#N/A,FALSE,"ANEX-10";#N/A,#N/A,FALSE,"ANEX-11";#N/A,#N/A,FALSE,"ANEX-12";#N/A,#N/A,FALSE,"ANEX-13";#N/A,#N/A,FALSE,"ANEX-14";#N/A,#N/A,FALSE,"BALPTR"}</definedName>
    <definedName name="imob1_4" localSheetId="7" hidden="1">{#N/A,#N/A,FALSE,"DRE-2";#N/A,#N/A,FALSE,"DRE";#N/A,#N/A,FALSE,"ANEX-07";#N/A,#N/A,FALSE,"ANEX-08";#N/A,#N/A,FALSE,"ANEX-09";#N/A,#N/A,FALSE,"ANEX-10";#N/A,#N/A,FALSE,"ANEX-11";#N/A,#N/A,FALSE,"ANEX-12";#N/A,#N/A,FALSE,"ANEX-13";#N/A,#N/A,FALSE,"ANEX-14";#N/A,#N/A,FALSE,"BALPTR"}</definedName>
    <definedName name="imob1_4" hidden="1">{#N/A,#N/A,FALSE,"DRE-2";#N/A,#N/A,FALSE,"DRE";#N/A,#N/A,FALSE,"ANEX-07";#N/A,#N/A,FALSE,"ANEX-08";#N/A,#N/A,FALSE,"ANEX-09";#N/A,#N/A,FALSE,"ANEX-10";#N/A,#N/A,FALSE,"ANEX-11";#N/A,#N/A,FALSE,"ANEX-12";#N/A,#N/A,FALSE,"ANEX-13";#N/A,#N/A,FALSE,"ANEX-14";#N/A,#N/A,FALSE,"BALPTR"}</definedName>
    <definedName name="imob1_5" localSheetId="2" hidden="1">{#N/A,#N/A,FALSE,"DRE-2";#N/A,#N/A,FALSE,"DRE";#N/A,#N/A,FALSE,"ANEX-07";#N/A,#N/A,FALSE,"ANEX-08";#N/A,#N/A,FALSE,"ANEX-09";#N/A,#N/A,FALSE,"ANEX-10";#N/A,#N/A,FALSE,"ANEX-11";#N/A,#N/A,FALSE,"ANEX-12";#N/A,#N/A,FALSE,"ANEX-13";#N/A,#N/A,FALSE,"ANEX-14";#N/A,#N/A,FALSE,"BALPTR"}</definedName>
    <definedName name="imob1_5" localSheetId="6" hidden="1">{#N/A,#N/A,FALSE,"DRE-2";#N/A,#N/A,FALSE,"DRE";#N/A,#N/A,FALSE,"ANEX-07";#N/A,#N/A,FALSE,"ANEX-08";#N/A,#N/A,FALSE,"ANEX-09";#N/A,#N/A,FALSE,"ANEX-10";#N/A,#N/A,FALSE,"ANEX-11";#N/A,#N/A,FALSE,"ANEX-12";#N/A,#N/A,FALSE,"ANEX-13";#N/A,#N/A,FALSE,"ANEX-14";#N/A,#N/A,FALSE,"BALPTR"}</definedName>
    <definedName name="imob1_5" localSheetId="3" hidden="1">{#N/A,#N/A,FALSE,"DRE-2";#N/A,#N/A,FALSE,"DRE";#N/A,#N/A,FALSE,"ANEX-07";#N/A,#N/A,FALSE,"ANEX-08";#N/A,#N/A,FALSE,"ANEX-09";#N/A,#N/A,FALSE,"ANEX-10";#N/A,#N/A,FALSE,"ANEX-11";#N/A,#N/A,FALSE,"ANEX-12";#N/A,#N/A,FALSE,"ANEX-13";#N/A,#N/A,FALSE,"ANEX-14";#N/A,#N/A,FALSE,"BALPTR"}</definedName>
    <definedName name="imob1_5" localSheetId="9" hidden="1">{#N/A,#N/A,FALSE,"DRE-2";#N/A,#N/A,FALSE,"DRE";#N/A,#N/A,FALSE,"ANEX-07";#N/A,#N/A,FALSE,"ANEX-08";#N/A,#N/A,FALSE,"ANEX-09";#N/A,#N/A,FALSE,"ANEX-10";#N/A,#N/A,FALSE,"ANEX-11";#N/A,#N/A,FALSE,"ANEX-12";#N/A,#N/A,FALSE,"ANEX-13";#N/A,#N/A,FALSE,"ANEX-14";#N/A,#N/A,FALSE,"BALPTR"}</definedName>
    <definedName name="imob1_5" localSheetId="5" hidden="1">{#N/A,#N/A,FALSE,"DRE-2";#N/A,#N/A,FALSE,"DRE";#N/A,#N/A,FALSE,"ANEX-07";#N/A,#N/A,FALSE,"ANEX-08";#N/A,#N/A,FALSE,"ANEX-09";#N/A,#N/A,FALSE,"ANEX-10";#N/A,#N/A,FALSE,"ANEX-11";#N/A,#N/A,FALSE,"ANEX-12";#N/A,#N/A,FALSE,"ANEX-13";#N/A,#N/A,FALSE,"ANEX-14";#N/A,#N/A,FALSE,"BALPTR"}</definedName>
    <definedName name="imob1_5" localSheetId="4" hidden="1">{#N/A,#N/A,FALSE,"DRE-2";#N/A,#N/A,FALSE,"DRE";#N/A,#N/A,FALSE,"ANEX-07";#N/A,#N/A,FALSE,"ANEX-08";#N/A,#N/A,FALSE,"ANEX-09";#N/A,#N/A,FALSE,"ANEX-10";#N/A,#N/A,FALSE,"ANEX-11";#N/A,#N/A,FALSE,"ANEX-12";#N/A,#N/A,FALSE,"ANEX-13";#N/A,#N/A,FALSE,"ANEX-14";#N/A,#N/A,FALSE,"BALPTR"}</definedName>
    <definedName name="imob1_5" localSheetId="1" hidden="1">{#N/A,#N/A,FALSE,"DRE-2";#N/A,#N/A,FALSE,"DRE";#N/A,#N/A,FALSE,"ANEX-07";#N/A,#N/A,FALSE,"ANEX-08";#N/A,#N/A,FALSE,"ANEX-09";#N/A,#N/A,FALSE,"ANEX-10";#N/A,#N/A,FALSE,"ANEX-11";#N/A,#N/A,FALSE,"ANEX-12";#N/A,#N/A,FALSE,"ANEX-13";#N/A,#N/A,FALSE,"ANEX-14";#N/A,#N/A,FALSE,"BALPTR"}</definedName>
    <definedName name="imob1_5" localSheetId="7" hidden="1">{#N/A,#N/A,FALSE,"DRE-2";#N/A,#N/A,FALSE,"DRE";#N/A,#N/A,FALSE,"ANEX-07";#N/A,#N/A,FALSE,"ANEX-08";#N/A,#N/A,FALSE,"ANEX-09";#N/A,#N/A,FALSE,"ANEX-10";#N/A,#N/A,FALSE,"ANEX-11";#N/A,#N/A,FALSE,"ANEX-12";#N/A,#N/A,FALSE,"ANEX-13";#N/A,#N/A,FALSE,"ANEX-14";#N/A,#N/A,FALSE,"BALPTR"}</definedName>
    <definedName name="imob1_5" hidden="1">{#N/A,#N/A,FALSE,"DRE-2";#N/A,#N/A,FALSE,"DRE";#N/A,#N/A,FALSE,"ANEX-07";#N/A,#N/A,FALSE,"ANEX-08";#N/A,#N/A,FALSE,"ANEX-09";#N/A,#N/A,FALSE,"ANEX-10";#N/A,#N/A,FALSE,"ANEX-11";#N/A,#N/A,FALSE,"ANEX-12";#N/A,#N/A,FALSE,"ANEX-13";#N/A,#N/A,FALSE,"ANEX-14";#N/A,#N/A,FALSE,"BALPTR"}</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"c2108"</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D" hidden="1">"c7"</definedName>
    <definedName name="IQ_ADD_PAID_IN" hidden="1">"c1344"</definedName>
    <definedName name="IQ_ADDIN" hidden="1">"AUTO"</definedName>
    <definedName name="IQ_ADDITIONAL_NON_INT_INC_FDIC" hidden="1">"c6574"</definedName>
    <definedName name="IQ_ADJUSTABLE_RATE_LOANS_FDIC" hidden="1">"c6375"</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ENDED_BALANCE_PREVIOUS_YR_FDIC" hidden="1">"c6499"</definedName>
    <definedName name="IQ_AMORT_EXPENSE_FDIC" hidden="1">"c6677"</definedName>
    <definedName name="IQ_AMORTIZATION" hidden="1">"c1591"</definedName>
    <definedName name="IQ_AMORTIZED_COST_FDIC" hidden="1">"c6426"</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HELD_FDIC" hidden="1">"c6305"</definedName>
    <definedName name="IQ_ASSETS_OPER_LEASE_DEPR" hidden="1">"c2070"</definedName>
    <definedName name="IQ_ASSETS_OPER_LEASE_GROSS" hidden="1">"c2071"</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UDITOR_NAME" hidden="1">"c1539"</definedName>
    <definedName name="IQ_AUDITOR_OPINION" hidden="1">"c1540"</definedName>
    <definedName name="IQ_AUTO_WRITTEN" hidden="1">"c62"</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ROKERED_DEPOSITS_FDIC" hidden="1">"c6486"</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IVIDENDS_NET_INCOME_FDIC" hidden="1">"c6738"</definedName>
    <definedName name="IQ_CASH_DUE_BANKS" hidden="1">"c1351"</definedName>
    <definedName name="IQ_CASH_EQUIV" hidden="1">"c118"</definedName>
    <definedName name="IQ_CASH_FINAN" hidden="1">"c119"</definedName>
    <definedName name="IQ_CASH_IN_PROCESS_FDIC" hidden="1">"c6386"</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CE_FDIC" hidden="1">"c6296"</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NET_OPER_ASSETS_BR" hidden="1">"c3595"</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MO_FDIC" hidden="1">"c6406"</definedName>
    <definedName name="IQ_COGS" hidden="1">"c175"</definedName>
    <definedName name="IQ_COLLECTION_DOMESTIC_FDIC" hidden="1">"c6387"</definedName>
    <definedName name="IQ_COMBINED_RATIO" hidden="1">"c176"</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 hidden="1">"c179"</definedName>
    <definedName name="IQ_COMMERCIAL_RE_CONSTRUCTION_LAND_DEV_FDIC" hidden="1">"c6526"</definedName>
    <definedName name="IQ_COMMERCIAL_RE_LOANS_FDIC" hidden="1">"c6312"</definedName>
    <definedName name="IQ_COMMISS_FEES" hidden="1">"c180"</definedName>
    <definedName name="IQ_COMMISSION_DEF" hidden="1">"c181"</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OANS" hidden="1">"c222"</definedName>
    <definedName name="IQ_CONSUMER_LOANS" hidden="1">"c223"</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ST_BORROWINGS" hidden="1">"c225"</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5000</definedName>
    <definedName name="IQ_CREDIT_CARD_CHARGE_OFFS_FDIC" hidden="1">"c6652"</definedName>
    <definedName name="IQ_CREDIT_CARD_FEE_BNK" hidden="1">"c231"</definedName>
    <definedName name="IQ_CREDIT_CARD_FEE_FIN" hidden="1">"c1583"</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CF" hidden="1">"c232"</definedName>
    <definedName name="IQ_CREDIT_LOSS_PROVISION_NET_CHARGE_OFFS_FDIC" hidden="1">"c6734"</definedName>
    <definedName name="IQ_CUMULATIVE_SPLIT_FACTOR" hidden="1">"c2094"</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500000</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FIN" hidden="1">"c321"</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ASSETS_FDIC" hidden="1">"c6360"</definedName>
    <definedName name="IQ_EARNING_ASSETS_YIELD_FDIC" hidden="1">"c6724"</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COVERAGE_NET_CHARGE_OFFS_FDIC" hidden="1">"c6735"</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CAPITAL_ASSETS_FDIC" hidden="1">"c6744"</definedName>
    <definedName name="IQ_EQUITY_FDIC" hidden="1">"c6353"</definedName>
    <definedName name="IQ_EQUITY_METHOD" hidden="1">"c404"</definedName>
    <definedName name="IQ_EQUITY_SECURITIES_FDIC" hidden="1">"c6304"</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T_ACT_EPS" hidden="1">"c1648"</definedName>
    <definedName name="IQ_EST_ACT_FFO_THOM" hidden="1">"c4005"</definedName>
    <definedName name="IQ_EST_CURRENCY" hidden="1">"c2140"</definedName>
    <definedName name="IQ_EST_DATE" hidden="1">"c1634"</definedName>
    <definedName name="IQ_EST_EPS_DIFF" hidden="1">"c1864"</definedName>
    <definedName name="IQ_EST_EPS_GROWTH_1YR" hidden="1">"c1636"</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FFO_DIFF_THOM" hidden="1">"c5186"</definedName>
    <definedName name="IQ_EST_FFO_SURPRISE_PERCENT_THOM" hidden="1">"c5187"</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ED_FUNDS_PURCHASED_FDIC" hidden="1">"c6343"</definedName>
    <definedName name="IQ_FED_FUNDS_SOLD_FDIC" hidden="1">"c6307"</definedName>
    <definedName name="IQ_FFO" hidden="1">"c1574"</definedName>
    <definedName name="IQ_FFO_EST_THOM" hidden="1">"c3999"</definedName>
    <definedName name="IQ_FFO_HIGH_EST_THOM" hidden="1">"c4001"</definedName>
    <definedName name="IQ_FFO_LOW_EST_THOM" hidden="1">"c4002"</definedName>
    <definedName name="IQ_FFO_MEDIAN_EST_THOM" hidden="1">"c4000"</definedName>
    <definedName name="IQ_FFO_NUM_EST_THOM" hidden="1">"c4003"</definedName>
    <definedName name="IQ_FFO_STDDEV_EST_THOM" hidden="1">"c4004"</definedName>
    <definedName name="IQ_FH">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FETEEN_YEAR_FIXED_AND_FLOATING_RATE_FDIC" hidden="1">"c6423"</definedName>
    <definedName name="IQ_FIFETEEN_YEAR_MORTGAGE_PASS_THROUGHS_FDIC" hidden="1">"c6415"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NONTRANSACTION_ACCOUNTS_FDIC" hidden="1">"c6549"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OANS" hidden="1">"c448"</definedName>
    <definedName name="IQ_FQ">500</definedName>
    <definedName name="IQ_FUEL" hidden="1">"c449"</definedName>
    <definedName name="IQ_FULL_TIME" hidden="1">"c450"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SPOT_FDIC" hidden="1">"c6356"</definedName>
    <definedName name="IQ_FY">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ELD_MATURITY_FDIC" hidden="1">"c6408"</definedName>
    <definedName name="IQ_HIGHPRICE" hidden="1">"c545"</definedName>
    <definedName name="IQ_HOME_EQUITY_LOC_NET_CHARGE_OFFS_FDIC" hidden="1">"c6644"</definedName>
    <definedName name="IQ_HOME_EQUITY_LOC_TOTAL_CHARGE_OFFS_FDIC" hidden="1">"c6606"</definedName>
    <definedName name="IQ_HOME_EQUITY_LOC_TOTAL_RECOVERIES_FDIC" hidden="1">"c6625"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EX_PROVIDED_DIVIDEND" hidden="1">"c19252"</definedName>
    <definedName name="IQ_INDEXCONSTITUENT_CLOSEPRICE" hidden="1">"c19241"</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UNDERWRITING_INCOME_FDIC" hidden="1">"c6671"</definedName>
    <definedName name="IQ_INT_BORROW" hidden="1">"c583"</definedName>
    <definedName name="IQ_INT_DEMAND_NOTES_FDIC" hidden="1">"c6567"</definedName>
    <definedName name="IQ_INT_DEPOSITS" hidden="1">"c584"</definedName>
    <definedName name="IQ_INT_DIV_INC" hidden="1">"c585"</definedName>
    <definedName name="IQ_INT_DOMESTIC_DEPOSITS_FDIC" hidden="1">"c6564"</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TOTAL_FDIC" hidden="1">"c6569"</definedName>
    <definedName name="IQ_INT_EXP_UTI" hidden="1">"c592"</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IT" hidden="1">"c597"</definedName>
    <definedName name="IQ_INT_INC_SECURITIES_FDIC" hidden="1">"c6559"</definedName>
    <definedName name="IQ_INT_INC_TOTAL" hidden="1">"c598"</definedName>
    <definedName name="IQ_INT_INC_TOTAL_FDIC" hidden="1">"c6563"</definedName>
    <definedName name="IQ_INT_INC_TRADING_ACCOUNTS_FDIC" hidden="1">"c6560"</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_SUB_NOTES_FDIC" hidden="1">"c6568"</definedName>
    <definedName name="IQ_INTANGIBLES_NET" hidden="1">"c1407"</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MENT_BANKING_OTHER_FEES_FDIC" hidden="1">"c6666"</definedName>
    <definedName name="IQ_IPRD" hidden="1">"c644"</definedName>
    <definedName name="IQ_IRA_KEOGH_ACCOUNTS_FDIC" hidden="1">"c6496"</definedName>
    <definedName name="IQ_ISS_DEBT_NET" hidden="1">"c1391"</definedName>
    <definedName name="IQ_ISS_STOCK_NET" hidden="1">"c1601"</definedName>
    <definedName name="IQ_ISSUED_GUARANTEED_US_FDIC" hidden="1">"c6404"</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E_INSURANCE_ASSETS_FDIC" hidden="1">"c6372"</definedName>
    <definedName name="IQ_LIFOR" hidden="1">"c655"</definedName>
    <definedName name="IQ_LL" hidden="1">"c656"</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FDIC" hidden="1">"c6580"</definedName>
    <definedName name="IQ_LOAN_SERVICE_REV" hidden="1">"c658"</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DEPOSITORY_INSTITUTIONS_FDIC" hidden="1">"c6382"</definedName>
    <definedName name="IQ_LOANS_FOR_SALE" hidden="1">"c666"</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PAST_DUE" hidden="1">"c667"</definedName>
    <definedName name="IQ_LOANS_RECEIV_CURRENT" hidden="1">"c668"</definedName>
    <definedName name="IQ_LOANS_RECEIV_LT" hidden="1">"c669"</definedName>
    <definedName name="IQ_LOANS_RECEIV_LT_UTI" hidden="1">"c670"</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LOSS_EXP" hidden="1">"c672"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2000</definedName>
    <definedName name="IQ_LTM_REVENUE_OVER_EMPLOYEES" hidden="1">"c1437"</definedName>
    <definedName name="IQ_LTMMONTH" hidden="1">120000</definedName>
    <definedName name="IQ_MACHINERY" hidden="1">"c711"</definedName>
    <definedName name="IQ_MAINT_REPAIR" hidden="1">"c2087"</definedName>
    <definedName name="IQ_MARKETCAP" hidden="1">"c712"</definedName>
    <definedName name="IQ_MATURITY_ONE_YEAR_LESS_FDIC" hidden="1">"c6425"</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NEY_MARKET_DEPOSIT_ACCOUNTS_FDIC" hidden="1">"c6553"</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ICING_FDIC" hidden="1">"c6335"</definedName>
    <definedName name="IQ_MTD" hidden="1">800000</definedName>
    <definedName name="IQ_MULTIFAMILY_RESIDENTIAL_LOANS_FDIC" hidden="1">"c6311"</definedName>
    <definedName name="IQ_NAMES_REVISION_DATE_" localSheetId="0" hidden="1">42888.8825462963</definedName>
    <definedName name="IQ_NAMES_REVISION_DATE_" hidden="1">"11/26/2015 17:56:01"</definedName>
    <definedName name="IQ_NET_CHANGE" hidden="1">"c749"</definedName>
    <definedName name="IQ_NET_CHARGE_OFFS_FDIC" hidden="1">"c6641"</definedName>
    <definedName name="IQ_NET_CHARGE_OFFS_LOANS_FDIC" hidden="1">"c6751"</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NK_FDIC" hidden="1">"c6570"</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EXP_FDIC" hidden="1">"c6579"</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_INC_FDIC" hidden="1">"c6575"</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TRANSACTION_ACCOUNTS_FDIC" hidden="1">"c6552"</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ED55" hidden="1">1</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DJUST_GROSS_LOANS" hidden="1">"c859"</definedName>
    <definedName name="IQ_OTHER_AMORT_BR" hidden="1">"c5566"</definedName>
    <definedName name="IQ_OTHER_ASSETS" hidden="1">"c860"</definedName>
    <definedName name="IQ_OTHER_ASSETS_BNK" hidden="1">"c861"</definedName>
    <definedName name="IQ_OTHER_ASSETS_BR" hidden="1">"c862"</definedName>
    <definedName name="IQ_OTHER_ASSETS_FDIC" hidden="1">"c6338"</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BORROWED_FUNDS_FDIC" hidden="1">"c6345"</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URRENT_ASSETS" hidden="1">"c1403"</definedName>
    <definedName name="IQ_OTHER_CURRENT_LIAB" hidden="1">"c1404"</definedName>
    <definedName name="IQ_OTHER_DEP" hidden="1">"c885"</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SURANCE_FEES_FDIC" hidden="1">"c6672"</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OANS" hidden="1">"c945"</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MINING_REVENUE_COAL" hidden="1">"c15931"</definedName>
    <definedName name="IQ_OTHER_NET" hidden="1">"c1453"</definedName>
    <definedName name="IQ_OTHER_NON_INT_EXP" hidden="1">"c953"</definedName>
    <definedName name="IQ_OTHER_NON_INT_EXP_FDIC" hidden="1">"c6578"</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AVINGS_DEPOSITS_FDIC" hidden="1">"c6554"</definedName>
    <definedName name="IQ_OTHER_TRANSACTIONS_FDIC" hidden="1">"c6504"</definedName>
    <definedName name="IQ_OTHER_UNUSED_COMMITMENTS_FDIC" hidden="1">"c6530"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_TIME" hidden="1">"c1024"</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NSION" hidden="1">"c1031"</definedName>
    <definedName name="IQ_PERCENT_CHANGE_EST_FFO_12MONTHS" hidden="1">"c1828"</definedName>
    <definedName name="IQ_PERCENT_CHANGE_EST_FFO_12MONTHS_THOM" hidden="1">"c5248"</definedName>
    <definedName name="IQ_PERCENT_CHANGE_EST_FFO_18MONTHS" hidden="1">"c1829"</definedName>
    <definedName name="IQ_PERCENT_CHANGE_EST_FFO_18MONTHS_THOM" hidden="1">"c5249"</definedName>
    <definedName name="IQ_PERCENT_CHANGE_EST_FFO_3MONTHS" hidden="1">"c1825"</definedName>
    <definedName name="IQ_PERCENT_CHANGE_EST_FFO_3MONTHS_THOM" hidden="1">"c5245"</definedName>
    <definedName name="IQ_PERCENT_CHANGE_EST_FFO_6MONTHS" hidden="1">"c1826"</definedName>
    <definedName name="IQ_PERCENT_CHANGE_EST_FFO_6MONTHS_THOM" hidden="1">"c5246"</definedName>
    <definedName name="IQ_PERCENT_CHANGE_EST_FFO_9MONTHS" hidden="1">"c1827"</definedName>
    <definedName name="IQ_PERCENT_CHANGE_EST_FFO_9MONTHS_THOM" hidden="1">"c5247"</definedName>
    <definedName name="IQ_PERCENT_CHANGE_EST_FFO_DAY" hidden="1">"c1822"</definedName>
    <definedName name="IQ_PERCENT_CHANGE_EST_FFO_DAY_THOM" hidden="1">"c5243"</definedName>
    <definedName name="IQ_PERCENT_CHANGE_EST_FFO_MONTH" hidden="1">"c1824"</definedName>
    <definedName name="IQ_PERCENT_CHANGE_EST_FFO_MONTH_THOM" hidden="1">"c5244"</definedName>
    <definedName name="IQ_PERCENT_CHANGE_EST_FFO_WEEK" hidden="1">"c1823"</definedName>
    <definedName name="IQ_PERCENT_CHANGE_EST_FFO_WEEK_THOM" hidden="1">"c5274"</definedName>
    <definedName name="IQ_PERCENT_INSURED_FDIC" hidden="1">"c6374"</definedName>
    <definedName name="IQ_PERIODDATE" hidden="1">"c1414"</definedName>
    <definedName name="IQ_PERIODDATE_BS" hidden="1">"c1032"</definedName>
    <definedName name="IQ_PERIODDATE_CF" hidden="1">"c1033"</definedName>
    <definedName name="IQ_PERIODDATE_FDIC" hidden="1">"c13646"</definedName>
    <definedName name="IQ_PERIODDATE_IS" hidden="1">"c1034"</definedName>
    <definedName name="IQ_PERIODLENGTH_CF" hidden="1">"c1502"</definedName>
    <definedName name="IQ_PERIODLENGTH_IS" hidden="1">"c1503"</definedName>
    <definedName name="IQ_PERTYPE" hidden="1">"c1611"</definedName>
    <definedName name="IQ_PLEDGED_SECURITIES_FDIC" hidden="1">"c6401"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FERRED_FDIC" hidden="1">"c6349"</definedName>
    <definedName name="IQ_PREMISES_EQUIPMENT_FDIC" hidden="1">"c6577"</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RETURN_ASSETS_FDIC" hidden="1">"c6731"</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EPS_TYPE_THOM" hidden="1">"c5297"</definedName>
    <definedName name="IQ_PRIMARY_INDUSTRY" hidden="1">"c1070"</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AL_ESTATE" hidden="1">"c1093"</definedName>
    <definedName name="IQ_REAL_ESTATE_ASSETS" hidden="1">"c1094"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LATED_PLANS_FDIC" hidden="1">"c6320"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ATEMENTS_NET_FDIC" hidden="1">"c6500"</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VG_STORE_SIZE_GROSS" hidden="1">"c2066"</definedName>
    <definedName name="IQ_RETAIL_AVG_STORE_SIZE_NET" hidden="1">"c2067"</definedName>
    <definedName name="IQ_RETAIL_CLOSED_STORES" hidden="1">"c2063"</definedName>
    <definedName name="IQ_RETAIL_DEPOSITS_FDIC" hidden="1">"c6488"</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AINED_EARNINGS_AVERAGE_EQUITY_FDIC" hidden="1">"c6733"</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ALUATION_GAINS_FDIC" hidden="1">"c6428"</definedName>
    <definedName name="IQ_REVALUATION_LOSSES_FDIC" hidden="1">"c6429"</definedName>
    <definedName name="IQ_REVENUE" hidden="1">"c1422"</definedName>
    <definedName name="IQ_RISK_WEIGHTED_ASSETS_FDIC" hidden="1">"c6370"</definedName>
    <definedName name="IQ_ROYALTY_REVENUE_COAL" hidden="1">"c15932"</definedName>
    <definedName name="IQ_SALARY" hidden="1">"c1130"</definedName>
    <definedName name="IQ_SALARY_FDIC" hidden="1">"c6576"</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ERVICE_CHARGES_FDIC" hidden="1">"c6572"</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DEBT_FDIC" hidden="1">"c6346"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RPLUS_FDIC" hidden="1">"c6351"</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ER_ONE_RATIO" hidden="1">"c1229"</definedName>
    <definedName name="IQ_TIME_DEP" hidden="1">"c1230"</definedName>
    <definedName name="IQ_TIME_DEPOSITS_LESS_THAN_100K_FDIC" hidden="1">"c6465"</definedName>
    <definedName name="IQ_TIME_DEPOSITS_MORE_THAN_100K_FDIC" hidden="1">"c6470"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SSETS_FDIC" hidden="1">"c6339"</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IV_PAID_CF" hidden="1">"c1266"</definedName>
    <definedName name="IQ_TOTAL_EMPLOYEES" hidden="1">"c1522"</definedName>
    <definedName name="IQ_TOTAL_EMPLOYEES_FDIC" hidden="1">"c6355"</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IABILITIES_FDIC" hidden="1">"c6348"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COVERIES_FDIC" hidden="1">"c6622"</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RISK_BASED_CAPITAL_RATIO_FDIC" hidden="1">"c6747"</definedName>
    <definedName name="IQ_TOTAL_SECURITIES_FDIC" hidden="1">"c6306"</definedName>
    <definedName name="IQ_TOTAL_SPECIAL" hidden="1">"c1618"</definedName>
    <definedName name="IQ_TOTAL_ST_BORROW" hidden="1">"c1424"</definedName>
    <definedName name="IQ_TOTAL_SUBS" hidden="1">"c2119"</definedName>
    <definedName name="IQ_TOTAL_TIME_DEPOSITS_FDIC" hidden="1">"c6497"</definedName>
    <definedName name="IQ_TOTAL_TIME_SAVINGS_DEPOSITS_FDIC" hidden="1">"c6498"</definedName>
    <definedName name="IQ_TOTAL_UNUSED_COMMITMENTS_FDIC" hidden="1">"c6536"</definedName>
    <definedName name="IQ_TOTAL_UNUSUAL" hidden="1">"c1508"</definedName>
    <definedName name="IQ_TOTAL_UNUSUAL_BR" hidden="1">"c5517"</definedName>
    <definedName name="IQ_TR_TARGET_ADVISORS" hidden="1">"c2386"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DIC" hidden="1">"c6328"</definedName>
    <definedName name="IQ_TRADING_LIABILITIES_FDIC" hidden="1">"c6344"</definedName>
    <definedName name="IQ_TRANSACTION_ACCOUNTS_FDIC" hidden="1">"c6544"</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ST_INC" hidden="1">"c1319"</definedName>
    <definedName name="IQ_TRUST_PREF" hidden="1">"c1320"</definedName>
    <definedName name="IQ_TWELVE_MONTHS_FIXED_AND_FLOATING_FDIC" hidden="1">"c6420"</definedName>
    <definedName name="IQ_TWELVE_MONTHS_MORTGAGE_PASS_THROUGHS_FDIC" hidden="1">"c6412"</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DIVIDED_PROFITS_FDIC" hidden="1">"c6352"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USED_LOAN_COMMITMENTS_FDIC" hidden="1">"c6368"</definedName>
    <definedName name="IQ_UNUSUAL_EXP" hidden="1">"c1456"</definedName>
    <definedName name="IQ_US_BRANCHES_FOREIGN_BANK_LOANS_FDIC" hidden="1">"c6435"</definedName>
    <definedName name="IQ_US_BRANCHES_FOREIGN_BANKS_FDIC" hidden="1">"c6390"</definedName>
    <definedName name="IQ_US_GAAP" hidden="1">"c1331"</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C_REVENUE_FDIC" hidden="1">"c6667"</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WEEK">50000</definedName>
    <definedName name="IQ_WEIGHTED_AVG_PRICE" hidden="1">"c1334"</definedName>
    <definedName name="IQ_WIP_INV" hidden="1">"c1335"</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HIGH" hidden="1">"c1337"</definedName>
    <definedName name="IQ_YEARLOW" hidden="1">"c1338"</definedName>
    <definedName name="IQ_YTD">3000</definedName>
    <definedName name="IQ_YTDMONTH" hidden="1">130000</definedName>
    <definedName name="IQ_Z_SCORE" hidden="1">"c1339"</definedName>
    <definedName name="IQRF6" hidden="1">"$F$7:$F$8"</definedName>
    <definedName name="IQRH58" hidden="1">"$H$59:$H$65"</definedName>
    <definedName name="IQRN10" hidden="1">"$O$10:$S$10"</definedName>
    <definedName name="IQRN11" hidden="1">"$O$11:$P$11"</definedName>
    <definedName name="IQRN12" hidden="1">"$O$12:$S$12"</definedName>
    <definedName name="IQRN13" hidden="1">"$O$13:$S$13"</definedName>
    <definedName name="IQRN14" hidden="1">"$O$14:$S$14"</definedName>
    <definedName name="IQRN15" hidden="1">"$O$15:$S$15"</definedName>
    <definedName name="IQRN16" hidden="1">"$O$16:$S$16"</definedName>
    <definedName name="IQRN17" hidden="1">"$O$17:$S$17"</definedName>
    <definedName name="IQRN18" hidden="1">"$O$18:$S$18"</definedName>
    <definedName name="IQRN19" hidden="1">"$O$19:$Q$19"</definedName>
    <definedName name="IQRT10" hidden="1">"$U$10:$Y$10"</definedName>
    <definedName name="IQRT11" hidden="1">"$U$11:$V$11"</definedName>
    <definedName name="IQRT12" hidden="1">"$U$12:$Y$12"</definedName>
    <definedName name="IQRT13" hidden="1">"$U$13:$Y$13"</definedName>
    <definedName name="IQRT14" hidden="1">"$U$14:$Y$14"</definedName>
    <definedName name="IQRT15" hidden="1">"$U$15:$Y$15"</definedName>
    <definedName name="IQRT16" hidden="1">"$U$16:$Y$16"</definedName>
    <definedName name="IQRT17" hidden="1">"$U$17:$Y$17"</definedName>
    <definedName name="IQRT18" hidden="1">"$U$18:$Y$18"</definedName>
    <definedName name="IQRT19" hidden="1">"$U$19:$W$19"</definedName>
    <definedName name="iQShowHideColumns" hidden="1">"iQShowQuarterlyAnnual"</definedName>
    <definedName name="IsColHidden" hidden="1">FALSE</definedName>
    <definedName name="IsLTMColHidden" hidden="1">FALSE</definedName>
    <definedName name="j" localSheetId="0" hidden="1">{"'Directory'!$A$72:$E$91"}</definedName>
    <definedName name="j" localSheetId="2" hidden="1">{"'Directory'!$A$72:$E$91"}</definedName>
    <definedName name="j" localSheetId="6" hidden="1">{"'Directory'!$A$72:$E$91"}</definedName>
    <definedName name="j" localSheetId="3" hidden="1">{"'Directory'!$A$72:$E$91"}</definedName>
    <definedName name="j" localSheetId="9" hidden="1">{"'Directory'!$A$72:$E$91"}</definedName>
    <definedName name="j" localSheetId="5" hidden="1">{"'Directory'!$A$72:$E$91"}</definedName>
    <definedName name="j" localSheetId="4" hidden="1">{"'Directory'!$A$72:$E$91"}</definedName>
    <definedName name="j" localSheetId="1" hidden="1">{"'Directory'!$A$72:$E$91"}</definedName>
    <definedName name="j" localSheetId="7" hidden="1">{"'Directory'!$A$72:$E$91"}</definedName>
    <definedName name="j" hidden="1">{"'Directory'!$A$72:$E$91"}</definedName>
    <definedName name="jad" localSheetId="0" hidden="1">{#N/A,"30% Success",TRUE,"Sales Forecast";#N/A,#N/A,TRUE,"Sheet2"}</definedName>
    <definedName name="jad" localSheetId="2" hidden="1">{#N/A,"30% Success",TRUE,"Sales Forecast";#N/A,#N/A,TRUE,"Sheet2"}</definedName>
    <definedName name="jad" localSheetId="6" hidden="1">{#N/A,"30% Success",TRUE,"Sales Forecast";#N/A,#N/A,TRUE,"Sheet2"}</definedName>
    <definedName name="jad" localSheetId="3" hidden="1">{#N/A,"30% Success",TRUE,"Sales Forecast";#N/A,#N/A,TRUE,"Sheet2"}</definedName>
    <definedName name="jad" localSheetId="9" hidden="1">{#N/A,"30% Success",TRUE,"Sales Forecast";#N/A,#N/A,TRUE,"Sheet2"}</definedName>
    <definedName name="jad" localSheetId="5" hidden="1">{#N/A,"30% Success",TRUE,"Sales Forecast";#N/A,#N/A,TRUE,"Sheet2"}</definedName>
    <definedName name="jad" localSheetId="4" hidden="1">{#N/A,"30% Success",TRUE,"Sales Forecast";#N/A,#N/A,TRUE,"Sheet2"}</definedName>
    <definedName name="jad" localSheetId="1" hidden="1">{#N/A,"30% Success",TRUE,"Sales Forecast";#N/A,#N/A,TRUE,"Sheet2"}</definedName>
    <definedName name="jad" localSheetId="7" hidden="1">{#N/A,"30% Success",TRUE,"Sales Forecast";#N/A,#N/A,TRUE,"Sheet2"}</definedName>
    <definedName name="jad" hidden="1">{#N/A,"30% Success",TRUE,"Sales Forecast";#N/A,#N/A,TRUE,"Sheet2"}</definedName>
    <definedName name="jad_1" localSheetId="2" hidden="1">{#N/A,"30% Success",TRUE,"Sales Forecast";#N/A,#N/A,TRUE,"Sheet2"}</definedName>
    <definedName name="jad_1" localSheetId="6" hidden="1">{#N/A,"30% Success",TRUE,"Sales Forecast";#N/A,#N/A,TRUE,"Sheet2"}</definedName>
    <definedName name="jad_1" localSheetId="3" hidden="1">{#N/A,"30% Success",TRUE,"Sales Forecast";#N/A,#N/A,TRUE,"Sheet2"}</definedName>
    <definedName name="jad_1" localSheetId="9" hidden="1">{#N/A,"30% Success",TRUE,"Sales Forecast";#N/A,#N/A,TRUE,"Sheet2"}</definedName>
    <definedName name="jad_1" localSheetId="5" hidden="1">{#N/A,"30% Success",TRUE,"Sales Forecast";#N/A,#N/A,TRUE,"Sheet2"}</definedName>
    <definedName name="jad_1" localSheetId="4" hidden="1">{#N/A,"30% Success",TRUE,"Sales Forecast";#N/A,#N/A,TRUE,"Sheet2"}</definedName>
    <definedName name="jad_1" localSheetId="1" hidden="1">{#N/A,"30% Success",TRUE,"Sales Forecast";#N/A,#N/A,TRUE,"Sheet2"}</definedName>
    <definedName name="jad_1" localSheetId="7" hidden="1">{#N/A,"30% Success",TRUE,"Sales Forecast";#N/A,#N/A,TRUE,"Sheet2"}</definedName>
    <definedName name="jad_1" hidden="1">{#N/A,"30% Success",TRUE,"Sales Forecast";#N/A,#N/A,TRUE,"Sheet2"}</definedName>
    <definedName name="jad_2" localSheetId="2" hidden="1">{#N/A,"30% Success",TRUE,"Sales Forecast";#N/A,#N/A,TRUE,"Sheet2"}</definedName>
    <definedName name="jad_2" localSheetId="6" hidden="1">{#N/A,"30% Success",TRUE,"Sales Forecast";#N/A,#N/A,TRUE,"Sheet2"}</definedName>
    <definedName name="jad_2" localSheetId="3" hidden="1">{#N/A,"30% Success",TRUE,"Sales Forecast";#N/A,#N/A,TRUE,"Sheet2"}</definedName>
    <definedName name="jad_2" localSheetId="9" hidden="1">{#N/A,"30% Success",TRUE,"Sales Forecast";#N/A,#N/A,TRUE,"Sheet2"}</definedName>
    <definedName name="jad_2" localSheetId="5" hidden="1">{#N/A,"30% Success",TRUE,"Sales Forecast";#N/A,#N/A,TRUE,"Sheet2"}</definedName>
    <definedName name="jad_2" localSheetId="4" hidden="1">{#N/A,"30% Success",TRUE,"Sales Forecast";#N/A,#N/A,TRUE,"Sheet2"}</definedName>
    <definedName name="jad_2" localSheetId="1" hidden="1">{#N/A,"30% Success",TRUE,"Sales Forecast";#N/A,#N/A,TRUE,"Sheet2"}</definedName>
    <definedName name="jad_2" localSheetId="7" hidden="1">{#N/A,"30% Success",TRUE,"Sales Forecast";#N/A,#N/A,TRUE,"Sheet2"}</definedName>
    <definedName name="jad_2" hidden="1">{#N/A,"30% Success",TRUE,"Sales Forecast";#N/A,#N/A,TRUE,"Sheet2"}</definedName>
    <definedName name="jad_3" localSheetId="2" hidden="1">{#N/A,"30% Success",TRUE,"Sales Forecast";#N/A,#N/A,TRUE,"Sheet2"}</definedName>
    <definedName name="jad_3" localSheetId="6" hidden="1">{#N/A,"30% Success",TRUE,"Sales Forecast";#N/A,#N/A,TRUE,"Sheet2"}</definedName>
    <definedName name="jad_3" localSheetId="3" hidden="1">{#N/A,"30% Success",TRUE,"Sales Forecast";#N/A,#N/A,TRUE,"Sheet2"}</definedName>
    <definedName name="jad_3" localSheetId="9" hidden="1">{#N/A,"30% Success",TRUE,"Sales Forecast";#N/A,#N/A,TRUE,"Sheet2"}</definedName>
    <definedName name="jad_3" localSheetId="5" hidden="1">{#N/A,"30% Success",TRUE,"Sales Forecast";#N/A,#N/A,TRUE,"Sheet2"}</definedName>
    <definedName name="jad_3" localSheetId="4" hidden="1">{#N/A,"30% Success",TRUE,"Sales Forecast";#N/A,#N/A,TRUE,"Sheet2"}</definedName>
    <definedName name="jad_3" localSheetId="1" hidden="1">{#N/A,"30% Success",TRUE,"Sales Forecast";#N/A,#N/A,TRUE,"Sheet2"}</definedName>
    <definedName name="jad_3" localSheetId="7" hidden="1">{#N/A,"30% Success",TRUE,"Sales Forecast";#N/A,#N/A,TRUE,"Sheet2"}</definedName>
    <definedName name="jad_3" hidden="1">{#N/A,"30% Success",TRUE,"Sales Forecast";#N/A,#N/A,TRUE,"Sheet2"}</definedName>
    <definedName name="jad_4" localSheetId="2" hidden="1">{#N/A,"30% Success",TRUE,"Sales Forecast";#N/A,#N/A,TRUE,"Sheet2"}</definedName>
    <definedName name="jad_4" localSheetId="6" hidden="1">{#N/A,"30% Success",TRUE,"Sales Forecast";#N/A,#N/A,TRUE,"Sheet2"}</definedName>
    <definedName name="jad_4" localSheetId="3" hidden="1">{#N/A,"30% Success",TRUE,"Sales Forecast";#N/A,#N/A,TRUE,"Sheet2"}</definedName>
    <definedName name="jad_4" localSheetId="9" hidden="1">{#N/A,"30% Success",TRUE,"Sales Forecast";#N/A,#N/A,TRUE,"Sheet2"}</definedName>
    <definedName name="jad_4" localSheetId="5" hidden="1">{#N/A,"30% Success",TRUE,"Sales Forecast";#N/A,#N/A,TRUE,"Sheet2"}</definedName>
    <definedName name="jad_4" localSheetId="4" hidden="1">{#N/A,"30% Success",TRUE,"Sales Forecast";#N/A,#N/A,TRUE,"Sheet2"}</definedName>
    <definedName name="jad_4" localSheetId="1" hidden="1">{#N/A,"30% Success",TRUE,"Sales Forecast";#N/A,#N/A,TRUE,"Sheet2"}</definedName>
    <definedName name="jad_4" localSheetId="7" hidden="1">{#N/A,"30% Success",TRUE,"Sales Forecast";#N/A,#N/A,TRUE,"Sheet2"}</definedName>
    <definedName name="jad_4" hidden="1">{#N/A,"30% Success",TRUE,"Sales Forecast";#N/A,#N/A,TRUE,"Sheet2"}</definedName>
    <definedName name="jad_5" localSheetId="2" hidden="1">{#N/A,"30% Success",TRUE,"Sales Forecast";#N/A,#N/A,TRUE,"Sheet2"}</definedName>
    <definedName name="jad_5" localSheetId="6" hidden="1">{#N/A,"30% Success",TRUE,"Sales Forecast";#N/A,#N/A,TRUE,"Sheet2"}</definedName>
    <definedName name="jad_5" localSheetId="3" hidden="1">{#N/A,"30% Success",TRUE,"Sales Forecast";#N/A,#N/A,TRUE,"Sheet2"}</definedName>
    <definedName name="jad_5" localSheetId="9" hidden="1">{#N/A,"30% Success",TRUE,"Sales Forecast";#N/A,#N/A,TRUE,"Sheet2"}</definedName>
    <definedName name="jad_5" localSheetId="5" hidden="1">{#N/A,"30% Success",TRUE,"Sales Forecast";#N/A,#N/A,TRUE,"Sheet2"}</definedName>
    <definedName name="jad_5" localSheetId="4" hidden="1">{#N/A,"30% Success",TRUE,"Sales Forecast";#N/A,#N/A,TRUE,"Sheet2"}</definedName>
    <definedName name="jad_5" localSheetId="1" hidden="1">{#N/A,"30% Success",TRUE,"Sales Forecast";#N/A,#N/A,TRUE,"Sheet2"}</definedName>
    <definedName name="jad_5" localSheetId="7" hidden="1">{#N/A,"30% Success",TRUE,"Sales Forecast";#N/A,#N/A,TRUE,"Sheet2"}</definedName>
    <definedName name="jad_5" hidden="1">{#N/A,"30% Success",TRUE,"Sales Forecast";#N/A,#N/A,TRUE,"Sheet2"}</definedName>
    <definedName name="jim" localSheetId="0" hidden="1">{"'Directory'!$A$72:$E$91"}</definedName>
    <definedName name="jim" localSheetId="2" hidden="1">{"'Directory'!$A$72:$E$91"}</definedName>
    <definedName name="jim" localSheetId="6" hidden="1">{"'Directory'!$A$72:$E$91"}</definedName>
    <definedName name="jim" localSheetId="3" hidden="1">{"'Directory'!$A$72:$E$91"}</definedName>
    <definedName name="jim" localSheetId="9" hidden="1">{"'Directory'!$A$72:$E$91"}</definedName>
    <definedName name="jim" localSheetId="5" hidden="1">{"'Directory'!$A$72:$E$91"}</definedName>
    <definedName name="jim" localSheetId="4" hidden="1">{"'Directory'!$A$72:$E$91"}</definedName>
    <definedName name="jim" localSheetId="1" hidden="1">{"'Directory'!$A$72:$E$91"}</definedName>
    <definedName name="jim" localSheetId="7" hidden="1">{"'Directory'!$A$72:$E$91"}</definedName>
    <definedName name="jim" hidden="1">{"'Directory'!$A$72:$E$91"}</definedName>
    <definedName name="joaquim" localSheetId="0" hidden="1">{#N/A,"100% Success",TRUE,"Sales Forecast";#N/A,#N/A,TRUE,"Sheet2"}</definedName>
    <definedName name="joaquim" localSheetId="2" hidden="1">{#N/A,"100% Success",TRUE,"Sales Forecast";#N/A,#N/A,TRUE,"Sheet2"}</definedName>
    <definedName name="joaquim" localSheetId="6" hidden="1">{#N/A,"100% Success",TRUE,"Sales Forecast";#N/A,#N/A,TRUE,"Sheet2"}</definedName>
    <definedName name="joaquim" localSheetId="3" hidden="1">{#N/A,"100% Success",TRUE,"Sales Forecast";#N/A,#N/A,TRUE,"Sheet2"}</definedName>
    <definedName name="joaquim" localSheetId="9" hidden="1">{#N/A,"100% Success",TRUE,"Sales Forecast";#N/A,#N/A,TRUE,"Sheet2"}</definedName>
    <definedName name="joaquim" localSheetId="5" hidden="1">{#N/A,"100% Success",TRUE,"Sales Forecast";#N/A,#N/A,TRUE,"Sheet2"}</definedName>
    <definedName name="joaquim" localSheetId="4" hidden="1">{#N/A,"100% Success",TRUE,"Sales Forecast";#N/A,#N/A,TRUE,"Sheet2"}</definedName>
    <definedName name="joaquim" localSheetId="1" hidden="1">{#N/A,"100% Success",TRUE,"Sales Forecast";#N/A,#N/A,TRUE,"Sheet2"}</definedName>
    <definedName name="joaquim" localSheetId="7" hidden="1">{#N/A,"100% Success",TRUE,"Sales Forecast";#N/A,#N/A,TRUE,"Sheet2"}</definedName>
    <definedName name="joaquim" hidden="1">{#N/A,"100% Success",TRUE,"Sales Forecast";#N/A,#N/A,TRUE,"Sheet2"}</definedName>
    <definedName name="joaquim_1" localSheetId="2" hidden="1">{#N/A,"100% Success",TRUE,"Sales Forecast";#N/A,#N/A,TRUE,"Sheet2"}</definedName>
    <definedName name="joaquim_1" localSheetId="6" hidden="1">{#N/A,"100% Success",TRUE,"Sales Forecast";#N/A,#N/A,TRUE,"Sheet2"}</definedName>
    <definedName name="joaquim_1" localSheetId="3" hidden="1">{#N/A,"100% Success",TRUE,"Sales Forecast";#N/A,#N/A,TRUE,"Sheet2"}</definedName>
    <definedName name="joaquim_1" localSheetId="9" hidden="1">{#N/A,"100% Success",TRUE,"Sales Forecast";#N/A,#N/A,TRUE,"Sheet2"}</definedName>
    <definedName name="joaquim_1" localSheetId="5" hidden="1">{#N/A,"100% Success",TRUE,"Sales Forecast";#N/A,#N/A,TRUE,"Sheet2"}</definedName>
    <definedName name="joaquim_1" localSheetId="4" hidden="1">{#N/A,"100% Success",TRUE,"Sales Forecast";#N/A,#N/A,TRUE,"Sheet2"}</definedName>
    <definedName name="joaquim_1" localSheetId="1" hidden="1">{#N/A,"100% Success",TRUE,"Sales Forecast";#N/A,#N/A,TRUE,"Sheet2"}</definedName>
    <definedName name="joaquim_1" localSheetId="7" hidden="1">{#N/A,"100% Success",TRUE,"Sales Forecast";#N/A,#N/A,TRUE,"Sheet2"}</definedName>
    <definedName name="joaquim_1" hidden="1">{#N/A,"100% Success",TRUE,"Sales Forecast";#N/A,#N/A,TRUE,"Sheet2"}</definedName>
    <definedName name="joaquim_2" localSheetId="2" hidden="1">{#N/A,"100% Success",TRUE,"Sales Forecast";#N/A,#N/A,TRUE,"Sheet2"}</definedName>
    <definedName name="joaquim_2" localSheetId="6" hidden="1">{#N/A,"100% Success",TRUE,"Sales Forecast";#N/A,#N/A,TRUE,"Sheet2"}</definedName>
    <definedName name="joaquim_2" localSheetId="3" hidden="1">{#N/A,"100% Success",TRUE,"Sales Forecast";#N/A,#N/A,TRUE,"Sheet2"}</definedName>
    <definedName name="joaquim_2" localSheetId="9" hidden="1">{#N/A,"100% Success",TRUE,"Sales Forecast";#N/A,#N/A,TRUE,"Sheet2"}</definedName>
    <definedName name="joaquim_2" localSheetId="5" hidden="1">{#N/A,"100% Success",TRUE,"Sales Forecast";#N/A,#N/A,TRUE,"Sheet2"}</definedName>
    <definedName name="joaquim_2" localSheetId="4" hidden="1">{#N/A,"100% Success",TRUE,"Sales Forecast";#N/A,#N/A,TRUE,"Sheet2"}</definedName>
    <definedName name="joaquim_2" localSheetId="1" hidden="1">{#N/A,"100% Success",TRUE,"Sales Forecast";#N/A,#N/A,TRUE,"Sheet2"}</definedName>
    <definedName name="joaquim_2" localSheetId="7" hidden="1">{#N/A,"100% Success",TRUE,"Sales Forecast";#N/A,#N/A,TRUE,"Sheet2"}</definedName>
    <definedName name="joaquim_2" hidden="1">{#N/A,"100% Success",TRUE,"Sales Forecast";#N/A,#N/A,TRUE,"Sheet2"}</definedName>
    <definedName name="joaquim_3" localSheetId="2" hidden="1">{#N/A,"100% Success",TRUE,"Sales Forecast";#N/A,#N/A,TRUE,"Sheet2"}</definedName>
    <definedName name="joaquim_3" localSheetId="6" hidden="1">{#N/A,"100% Success",TRUE,"Sales Forecast";#N/A,#N/A,TRUE,"Sheet2"}</definedName>
    <definedName name="joaquim_3" localSheetId="3" hidden="1">{#N/A,"100% Success",TRUE,"Sales Forecast";#N/A,#N/A,TRUE,"Sheet2"}</definedName>
    <definedName name="joaquim_3" localSheetId="9" hidden="1">{#N/A,"100% Success",TRUE,"Sales Forecast";#N/A,#N/A,TRUE,"Sheet2"}</definedName>
    <definedName name="joaquim_3" localSheetId="5" hidden="1">{#N/A,"100% Success",TRUE,"Sales Forecast";#N/A,#N/A,TRUE,"Sheet2"}</definedName>
    <definedName name="joaquim_3" localSheetId="4" hidden="1">{#N/A,"100% Success",TRUE,"Sales Forecast";#N/A,#N/A,TRUE,"Sheet2"}</definedName>
    <definedName name="joaquim_3" localSheetId="1" hidden="1">{#N/A,"100% Success",TRUE,"Sales Forecast";#N/A,#N/A,TRUE,"Sheet2"}</definedName>
    <definedName name="joaquim_3" localSheetId="7" hidden="1">{#N/A,"100% Success",TRUE,"Sales Forecast";#N/A,#N/A,TRUE,"Sheet2"}</definedName>
    <definedName name="joaquim_3" hidden="1">{#N/A,"100% Success",TRUE,"Sales Forecast";#N/A,#N/A,TRUE,"Sheet2"}</definedName>
    <definedName name="joaquim_4" localSheetId="2" hidden="1">{#N/A,"100% Success",TRUE,"Sales Forecast";#N/A,#N/A,TRUE,"Sheet2"}</definedName>
    <definedName name="joaquim_4" localSheetId="6" hidden="1">{#N/A,"100% Success",TRUE,"Sales Forecast";#N/A,#N/A,TRUE,"Sheet2"}</definedName>
    <definedName name="joaquim_4" localSheetId="3" hidden="1">{#N/A,"100% Success",TRUE,"Sales Forecast";#N/A,#N/A,TRUE,"Sheet2"}</definedName>
    <definedName name="joaquim_4" localSheetId="9" hidden="1">{#N/A,"100% Success",TRUE,"Sales Forecast";#N/A,#N/A,TRUE,"Sheet2"}</definedName>
    <definedName name="joaquim_4" localSheetId="5" hidden="1">{#N/A,"100% Success",TRUE,"Sales Forecast";#N/A,#N/A,TRUE,"Sheet2"}</definedName>
    <definedName name="joaquim_4" localSheetId="4" hidden="1">{#N/A,"100% Success",TRUE,"Sales Forecast";#N/A,#N/A,TRUE,"Sheet2"}</definedName>
    <definedName name="joaquim_4" localSheetId="1" hidden="1">{#N/A,"100% Success",TRUE,"Sales Forecast";#N/A,#N/A,TRUE,"Sheet2"}</definedName>
    <definedName name="joaquim_4" localSheetId="7" hidden="1">{#N/A,"100% Success",TRUE,"Sales Forecast";#N/A,#N/A,TRUE,"Sheet2"}</definedName>
    <definedName name="joaquim_4" hidden="1">{#N/A,"100% Success",TRUE,"Sales Forecast";#N/A,#N/A,TRUE,"Sheet2"}</definedName>
    <definedName name="joaquim_5" localSheetId="2" hidden="1">{#N/A,"100% Success",TRUE,"Sales Forecast";#N/A,#N/A,TRUE,"Sheet2"}</definedName>
    <definedName name="joaquim_5" localSheetId="6" hidden="1">{#N/A,"100% Success",TRUE,"Sales Forecast";#N/A,#N/A,TRUE,"Sheet2"}</definedName>
    <definedName name="joaquim_5" localSheetId="3" hidden="1">{#N/A,"100% Success",TRUE,"Sales Forecast";#N/A,#N/A,TRUE,"Sheet2"}</definedName>
    <definedName name="joaquim_5" localSheetId="9" hidden="1">{#N/A,"100% Success",TRUE,"Sales Forecast";#N/A,#N/A,TRUE,"Sheet2"}</definedName>
    <definedName name="joaquim_5" localSheetId="5" hidden="1">{#N/A,"100% Success",TRUE,"Sales Forecast";#N/A,#N/A,TRUE,"Sheet2"}</definedName>
    <definedName name="joaquim_5" localSheetId="4" hidden="1">{#N/A,"100% Success",TRUE,"Sales Forecast";#N/A,#N/A,TRUE,"Sheet2"}</definedName>
    <definedName name="joaquim_5" localSheetId="1" hidden="1">{#N/A,"100% Success",TRUE,"Sales Forecast";#N/A,#N/A,TRUE,"Sheet2"}</definedName>
    <definedName name="joaquim_5" localSheetId="7" hidden="1">{#N/A,"100% Success",TRUE,"Sales Forecast";#N/A,#N/A,TRUE,"Sheet2"}</definedName>
    <definedName name="joaquim_5" hidden="1">{#N/A,"100% Success",TRUE,"Sales Forecast";#N/A,#N/A,TRUE,"Sheet2"}</definedName>
    <definedName name="M_PlaceofPath" hidden="1">"\\SNYCEQT0100\HOME\LZURLO\DATA\TELMEX\Models\tmx_vdf.xls"</definedName>
    <definedName name="mar"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1"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1"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1"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1"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1"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1"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1"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1"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2"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2"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2"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2"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2"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2"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2"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2"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3"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3"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3"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3"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3"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3"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3"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3"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4"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4"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4"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4"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4"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4"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4"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4"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5"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5"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5"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5"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5"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5"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5"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5"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_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arket" localSheetId="0" hidden="1">{#N/A,"70% Success",FALSE,"Sales Forecast";#N/A,#N/A,FALSE,"Sheet2"}</definedName>
    <definedName name="market" localSheetId="2" hidden="1">{#N/A,"70% Success",FALSE,"Sales Forecast";#N/A,#N/A,FALSE,"Sheet2"}</definedName>
    <definedName name="market" localSheetId="6" hidden="1">{#N/A,"70% Success",FALSE,"Sales Forecast";#N/A,#N/A,FALSE,"Sheet2"}</definedName>
    <definedName name="market" localSheetId="3" hidden="1">{#N/A,"70% Success",FALSE,"Sales Forecast";#N/A,#N/A,FALSE,"Sheet2"}</definedName>
    <definedName name="market" localSheetId="9" hidden="1">{#N/A,"70% Success",FALSE,"Sales Forecast";#N/A,#N/A,FALSE,"Sheet2"}</definedName>
    <definedName name="market" localSheetId="5" hidden="1">{#N/A,"70% Success",FALSE,"Sales Forecast";#N/A,#N/A,FALSE,"Sheet2"}</definedName>
    <definedName name="market" localSheetId="4" hidden="1">{#N/A,"70% Success",FALSE,"Sales Forecast";#N/A,#N/A,FALSE,"Sheet2"}</definedName>
    <definedName name="market" localSheetId="1" hidden="1">{#N/A,"70% Success",FALSE,"Sales Forecast";#N/A,#N/A,FALSE,"Sheet2"}</definedName>
    <definedName name="market" localSheetId="7" hidden="1">{#N/A,"70% Success",FALSE,"Sales Forecast";#N/A,#N/A,FALSE,"Sheet2"}</definedName>
    <definedName name="market" hidden="1">{#N/A,"70% Success",FALSE,"Sales Forecast";#N/A,#N/A,FALSE,"Sheet2"}</definedName>
    <definedName name="market_1" localSheetId="2" hidden="1">{#N/A,"70% Success",FALSE,"Sales Forecast";#N/A,#N/A,FALSE,"Sheet2"}</definedName>
    <definedName name="market_1" localSheetId="6" hidden="1">{#N/A,"70% Success",FALSE,"Sales Forecast";#N/A,#N/A,FALSE,"Sheet2"}</definedName>
    <definedName name="market_1" localSheetId="3" hidden="1">{#N/A,"70% Success",FALSE,"Sales Forecast";#N/A,#N/A,FALSE,"Sheet2"}</definedName>
    <definedName name="market_1" localSheetId="9" hidden="1">{#N/A,"70% Success",FALSE,"Sales Forecast";#N/A,#N/A,FALSE,"Sheet2"}</definedName>
    <definedName name="market_1" localSheetId="5" hidden="1">{#N/A,"70% Success",FALSE,"Sales Forecast";#N/A,#N/A,FALSE,"Sheet2"}</definedName>
    <definedName name="market_1" localSheetId="4" hidden="1">{#N/A,"70% Success",FALSE,"Sales Forecast";#N/A,#N/A,FALSE,"Sheet2"}</definedName>
    <definedName name="market_1" localSheetId="1" hidden="1">{#N/A,"70% Success",FALSE,"Sales Forecast";#N/A,#N/A,FALSE,"Sheet2"}</definedName>
    <definedName name="market_1" localSheetId="7" hidden="1">{#N/A,"70% Success",FALSE,"Sales Forecast";#N/A,#N/A,FALSE,"Sheet2"}</definedName>
    <definedName name="market_1" hidden="1">{#N/A,"70% Success",FALSE,"Sales Forecast";#N/A,#N/A,FALSE,"Sheet2"}</definedName>
    <definedName name="market_2" localSheetId="2" hidden="1">{#N/A,"70% Success",FALSE,"Sales Forecast";#N/A,#N/A,FALSE,"Sheet2"}</definedName>
    <definedName name="market_2" localSheetId="6" hidden="1">{#N/A,"70% Success",FALSE,"Sales Forecast";#N/A,#N/A,FALSE,"Sheet2"}</definedName>
    <definedName name="market_2" localSheetId="3" hidden="1">{#N/A,"70% Success",FALSE,"Sales Forecast";#N/A,#N/A,FALSE,"Sheet2"}</definedName>
    <definedName name="market_2" localSheetId="9" hidden="1">{#N/A,"70% Success",FALSE,"Sales Forecast";#N/A,#N/A,FALSE,"Sheet2"}</definedName>
    <definedName name="market_2" localSheetId="5" hidden="1">{#N/A,"70% Success",FALSE,"Sales Forecast";#N/A,#N/A,FALSE,"Sheet2"}</definedName>
    <definedName name="market_2" localSheetId="4" hidden="1">{#N/A,"70% Success",FALSE,"Sales Forecast";#N/A,#N/A,FALSE,"Sheet2"}</definedName>
    <definedName name="market_2" localSheetId="1" hidden="1">{#N/A,"70% Success",FALSE,"Sales Forecast";#N/A,#N/A,FALSE,"Sheet2"}</definedName>
    <definedName name="market_2" localSheetId="7" hidden="1">{#N/A,"70% Success",FALSE,"Sales Forecast";#N/A,#N/A,FALSE,"Sheet2"}</definedName>
    <definedName name="market_2" hidden="1">{#N/A,"70% Success",FALSE,"Sales Forecast";#N/A,#N/A,FALSE,"Sheet2"}</definedName>
    <definedName name="market_3" localSheetId="2" hidden="1">{#N/A,"70% Success",FALSE,"Sales Forecast";#N/A,#N/A,FALSE,"Sheet2"}</definedName>
    <definedName name="market_3" localSheetId="6" hidden="1">{#N/A,"70% Success",FALSE,"Sales Forecast";#N/A,#N/A,FALSE,"Sheet2"}</definedName>
    <definedName name="market_3" localSheetId="3" hidden="1">{#N/A,"70% Success",FALSE,"Sales Forecast";#N/A,#N/A,FALSE,"Sheet2"}</definedName>
    <definedName name="market_3" localSheetId="9" hidden="1">{#N/A,"70% Success",FALSE,"Sales Forecast";#N/A,#N/A,FALSE,"Sheet2"}</definedName>
    <definedName name="market_3" localSheetId="5" hidden="1">{#N/A,"70% Success",FALSE,"Sales Forecast";#N/A,#N/A,FALSE,"Sheet2"}</definedName>
    <definedName name="market_3" localSheetId="4" hidden="1">{#N/A,"70% Success",FALSE,"Sales Forecast";#N/A,#N/A,FALSE,"Sheet2"}</definedName>
    <definedName name="market_3" localSheetId="1" hidden="1">{#N/A,"70% Success",FALSE,"Sales Forecast";#N/A,#N/A,FALSE,"Sheet2"}</definedName>
    <definedName name="market_3" localSheetId="7" hidden="1">{#N/A,"70% Success",FALSE,"Sales Forecast";#N/A,#N/A,FALSE,"Sheet2"}</definedName>
    <definedName name="market_3" hidden="1">{#N/A,"70% Success",FALSE,"Sales Forecast";#N/A,#N/A,FALSE,"Sheet2"}</definedName>
    <definedName name="market_4" localSheetId="2" hidden="1">{#N/A,"70% Success",FALSE,"Sales Forecast";#N/A,#N/A,FALSE,"Sheet2"}</definedName>
    <definedName name="market_4" localSheetId="6" hidden="1">{#N/A,"70% Success",FALSE,"Sales Forecast";#N/A,#N/A,FALSE,"Sheet2"}</definedName>
    <definedName name="market_4" localSheetId="3" hidden="1">{#N/A,"70% Success",FALSE,"Sales Forecast";#N/A,#N/A,FALSE,"Sheet2"}</definedName>
    <definedName name="market_4" localSheetId="9" hidden="1">{#N/A,"70% Success",FALSE,"Sales Forecast";#N/A,#N/A,FALSE,"Sheet2"}</definedName>
    <definedName name="market_4" localSheetId="5" hidden="1">{#N/A,"70% Success",FALSE,"Sales Forecast";#N/A,#N/A,FALSE,"Sheet2"}</definedName>
    <definedName name="market_4" localSheetId="4" hidden="1">{#N/A,"70% Success",FALSE,"Sales Forecast";#N/A,#N/A,FALSE,"Sheet2"}</definedName>
    <definedName name="market_4" localSheetId="1" hidden="1">{#N/A,"70% Success",FALSE,"Sales Forecast";#N/A,#N/A,FALSE,"Sheet2"}</definedName>
    <definedName name="market_4" localSheetId="7" hidden="1">{#N/A,"70% Success",FALSE,"Sales Forecast";#N/A,#N/A,FALSE,"Sheet2"}</definedName>
    <definedName name="market_4" hidden="1">{#N/A,"70% Success",FALSE,"Sales Forecast";#N/A,#N/A,FALSE,"Sheet2"}</definedName>
    <definedName name="market_5" localSheetId="2" hidden="1">{#N/A,"70% Success",FALSE,"Sales Forecast";#N/A,#N/A,FALSE,"Sheet2"}</definedName>
    <definedName name="market_5" localSheetId="6" hidden="1">{#N/A,"70% Success",FALSE,"Sales Forecast";#N/A,#N/A,FALSE,"Sheet2"}</definedName>
    <definedName name="market_5" localSheetId="3" hidden="1">{#N/A,"70% Success",FALSE,"Sales Forecast";#N/A,#N/A,FALSE,"Sheet2"}</definedName>
    <definedName name="market_5" localSheetId="9" hidden="1">{#N/A,"70% Success",FALSE,"Sales Forecast";#N/A,#N/A,FALSE,"Sheet2"}</definedName>
    <definedName name="market_5" localSheetId="5" hidden="1">{#N/A,"70% Success",FALSE,"Sales Forecast";#N/A,#N/A,FALSE,"Sheet2"}</definedName>
    <definedName name="market_5" localSheetId="4" hidden="1">{#N/A,"70% Success",FALSE,"Sales Forecast";#N/A,#N/A,FALSE,"Sheet2"}</definedName>
    <definedName name="market_5" localSheetId="1" hidden="1">{#N/A,"70% Success",FALSE,"Sales Forecast";#N/A,#N/A,FALSE,"Sheet2"}</definedName>
    <definedName name="market_5" localSheetId="7" hidden="1">{#N/A,"70% Success",FALSE,"Sales Forecast";#N/A,#N/A,FALSE,"Sheet2"}</definedName>
    <definedName name="market_5" hidden="1">{#N/A,"70% Success",FALSE,"Sales Forecast";#N/A,#N/A,FALSE,"Sheet2"}</definedName>
    <definedName name="meoi" localSheetId="0"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1"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1"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1"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1"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1"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1"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1"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1"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2"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2"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2"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2"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2"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2"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2"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2"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3"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3"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3"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3"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3"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3"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3"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3"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4"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4"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4"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4"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4"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4"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4"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4"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5"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5"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5"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5"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5"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5"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5"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5"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oi_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Meses">'[21]Painel de Controle'!$B$77:$B$88</definedName>
    <definedName name="metalur" localSheetId="0" hidden="1">{"Revs",#N/A,TRUE,"Revs";"Costs",#N/A,TRUE,"Revs";"EBITDA",#N/A,TRUE,"Revs";"IS",#N/A,TRUE,"Revs";"CF",#N/A,TRUE,"Revs";"D/E",#N/A,TRUE,"Revs";"Debt Stats",#N/A,TRUE,"Revs";"DCFu",#N/A,TRUE,"Revs";"Sensitivity1",#N/A,TRUE,"Revs";"DCFl",#N/A,TRUE,"Revs"}</definedName>
    <definedName name="metalur" localSheetId="2" hidden="1">{"Revs",#N/A,TRUE,"Revs";"Costs",#N/A,TRUE,"Revs";"EBITDA",#N/A,TRUE,"Revs";"IS",#N/A,TRUE,"Revs";"CF",#N/A,TRUE,"Revs";"D/E",#N/A,TRUE,"Revs";"Debt Stats",#N/A,TRUE,"Revs";"DCFu",#N/A,TRUE,"Revs";"Sensitivity1",#N/A,TRUE,"Revs";"DCFl",#N/A,TRUE,"Revs"}</definedName>
    <definedName name="metalur" localSheetId="6" hidden="1">{"Revs",#N/A,TRUE,"Revs";"Costs",#N/A,TRUE,"Revs";"EBITDA",#N/A,TRUE,"Revs";"IS",#N/A,TRUE,"Revs";"CF",#N/A,TRUE,"Revs";"D/E",#N/A,TRUE,"Revs";"Debt Stats",#N/A,TRUE,"Revs";"DCFu",#N/A,TRUE,"Revs";"Sensitivity1",#N/A,TRUE,"Revs";"DCFl",#N/A,TRUE,"Revs"}</definedName>
    <definedName name="metalur" localSheetId="3" hidden="1">{"Revs",#N/A,TRUE,"Revs";"Costs",#N/A,TRUE,"Revs";"EBITDA",#N/A,TRUE,"Revs";"IS",#N/A,TRUE,"Revs";"CF",#N/A,TRUE,"Revs";"D/E",#N/A,TRUE,"Revs";"Debt Stats",#N/A,TRUE,"Revs";"DCFu",#N/A,TRUE,"Revs";"Sensitivity1",#N/A,TRUE,"Revs";"DCFl",#N/A,TRUE,"Revs"}</definedName>
    <definedName name="metalur" localSheetId="9" hidden="1">{"Revs",#N/A,TRUE,"Revs";"Costs",#N/A,TRUE,"Revs";"EBITDA",#N/A,TRUE,"Revs";"IS",#N/A,TRUE,"Revs";"CF",#N/A,TRUE,"Revs";"D/E",#N/A,TRUE,"Revs";"Debt Stats",#N/A,TRUE,"Revs";"DCFu",#N/A,TRUE,"Revs";"Sensitivity1",#N/A,TRUE,"Revs";"DCFl",#N/A,TRUE,"Revs"}</definedName>
    <definedName name="metalur" localSheetId="5" hidden="1">{"Revs",#N/A,TRUE,"Revs";"Costs",#N/A,TRUE,"Revs";"EBITDA",#N/A,TRUE,"Revs";"IS",#N/A,TRUE,"Revs";"CF",#N/A,TRUE,"Revs";"D/E",#N/A,TRUE,"Revs";"Debt Stats",#N/A,TRUE,"Revs";"DCFu",#N/A,TRUE,"Revs";"Sensitivity1",#N/A,TRUE,"Revs";"DCFl",#N/A,TRUE,"Revs"}</definedName>
    <definedName name="metalur" localSheetId="4" hidden="1">{"Revs",#N/A,TRUE,"Revs";"Costs",#N/A,TRUE,"Revs";"EBITDA",#N/A,TRUE,"Revs";"IS",#N/A,TRUE,"Revs";"CF",#N/A,TRUE,"Revs";"D/E",#N/A,TRUE,"Revs";"Debt Stats",#N/A,TRUE,"Revs";"DCFu",#N/A,TRUE,"Revs";"Sensitivity1",#N/A,TRUE,"Revs";"DCFl",#N/A,TRUE,"Revs"}</definedName>
    <definedName name="metalur" localSheetId="1" hidden="1">{"Revs",#N/A,TRUE,"Revs";"Costs",#N/A,TRUE,"Revs";"EBITDA",#N/A,TRUE,"Revs";"IS",#N/A,TRUE,"Revs";"CF",#N/A,TRUE,"Revs";"D/E",#N/A,TRUE,"Revs";"Debt Stats",#N/A,TRUE,"Revs";"DCFu",#N/A,TRUE,"Revs";"Sensitivity1",#N/A,TRUE,"Revs";"DCFl",#N/A,TRUE,"Revs"}</definedName>
    <definedName name="metalur" localSheetId="7" hidden="1">{"Revs",#N/A,TRUE,"Revs";"Costs",#N/A,TRUE,"Revs";"EBITDA",#N/A,TRUE,"Revs";"IS",#N/A,TRUE,"Revs";"CF",#N/A,TRUE,"Revs";"D/E",#N/A,TRUE,"Revs";"Debt Stats",#N/A,TRUE,"Revs";"DCFu",#N/A,TRUE,"Revs";"Sensitivity1",#N/A,TRUE,"Revs";"DCFl",#N/A,TRUE,"Revs"}</definedName>
    <definedName name="metalur" hidden="1">{"Revs",#N/A,TRUE,"Revs";"Costs",#N/A,TRUE,"Revs";"EBITDA",#N/A,TRUE,"Revs";"IS",#N/A,TRUE,"Revs";"CF",#N/A,TRUE,"Revs";"D/E",#N/A,TRUE,"Revs";"Debt Stats",#N/A,TRUE,"Revs";"DCFu",#N/A,TRUE,"Revs";"Sensitivity1",#N/A,TRUE,"Revs";"DCFl",#N/A,TRUE,"Revs"}</definedName>
    <definedName name="newbel" localSheetId="0" hidden="1">{"'Directory'!$A$72:$E$91"}</definedName>
    <definedName name="newbel" localSheetId="2" hidden="1">{"'Directory'!$A$72:$E$91"}</definedName>
    <definedName name="newbel" localSheetId="6" hidden="1">{"'Directory'!$A$72:$E$91"}</definedName>
    <definedName name="newbel" localSheetId="3" hidden="1">{"'Directory'!$A$72:$E$91"}</definedName>
    <definedName name="newbel" localSheetId="9" hidden="1">{"'Directory'!$A$72:$E$91"}</definedName>
    <definedName name="newbel" localSheetId="5" hidden="1">{"'Directory'!$A$72:$E$91"}</definedName>
    <definedName name="newbel" localSheetId="4" hidden="1">{"'Directory'!$A$72:$E$91"}</definedName>
    <definedName name="newbel" localSheetId="1" hidden="1">{"'Directory'!$A$72:$E$91"}</definedName>
    <definedName name="newbel" localSheetId="7" hidden="1">{"'Directory'!$A$72:$E$91"}</definedName>
    <definedName name="newbel" hidden="1">{"'Directory'!$A$72:$E$91"}</definedName>
    <definedName name="newbls" localSheetId="0" hidden="1">{"'Directory'!$A$72:$E$91"}</definedName>
    <definedName name="newbls" localSheetId="2" hidden="1">{"'Directory'!$A$72:$E$91"}</definedName>
    <definedName name="newbls" localSheetId="6" hidden="1">{"'Directory'!$A$72:$E$91"}</definedName>
    <definedName name="newbls" localSheetId="3" hidden="1">{"'Directory'!$A$72:$E$91"}</definedName>
    <definedName name="newbls" localSheetId="9" hidden="1">{"'Directory'!$A$72:$E$91"}</definedName>
    <definedName name="newbls" localSheetId="5" hidden="1">{"'Directory'!$A$72:$E$91"}</definedName>
    <definedName name="newbls" localSheetId="4" hidden="1">{"'Directory'!$A$72:$E$91"}</definedName>
    <definedName name="newbls" localSheetId="1" hidden="1">{"'Directory'!$A$72:$E$91"}</definedName>
    <definedName name="newbls" localSheetId="7" hidden="1">{"'Directory'!$A$72:$E$91"}</definedName>
    <definedName name="newbls" hidden="1">{"'Directory'!$A$72:$E$91"}</definedName>
    <definedName name="newt" localSheetId="0" hidden="1">{"'Directory'!$A$72:$E$91"}</definedName>
    <definedName name="newt" localSheetId="2" hidden="1">{"'Directory'!$A$72:$E$91"}</definedName>
    <definedName name="newt" localSheetId="6" hidden="1">{"'Directory'!$A$72:$E$91"}</definedName>
    <definedName name="newt" localSheetId="3" hidden="1">{"'Directory'!$A$72:$E$91"}</definedName>
    <definedName name="newt" localSheetId="9" hidden="1">{"'Directory'!$A$72:$E$91"}</definedName>
    <definedName name="newt" localSheetId="5" hidden="1">{"'Directory'!$A$72:$E$91"}</definedName>
    <definedName name="newt" localSheetId="4" hidden="1">{"'Directory'!$A$72:$E$91"}</definedName>
    <definedName name="newt" localSheetId="1" hidden="1">{"'Directory'!$A$72:$E$91"}</definedName>
    <definedName name="newt" localSheetId="7" hidden="1">{"'Directory'!$A$72:$E$91"}</definedName>
    <definedName name="newt" hidden="1">{"'Directory'!$A$72:$E$91"}</definedName>
    <definedName name="newwcom" localSheetId="0" hidden="1">{"'Directory'!$A$72:$E$91"}</definedName>
    <definedName name="newwcom" localSheetId="2" hidden="1">{"'Directory'!$A$72:$E$91"}</definedName>
    <definedName name="newwcom" localSheetId="6" hidden="1">{"'Directory'!$A$72:$E$91"}</definedName>
    <definedName name="newwcom" localSheetId="3" hidden="1">{"'Directory'!$A$72:$E$91"}</definedName>
    <definedName name="newwcom" localSheetId="9" hidden="1">{"'Directory'!$A$72:$E$91"}</definedName>
    <definedName name="newwcom" localSheetId="5" hidden="1">{"'Directory'!$A$72:$E$91"}</definedName>
    <definedName name="newwcom" localSheetId="4" hidden="1">{"'Directory'!$A$72:$E$91"}</definedName>
    <definedName name="newwcom" localSheetId="1" hidden="1">{"'Directory'!$A$72:$E$91"}</definedName>
    <definedName name="newwcom" localSheetId="7" hidden="1">{"'Directory'!$A$72:$E$91"}</definedName>
    <definedName name="newwcom" hidden="1">{"'Directory'!$A$72:$E$91"}</definedName>
    <definedName name="NEWWW" localSheetId="0" hidden="1">{"'PXR_6500'!$A$1:$I$124"}</definedName>
    <definedName name="NEWWW" localSheetId="2" hidden="1">{"'PXR_6500'!$A$1:$I$124"}</definedName>
    <definedName name="NEWWW" localSheetId="6" hidden="1">{"'PXR_6500'!$A$1:$I$124"}</definedName>
    <definedName name="NEWWW" localSheetId="3" hidden="1">{"'PXR_6500'!$A$1:$I$124"}</definedName>
    <definedName name="NEWWW" localSheetId="9" hidden="1">{"'PXR_6500'!$A$1:$I$124"}</definedName>
    <definedName name="NEWWW" localSheetId="5" hidden="1">{"'PXR_6500'!$A$1:$I$124"}</definedName>
    <definedName name="NEWWW" localSheetId="4" hidden="1">{"'PXR_6500'!$A$1:$I$124"}</definedName>
    <definedName name="NEWWW" localSheetId="1" hidden="1">{"'PXR_6500'!$A$1:$I$124"}</definedName>
    <definedName name="NEWWW" localSheetId="7" hidden="1">{"'PXR_6500'!$A$1:$I$124"}</definedName>
    <definedName name="NEWWW" hidden="1">{"'PXR_6500'!$A$1:$I$124"}</definedName>
    <definedName name="OUTRO" localSheetId="0" hidden="1">{"'PXR_6500'!$A$1:$I$124"}</definedName>
    <definedName name="OUTRO" localSheetId="2" hidden="1">{"'PXR_6500'!$A$1:$I$124"}</definedName>
    <definedName name="OUTRO" localSheetId="6" hidden="1">{"'PXR_6500'!$A$1:$I$124"}</definedName>
    <definedName name="OUTRO" localSheetId="3" hidden="1">{"'PXR_6500'!$A$1:$I$124"}</definedName>
    <definedName name="OUTRO" localSheetId="9" hidden="1">{"'PXR_6500'!$A$1:$I$124"}</definedName>
    <definedName name="OUTRO" localSheetId="5" hidden="1">{"'PXR_6500'!$A$1:$I$124"}</definedName>
    <definedName name="OUTRO" localSheetId="4" hidden="1">{"'PXR_6500'!$A$1:$I$124"}</definedName>
    <definedName name="OUTRO" localSheetId="1" hidden="1">{"'PXR_6500'!$A$1:$I$124"}</definedName>
    <definedName name="OUTRO" localSheetId="7" hidden="1">{"'PXR_6500'!$A$1:$I$124"}</definedName>
    <definedName name="OUTRO" hidden="1">{"'PXR_6500'!$A$1:$I$124"}</definedName>
    <definedName name="OutrosAjustes">[20]Ajustes!$H$27</definedName>
    <definedName name="Parte1a." localSheetId="2" hidden="1">{"PARTE1",#N/A,FALSE,"Plan1"}</definedName>
    <definedName name="Parte1a." localSheetId="6" hidden="1">{"PARTE1",#N/A,FALSE,"Plan1"}</definedName>
    <definedName name="Parte1a." localSheetId="3" hidden="1">{"PARTE1",#N/A,FALSE,"Plan1"}</definedName>
    <definedName name="Parte1a." localSheetId="9" hidden="1">{"PARTE1",#N/A,FALSE,"Plan1"}</definedName>
    <definedName name="Parte1a." localSheetId="5" hidden="1">{"PARTE1",#N/A,FALSE,"Plan1"}</definedName>
    <definedName name="Parte1a." localSheetId="4" hidden="1">{"PARTE1",#N/A,FALSE,"Plan1"}</definedName>
    <definedName name="Parte1a." localSheetId="1" hidden="1">{"PARTE1",#N/A,FALSE,"Plan1"}</definedName>
    <definedName name="Parte1a." localSheetId="7" hidden="1">{"PARTE1",#N/A,FALSE,"Plan1"}</definedName>
    <definedName name="Parte1a." hidden="1">{"PARTE1",#N/A,FALSE,"Plan1"}</definedName>
    <definedName name="Parte2" localSheetId="2" hidden="1">{"PARTE1",#N/A,FALSE,"Plan1"}</definedName>
    <definedName name="Parte2" localSheetId="6" hidden="1">{"PARTE1",#N/A,FALSE,"Plan1"}</definedName>
    <definedName name="Parte2" localSheetId="3" hidden="1">{"PARTE1",#N/A,FALSE,"Plan1"}</definedName>
    <definedName name="Parte2" localSheetId="9" hidden="1">{"PARTE1",#N/A,FALSE,"Plan1"}</definedName>
    <definedName name="Parte2" localSheetId="5" hidden="1">{"PARTE1",#N/A,FALSE,"Plan1"}</definedName>
    <definedName name="Parte2" localSheetId="4" hidden="1">{"PARTE1",#N/A,FALSE,"Plan1"}</definedName>
    <definedName name="Parte2" localSheetId="1" hidden="1">{"PARTE1",#N/A,FALSE,"Plan1"}</definedName>
    <definedName name="Parte2" localSheetId="7" hidden="1">{"PARTE1",#N/A,FALSE,"Plan1"}</definedName>
    <definedName name="Parte2" hidden="1">{"PARTE1",#N/A,FALSE,"Plan1"}</definedName>
    <definedName name="pedro" localSheetId="0" hidden="1">{#N/A,"30% Success",TRUE,"Sales Forecast";#N/A,#N/A,TRUE,"Sheet2"}</definedName>
    <definedName name="pedro" localSheetId="2" hidden="1">{#N/A,"30% Success",TRUE,"Sales Forecast";#N/A,#N/A,TRUE,"Sheet2"}</definedName>
    <definedName name="pedro" localSheetId="6" hidden="1">{#N/A,"30% Success",TRUE,"Sales Forecast";#N/A,#N/A,TRUE,"Sheet2"}</definedName>
    <definedName name="pedro" localSheetId="3" hidden="1">{#N/A,"30% Success",TRUE,"Sales Forecast";#N/A,#N/A,TRUE,"Sheet2"}</definedName>
    <definedName name="pedro" localSheetId="9" hidden="1">{#N/A,"30% Success",TRUE,"Sales Forecast";#N/A,#N/A,TRUE,"Sheet2"}</definedName>
    <definedName name="pedro" localSheetId="5" hidden="1">{#N/A,"30% Success",TRUE,"Sales Forecast";#N/A,#N/A,TRUE,"Sheet2"}</definedName>
    <definedName name="pedro" localSheetId="4" hidden="1">{#N/A,"30% Success",TRUE,"Sales Forecast";#N/A,#N/A,TRUE,"Sheet2"}</definedName>
    <definedName name="pedro" localSheetId="1" hidden="1">{#N/A,"30% Success",TRUE,"Sales Forecast";#N/A,#N/A,TRUE,"Sheet2"}</definedName>
    <definedName name="pedro" localSheetId="7" hidden="1">{#N/A,"30% Success",TRUE,"Sales Forecast";#N/A,#N/A,TRUE,"Sheet2"}</definedName>
    <definedName name="pedro" hidden="1">{#N/A,"30% Success",TRUE,"Sales Forecast";#N/A,#N/A,TRUE,"Sheet2"}</definedName>
    <definedName name="pedro_1" localSheetId="2" hidden="1">{#N/A,"30% Success",TRUE,"Sales Forecast";#N/A,#N/A,TRUE,"Sheet2"}</definedName>
    <definedName name="pedro_1" localSheetId="6" hidden="1">{#N/A,"30% Success",TRUE,"Sales Forecast";#N/A,#N/A,TRUE,"Sheet2"}</definedName>
    <definedName name="pedro_1" localSheetId="3" hidden="1">{#N/A,"30% Success",TRUE,"Sales Forecast";#N/A,#N/A,TRUE,"Sheet2"}</definedName>
    <definedName name="pedro_1" localSheetId="9" hidden="1">{#N/A,"30% Success",TRUE,"Sales Forecast";#N/A,#N/A,TRUE,"Sheet2"}</definedName>
    <definedName name="pedro_1" localSheetId="5" hidden="1">{#N/A,"30% Success",TRUE,"Sales Forecast";#N/A,#N/A,TRUE,"Sheet2"}</definedName>
    <definedName name="pedro_1" localSheetId="4" hidden="1">{#N/A,"30% Success",TRUE,"Sales Forecast";#N/A,#N/A,TRUE,"Sheet2"}</definedName>
    <definedName name="pedro_1" localSheetId="1" hidden="1">{#N/A,"30% Success",TRUE,"Sales Forecast";#N/A,#N/A,TRUE,"Sheet2"}</definedName>
    <definedName name="pedro_1" localSheetId="7" hidden="1">{#N/A,"30% Success",TRUE,"Sales Forecast";#N/A,#N/A,TRUE,"Sheet2"}</definedName>
    <definedName name="pedro_1" hidden="1">{#N/A,"30% Success",TRUE,"Sales Forecast";#N/A,#N/A,TRUE,"Sheet2"}</definedName>
    <definedName name="pedro_2" localSheetId="2" hidden="1">{#N/A,"30% Success",TRUE,"Sales Forecast";#N/A,#N/A,TRUE,"Sheet2"}</definedName>
    <definedName name="pedro_2" localSheetId="6" hidden="1">{#N/A,"30% Success",TRUE,"Sales Forecast";#N/A,#N/A,TRUE,"Sheet2"}</definedName>
    <definedName name="pedro_2" localSheetId="3" hidden="1">{#N/A,"30% Success",TRUE,"Sales Forecast";#N/A,#N/A,TRUE,"Sheet2"}</definedName>
    <definedName name="pedro_2" localSheetId="9" hidden="1">{#N/A,"30% Success",TRUE,"Sales Forecast";#N/A,#N/A,TRUE,"Sheet2"}</definedName>
    <definedName name="pedro_2" localSheetId="5" hidden="1">{#N/A,"30% Success",TRUE,"Sales Forecast";#N/A,#N/A,TRUE,"Sheet2"}</definedName>
    <definedName name="pedro_2" localSheetId="4" hidden="1">{#N/A,"30% Success",TRUE,"Sales Forecast";#N/A,#N/A,TRUE,"Sheet2"}</definedName>
    <definedName name="pedro_2" localSheetId="1" hidden="1">{#N/A,"30% Success",TRUE,"Sales Forecast";#N/A,#N/A,TRUE,"Sheet2"}</definedName>
    <definedName name="pedro_2" localSheetId="7" hidden="1">{#N/A,"30% Success",TRUE,"Sales Forecast";#N/A,#N/A,TRUE,"Sheet2"}</definedName>
    <definedName name="pedro_2" hidden="1">{#N/A,"30% Success",TRUE,"Sales Forecast";#N/A,#N/A,TRUE,"Sheet2"}</definedName>
    <definedName name="pedro_3" localSheetId="2" hidden="1">{#N/A,"30% Success",TRUE,"Sales Forecast";#N/A,#N/A,TRUE,"Sheet2"}</definedName>
    <definedName name="pedro_3" localSheetId="6" hidden="1">{#N/A,"30% Success",TRUE,"Sales Forecast";#N/A,#N/A,TRUE,"Sheet2"}</definedName>
    <definedName name="pedro_3" localSheetId="3" hidden="1">{#N/A,"30% Success",TRUE,"Sales Forecast";#N/A,#N/A,TRUE,"Sheet2"}</definedName>
    <definedName name="pedro_3" localSheetId="9" hidden="1">{#N/A,"30% Success",TRUE,"Sales Forecast";#N/A,#N/A,TRUE,"Sheet2"}</definedName>
    <definedName name="pedro_3" localSheetId="5" hidden="1">{#N/A,"30% Success",TRUE,"Sales Forecast";#N/A,#N/A,TRUE,"Sheet2"}</definedName>
    <definedName name="pedro_3" localSheetId="4" hidden="1">{#N/A,"30% Success",TRUE,"Sales Forecast";#N/A,#N/A,TRUE,"Sheet2"}</definedName>
    <definedName name="pedro_3" localSheetId="1" hidden="1">{#N/A,"30% Success",TRUE,"Sales Forecast";#N/A,#N/A,TRUE,"Sheet2"}</definedName>
    <definedName name="pedro_3" localSheetId="7" hidden="1">{#N/A,"30% Success",TRUE,"Sales Forecast";#N/A,#N/A,TRUE,"Sheet2"}</definedName>
    <definedName name="pedro_3" hidden="1">{#N/A,"30% Success",TRUE,"Sales Forecast";#N/A,#N/A,TRUE,"Sheet2"}</definedName>
    <definedName name="pedro_4" localSheetId="2" hidden="1">{#N/A,"30% Success",TRUE,"Sales Forecast";#N/A,#N/A,TRUE,"Sheet2"}</definedName>
    <definedName name="pedro_4" localSheetId="6" hidden="1">{#N/A,"30% Success",TRUE,"Sales Forecast";#N/A,#N/A,TRUE,"Sheet2"}</definedName>
    <definedName name="pedro_4" localSheetId="3" hidden="1">{#N/A,"30% Success",TRUE,"Sales Forecast";#N/A,#N/A,TRUE,"Sheet2"}</definedName>
    <definedName name="pedro_4" localSheetId="9" hidden="1">{#N/A,"30% Success",TRUE,"Sales Forecast";#N/A,#N/A,TRUE,"Sheet2"}</definedName>
    <definedName name="pedro_4" localSheetId="5" hidden="1">{#N/A,"30% Success",TRUE,"Sales Forecast";#N/A,#N/A,TRUE,"Sheet2"}</definedName>
    <definedName name="pedro_4" localSheetId="4" hidden="1">{#N/A,"30% Success",TRUE,"Sales Forecast";#N/A,#N/A,TRUE,"Sheet2"}</definedName>
    <definedName name="pedro_4" localSheetId="1" hidden="1">{#N/A,"30% Success",TRUE,"Sales Forecast";#N/A,#N/A,TRUE,"Sheet2"}</definedName>
    <definedName name="pedro_4" localSheetId="7" hidden="1">{#N/A,"30% Success",TRUE,"Sales Forecast";#N/A,#N/A,TRUE,"Sheet2"}</definedName>
    <definedName name="pedro_4" hidden="1">{#N/A,"30% Success",TRUE,"Sales Forecast";#N/A,#N/A,TRUE,"Sheet2"}</definedName>
    <definedName name="pedro_5" localSheetId="2" hidden="1">{#N/A,"30% Success",TRUE,"Sales Forecast";#N/A,#N/A,TRUE,"Sheet2"}</definedName>
    <definedName name="pedro_5" localSheetId="6" hidden="1">{#N/A,"30% Success",TRUE,"Sales Forecast";#N/A,#N/A,TRUE,"Sheet2"}</definedName>
    <definedName name="pedro_5" localSheetId="3" hidden="1">{#N/A,"30% Success",TRUE,"Sales Forecast";#N/A,#N/A,TRUE,"Sheet2"}</definedName>
    <definedName name="pedro_5" localSheetId="9" hidden="1">{#N/A,"30% Success",TRUE,"Sales Forecast";#N/A,#N/A,TRUE,"Sheet2"}</definedName>
    <definedName name="pedro_5" localSheetId="5" hidden="1">{#N/A,"30% Success",TRUE,"Sales Forecast";#N/A,#N/A,TRUE,"Sheet2"}</definedName>
    <definedName name="pedro_5" localSheetId="4" hidden="1">{#N/A,"30% Success",TRUE,"Sales Forecast";#N/A,#N/A,TRUE,"Sheet2"}</definedName>
    <definedName name="pedro_5" localSheetId="1" hidden="1">{#N/A,"30% Success",TRUE,"Sales Forecast";#N/A,#N/A,TRUE,"Sheet2"}</definedName>
    <definedName name="pedro_5" localSheetId="7" hidden="1">{#N/A,"30% Success",TRUE,"Sales Forecast";#N/A,#N/A,TRUE,"Sheet2"}</definedName>
    <definedName name="pedro_5" hidden="1">{#N/A,"30% Success",TRUE,"Sales Forecast";#N/A,#N/A,TRUE,"Sheet2"}</definedName>
    <definedName name="pppp" localSheetId="0"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 localSheetId="2"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 localSheetId="6"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 localSheetId="3"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 localSheetId="9"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 localSheetId="5"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 localSheetId="4"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 localSheetId="1"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 localSheetId="7"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localSheetId="0"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localSheetId="2"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localSheetId="6"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localSheetId="3"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localSheetId="9"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localSheetId="5"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localSheetId="4"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localSheetId="1"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localSheetId="7"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remissas" localSheetId="0" hidden="1">{"summary1",#N/A,TRUE,"Comps";"summary2",#N/A,TRUE,"Comps";"summary3",#N/A,TRUE,"Comps"}</definedName>
    <definedName name="Premissas" localSheetId="2" hidden="1">{"summary1",#N/A,TRUE,"Comps";"summary2",#N/A,TRUE,"Comps";"summary3",#N/A,TRUE,"Comps"}</definedName>
    <definedName name="Premissas" localSheetId="6" hidden="1">{"summary1",#N/A,TRUE,"Comps";"summary2",#N/A,TRUE,"Comps";"summary3",#N/A,TRUE,"Comps"}</definedName>
    <definedName name="Premissas" localSheetId="3" hidden="1">{"summary1",#N/A,TRUE,"Comps";"summary2",#N/A,TRUE,"Comps";"summary3",#N/A,TRUE,"Comps"}</definedName>
    <definedName name="Premissas" localSheetId="9" hidden="1">{"summary1",#N/A,TRUE,"Comps";"summary2",#N/A,TRUE,"Comps";"summary3",#N/A,TRUE,"Comps"}</definedName>
    <definedName name="Premissas" localSheetId="5" hidden="1">{"summary1",#N/A,TRUE,"Comps";"summary2",#N/A,TRUE,"Comps";"summary3",#N/A,TRUE,"Comps"}</definedName>
    <definedName name="Premissas" localSheetId="4" hidden="1">{"summary1",#N/A,TRUE,"Comps";"summary2",#N/A,TRUE,"Comps";"summary3",#N/A,TRUE,"Comps"}</definedName>
    <definedName name="Premissas" localSheetId="1" hidden="1">{"summary1",#N/A,TRUE,"Comps";"summary2",#N/A,TRUE,"Comps";"summary3",#N/A,TRUE,"Comps"}</definedName>
    <definedName name="Premissas" localSheetId="7" hidden="1">{"summary1",#N/A,TRUE,"Comps";"summary2",#N/A,TRUE,"Comps";"summary3",#N/A,TRUE,"Comps"}</definedName>
    <definedName name="Premissas" hidden="1">{"summary1",#N/A,TRUE,"Comps";"summary2",#N/A,TRUE,"Comps";"summary3",#N/A,TRUE,"Comps"}</definedName>
    <definedName name="qqq" localSheetId="0"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 localSheetId="2"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 localSheetId="6"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 localSheetId="3"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 localSheetId="9"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 localSheetId="5"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 localSheetId="4"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 localSheetId="1"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 localSheetId="7"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localSheetId="0"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localSheetId="2"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localSheetId="6"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localSheetId="3"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localSheetId="9"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localSheetId="5"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localSheetId="4"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localSheetId="1"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localSheetId="7"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atios_2" localSheetId="0" hidden="1">{"'TG'!$A$1:$L$37"}</definedName>
    <definedName name="Ratios_2" localSheetId="2" hidden="1">{"'TG'!$A$1:$L$37"}</definedName>
    <definedName name="Ratios_2" localSheetId="6" hidden="1">{"'TG'!$A$1:$L$37"}</definedName>
    <definedName name="Ratios_2" localSheetId="3" hidden="1">{"'TG'!$A$1:$L$37"}</definedName>
    <definedName name="Ratios_2" localSheetId="9" hidden="1">{"'TG'!$A$1:$L$37"}</definedName>
    <definedName name="Ratios_2" localSheetId="5" hidden="1">{"'TG'!$A$1:$L$37"}</definedName>
    <definedName name="Ratios_2" localSheetId="4" hidden="1">{"'TG'!$A$1:$L$37"}</definedName>
    <definedName name="Ratios_2" localSheetId="1" hidden="1">{"'TG'!$A$1:$L$37"}</definedName>
    <definedName name="Ratios_2" localSheetId="7" hidden="1">{"'TG'!$A$1:$L$37"}</definedName>
    <definedName name="Ratios_2" hidden="1">{"'TG'!$A$1:$L$37"}</definedName>
    <definedName name="recenue" localSheetId="0" hidden="1">{#N/A,#N/A,FALSE,"Earn'gs &amp; Val'n";#N/A,#N/A,FALSE,"Interim"}</definedName>
    <definedName name="recenue" localSheetId="2" hidden="1">{#N/A,#N/A,FALSE,"Earn'gs &amp; Val'n";#N/A,#N/A,FALSE,"Interim"}</definedName>
    <definedName name="recenue" localSheetId="6" hidden="1">{#N/A,#N/A,FALSE,"Earn'gs &amp; Val'n";#N/A,#N/A,FALSE,"Interim"}</definedName>
    <definedName name="recenue" localSheetId="3" hidden="1">{#N/A,#N/A,FALSE,"Earn'gs &amp; Val'n";#N/A,#N/A,FALSE,"Interim"}</definedName>
    <definedName name="recenue" localSheetId="9" hidden="1">{#N/A,#N/A,FALSE,"Earn'gs &amp; Val'n";#N/A,#N/A,FALSE,"Interim"}</definedName>
    <definedName name="recenue" localSheetId="5" hidden="1">{#N/A,#N/A,FALSE,"Earn'gs &amp; Val'n";#N/A,#N/A,FALSE,"Interim"}</definedName>
    <definedName name="recenue" localSheetId="4" hidden="1">{#N/A,#N/A,FALSE,"Earn'gs &amp; Val'n";#N/A,#N/A,FALSE,"Interim"}</definedName>
    <definedName name="recenue" localSheetId="1" hidden="1">{#N/A,#N/A,FALSE,"Earn'gs &amp; Val'n";#N/A,#N/A,FALSE,"Interim"}</definedName>
    <definedName name="recenue" localSheetId="7" hidden="1">{#N/A,#N/A,FALSE,"Earn'gs &amp; Val'n";#N/A,#N/A,FALSE,"Interim"}</definedName>
    <definedName name="recenue" hidden="1">{#N/A,#N/A,FALSE,"Earn'gs &amp; Val'n";#N/A,#N/A,FALSE,"Interim"}</definedName>
    <definedName name="rrr" localSheetId="0"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 localSheetId="2"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 localSheetId="6"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 localSheetId="3"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 localSheetId="9"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 localSheetId="5"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 localSheetId="4"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 localSheetId="1"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 localSheetId="7"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localSheetId="0"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localSheetId="2"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localSheetId="6"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localSheetId="3"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localSheetId="9"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localSheetId="5"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localSheetId="4"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localSheetId="1"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localSheetId="7"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s" localSheetId="0" hidden="1">#REF!</definedName>
    <definedName name="s" hidden="1">#N/A</definedName>
    <definedName name="sencount" hidden="1">1</definedName>
    <definedName name="Sheet" localSheetId="0" hidden="1">{"Revs",#N/A,TRUE,"Revs";"Costs",#N/A,TRUE,"Revs";"EBITDA",#N/A,TRUE,"Revs";"IS",#N/A,TRUE,"Revs";"CF",#N/A,TRUE,"Revs";"D/E",#N/A,TRUE,"Revs";"Debt Stats",#N/A,TRUE,"Revs";"DCFu",#N/A,TRUE,"Revs";"Sensitivity1",#N/A,TRUE,"Revs";"DCFl",#N/A,TRUE,"Revs"}</definedName>
    <definedName name="Sheet" localSheetId="2" hidden="1">{"Revs",#N/A,TRUE,"Revs";"Costs",#N/A,TRUE,"Revs";"EBITDA",#N/A,TRUE,"Revs";"IS",#N/A,TRUE,"Revs";"CF",#N/A,TRUE,"Revs";"D/E",#N/A,TRUE,"Revs";"Debt Stats",#N/A,TRUE,"Revs";"DCFu",#N/A,TRUE,"Revs";"Sensitivity1",#N/A,TRUE,"Revs";"DCFl",#N/A,TRUE,"Revs"}</definedName>
    <definedName name="Sheet" localSheetId="6" hidden="1">{"Revs",#N/A,TRUE,"Revs";"Costs",#N/A,TRUE,"Revs";"EBITDA",#N/A,TRUE,"Revs";"IS",#N/A,TRUE,"Revs";"CF",#N/A,TRUE,"Revs";"D/E",#N/A,TRUE,"Revs";"Debt Stats",#N/A,TRUE,"Revs";"DCFu",#N/A,TRUE,"Revs";"Sensitivity1",#N/A,TRUE,"Revs";"DCFl",#N/A,TRUE,"Revs"}</definedName>
    <definedName name="Sheet" localSheetId="3" hidden="1">{"Revs",#N/A,TRUE,"Revs";"Costs",#N/A,TRUE,"Revs";"EBITDA",#N/A,TRUE,"Revs";"IS",#N/A,TRUE,"Revs";"CF",#N/A,TRUE,"Revs";"D/E",#N/A,TRUE,"Revs";"Debt Stats",#N/A,TRUE,"Revs";"DCFu",#N/A,TRUE,"Revs";"Sensitivity1",#N/A,TRUE,"Revs";"DCFl",#N/A,TRUE,"Revs"}</definedName>
    <definedName name="Sheet" localSheetId="9" hidden="1">{"Revs",#N/A,TRUE,"Revs";"Costs",#N/A,TRUE,"Revs";"EBITDA",#N/A,TRUE,"Revs";"IS",#N/A,TRUE,"Revs";"CF",#N/A,TRUE,"Revs";"D/E",#N/A,TRUE,"Revs";"Debt Stats",#N/A,TRUE,"Revs";"DCFu",#N/A,TRUE,"Revs";"Sensitivity1",#N/A,TRUE,"Revs";"DCFl",#N/A,TRUE,"Revs"}</definedName>
    <definedName name="Sheet" localSheetId="5" hidden="1">{"Revs",#N/A,TRUE,"Revs";"Costs",#N/A,TRUE,"Revs";"EBITDA",#N/A,TRUE,"Revs";"IS",#N/A,TRUE,"Revs";"CF",#N/A,TRUE,"Revs";"D/E",#N/A,TRUE,"Revs";"Debt Stats",#N/A,TRUE,"Revs";"DCFu",#N/A,TRUE,"Revs";"Sensitivity1",#N/A,TRUE,"Revs";"DCFl",#N/A,TRUE,"Revs"}</definedName>
    <definedName name="Sheet" localSheetId="4" hidden="1">{"Revs",#N/A,TRUE,"Revs";"Costs",#N/A,TRUE,"Revs";"EBITDA",#N/A,TRUE,"Revs";"IS",#N/A,TRUE,"Revs";"CF",#N/A,TRUE,"Revs";"D/E",#N/A,TRUE,"Revs";"Debt Stats",#N/A,TRUE,"Revs";"DCFu",#N/A,TRUE,"Revs";"Sensitivity1",#N/A,TRUE,"Revs";"DCFl",#N/A,TRUE,"Revs"}</definedName>
    <definedName name="Sheet" localSheetId="1" hidden="1">{"Revs",#N/A,TRUE,"Revs";"Costs",#N/A,TRUE,"Revs";"EBITDA",#N/A,TRUE,"Revs";"IS",#N/A,TRUE,"Revs";"CF",#N/A,TRUE,"Revs";"D/E",#N/A,TRUE,"Revs";"Debt Stats",#N/A,TRUE,"Revs";"DCFu",#N/A,TRUE,"Revs";"Sensitivity1",#N/A,TRUE,"Revs";"DCFl",#N/A,TRUE,"Revs"}</definedName>
    <definedName name="Sheet" localSheetId="7" hidden="1">{"Revs",#N/A,TRUE,"Revs";"Costs",#N/A,TRUE,"Revs";"EBITDA",#N/A,TRUE,"Revs";"IS",#N/A,TRUE,"Revs";"CF",#N/A,TRUE,"Revs";"D/E",#N/A,TRUE,"Revs";"Debt Stats",#N/A,TRUE,"Revs";"DCFu",#N/A,TRUE,"Revs";"Sensitivity1",#N/A,TRUE,"Revs";"DCFl",#N/A,TRUE,"Revs"}</definedName>
    <definedName name="Sheet" hidden="1">{"Revs",#N/A,TRUE,"Revs";"Costs",#N/A,TRUE,"Revs";"EBITDA",#N/A,TRUE,"Revs";"IS",#N/A,TRUE,"Revs";"CF",#N/A,TRUE,"Revs";"D/E",#N/A,TRUE,"Revs";"Debt Stats",#N/A,TRUE,"Revs";"DCFu",#N/A,TRUE,"Revs";"Sensitivity1",#N/A,TRUE,"Revs";"DCFl",#N/A,TRUE,"Revs"}</definedName>
    <definedName name="sogsafra" hidden="1">[22]CONTABIL!#REF!</definedName>
    <definedName name="solver_adj" localSheetId="5" hidden="1">'Modelo BP&amp;CF'!$H$67:$L$67</definedName>
    <definedName name="solver_cvg" localSheetId="5" hidden="1">"""""""""""""""""""""""""""""""""""""""""""""""""""""""""""""""""""""""""""""""""""""""""""""""""""""""""""""""""""""""""""""""0,0001"""""""""""""""""""""""""""""""""""""""""""""""""""""""""""""""""""""""""""""""""""""""""""""""""""""""""""""""""""""""""""""""</definedName>
    <definedName name="solver_drv" localSheetId="5" hidden="1">2</definedName>
    <definedName name="solver_eng" localSheetId="5" hidden="1">1</definedName>
    <definedName name="solver_est" localSheetId="5" hidden="1">1</definedName>
    <definedName name="solver_itr" localSheetId="5" hidden="1">2147483647</definedName>
    <definedName name="solver_lhs1" localSheetId="5" hidden="1">'Modelo BP&amp;CF'!$H$11:$L$11</definedName>
    <definedName name="solver_lhs2" localSheetId="5" hidden="1">'Modelo BP&amp;CF'!$H$69:$L$69</definedName>
    <definedName name="solver_lhs3" localSheetId="5" hidden="1">'Modelo BP&amp;CF'!$H$72:$L$72</definedName>
    <definedName name="solver_lhs4" localSheetId="5" hidden="1">'Modelo BP&amp;CF'!$H$76:$L$76</definedName>
    <definedName name="solver_lhs5" localSheetId="5" hidden="1">'Modelo BP&amp;CF'!$H$79:$L$79</definedName>
    <definedName name="solver_lhs6" localSheetId="5" hidden="1">'Modelo BP&amp;CF'!$H$79:$L$79</definedName>
    <definedName name="solver_lin" hidden="1">0</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4</definedName>
    <definedName name="solver_nwt" localSheetId="5" hidden="1">1</definedName>
    <definedName name="solver_opt" localSheetId="5" hidden="1">'Modelo BP&amp;CF'!$N$73</definedName>
    <definedName name="solver_pre" localSheetId="5" hidden="1">"""""""""""""""""""""""""""""""""""""""""""""""""""""""""""""""""""""""""""""""""""""""""""""""""""""""""""""""""""""""""""""""0,000001"""""""""""""""""""""""""""""""""""""""""""""""""""""""""""""""""""""""""""""""""""""""""""""""""""""""""""""""""""""""""""""""</definedName>
    <definedName name="solver_rbv" localSheetId="5" hidden="1">2</definedName>
    <definedName name="solver_rel1" localSheetId="5" hidden="1">3</definedName>
    <definedName name="solver_rel2" localSheetId="5" hidden="1">2</definedName>
    <definedName name="solver_rel3" localSheetId="5" hidden="1">3</definedName>
    <definedName name="solver_rel4" localSheetId="5" hidden="1">1</definedName>
    <definedName name="solver_rel5" localSheetId="5" hidden="1">3</definedName>
    <definedName name="solver_rel6" localSheetId="5" hidden="1">3</definedName>
    <definedName name="solver_rhs1" localSheetId="5" hidden="1">1000000</definedName>
    <definedName name="solver_rhs2" localSheetId="5" hidden="1">'Modelo BP&amp;CF'!$H$70:$L$70</definedName>
    <definedName name="solver_rhs3" localSheetId="5" hidden="1">'Modelo BP&amp;CF'!$H$80:$L$80</definedName>
    <definedName name="solver_rhs4" localSheetId="5" hidden="1">'Modelo BP&amp;CF'!$H$77:$L$77</definedName>
    <definedName name="solver_rhs5" localSheetId="5" hidden="1">'Modelo BP&amp;CF'!$H$80:$L$80</definedName>
    <definedName name="solver_rhs6" localSheetId="5" hidden="1">'Modelo BP&amp;CF'!$H$80:$L$80</definedName>
    <definedName name="solver_rlx" localSheetId="5" hidden="1">2</definedName>
    <definedName name="solver_rsd" localSheetId="5" hidden="1">0</definedName>
    <definedName name="solver_scl" localSheetId="5" hidden="1">2</definedName>
    <definedName name="solver_sho" localSheetId="5" hidden="1">2</definedName>
    <definedName name="solver_ssz" localSheetId="5" hidden="1">100</definedName>
    <definedName name="solver_tim" localSheetId="5" hidden="1">2147483647</definedName>
    <definedName name="solver_tol" localSheetId="5" hidden="1">1</definedName>
    <definedName name="solver_typ" localSheetId="5" hidden="1">2</definedName>
    <definedName name="solver_val" localSheetId="5" hidden="1">-3</definedName>
    <definedName name="solver_ver" localSheetId="5" hidden="1">3</definedName>
    <definedName name="sssss" localSheetId="2" hidden="1">{"PARTE1",#N/A,FALSE,"Plan1"}</definedName>
    <definedName name="sssss" localSheetId="6" hidden="1">{"PARTE1",#N/A,FALSE,"Plan1"}</definedName>
    <definedName name="sssss" localSheetId="3" hidden="1">{"PARTE1",#N/A,FALSE,"Plan1"}</definedName>
    <definedName name="sssss" localSheetId="9" hidden="1">{"PARTE1",#N/A,FALSE,"Plan1"}</definedName>
    <definedName name="sssss" localSheetId="5" hidden="1">{"PARTE1",#N/A,FALSE,"Plan1"}</definedName>
    <definedName name="sssss" localSheetId="4" hidden="1">{"PARTE1",#N/A,FALSE,"Plan1"}</definedName>
    <definedName name="sssss" localSheetId="1" hidden="1">{"PARTE1",#N/A,FALSE,"Plan1"}</definedName>
    <definedName name="sssss" localSheetId="7" hidden="1">{"PARTE1",#N/A,FALSE,"Plan1"}</definedName>
    <definedName name="sssss" hidden="1">{"PARTE1",#N/A,FALSE,"Plan1"}</definedName>
    <definedName name="STWBD_StatToolsConfidenceInterval_AnalysisType" hidden="1">" 0"</definedName>
    <definedName name="STWBD_StatToolsConfidenceInterval_CalculateMeanInterval" hidden="1">"TRUE"</definedName>
    <definedName name="STWBD_StatToolsConfidenceInterval_CalculateStdDevInterval" hidden="1">"TRUE"</definedName>
    <definedName name="STWBD_StatToolsConfidenceInterval_DefaultDataFormat" hidden="1">" 0"</definedName>
    <definedName name="STWBD_StatToolsConfidenceInterval_HasDefaultInfo" hidden="1">"TRUE"</definedName>
    <definedName name="STWBD_StatToolsConfidenceInterval_MeanConfidenceLevel" hidden="1">" .95"</definedName>
    <definedName name="STWBD_StatToolsConfidenceInterval_StdDevConfidenceLevel" hidden="1">" .95"</definedName>
    <definedName name="STWBD_StatToolsConfidenceInterval_VariableList" hidden="1">1</definedName>
    <definedName name="STWBD_StatToolsConfidenceInterval_VariableList_1" hidden="1">"U_x0001_VG18C68F7C_x0001_"</definedName>
    <definedName name="STWBD_StatToolsConfidenceInterval_VarSelectorDefaultDataSet" hidden="1">"DG1557C622"</definedName>
    <definedName name="STWBD_StatToolsOneVarSummary_Count" hidden="1">"TRUE"</definedName>
    <definedName name="STWBD_StatToolsOneVarSummary_DefaultDataFormat" hidden="1">" 0"</definedName>
    <definedName name="STWBD_StatToolsOneVarSummary_FirstQuartile" hidden="1">"TRUE"</definedName>
    <definedName name="STWBD_StatToolsOneVarSummary_HasDefaultInfo" hidden="1">"TRUE"</definedName>
    <definedName name="STWBD_StatToolsOneVarSummary_InterQuartileRange" hidden="1">"TRUE"</definedName>
    <definedName name="STWBD_StatToolsOneVarSummary_Kurtosis" hidden="1">"TRUE"</definedName>
    <definedName name="STWBD_StatToolsOneVarSummary_Maximum" hidden="1">"TRUE"</definedName>
    <definedName name="STWBD_StatToolsOneVarSummary_Mean" hidden="1">"TRUE"</definedName>
    <definedName name="STWBD_StatToolsOneVarSummary_MeanAbsDeviation" hidden="1">"TRUE"</definedName>
    <definedName name="STWBD_StatToolsOneVarSummary_Median" hidden="1">"TRUE"</definedName>
    <definedName name="STWBD_StatToolsOneVarSummary_Minimum" hidden="1">"TRUE"</definedName>
    <definedName name="STWBD_StatToolsOneVarSummary_OtherPercentiles" hidden="1">"TRUE"</definedName>
    <definedName name="STWBD_StatToolsOneVarSummary_PercentileList" hidden="1">" .01, .025, .05, .1, .2, .8, .9, .95, .975, .99"</definedName>
    <definedName name="STWBD_StatToolsOneVarSummary_Range" hidden="1">"TRUE"</definedName>
    <definedName name="STWBD_StatToolsOneVarSummary_Skewness" hidden="1">"TRUE"</definedName>
    <definedName name="STWBD_StatToolsOneVarSummary_StandardDeviation" hidden="1">"TRUE"</definedName>
    <definedName name="STWBD_StatToolsOneVarSummary_Sum" hidden="1">"TRUE"</definedName>
    <definedName name="STWBD_StatToolsOneVarSummary_ThirdQuartile" hidden="1">"TRUE"</definedName>
    <definedName name="STWBD_StatToolsOneVarSummary_VariableList" hidden="1">4</definedName>
    <definedName name="STWBD_StatToolsOneVarSummary_VariableList_1" hidden="1">"U_x0001_VG2D1B584C_x0001_"</definedName>
    <definedName name="STWBD_StatToolsOneVarSummary_VariableList_2" hidden="1">"U_x0001_VG421EEB3_x0001_"</definedName>
    <definedName name="STWBD_StatToolsOneVarSummary_VariableList_3" hidden="1">"U_x0001_VG2000A935_x0001_"</definedName>
    <definedName name="STWBD_StatToolsOneVarSummary_VariableList_4" hidden="1">"U_x0001_VG330F36D6_x0001_"</definedName>
    <definedName name="STWBD_StatToolsOneVarSummary_Variance" hidden="1">"TRUE"</definedName>
    <definedName name="STWBD_StatToolsOneVarSummary_VarSelectorDefaultDataSet" hidden="1">"ALL DATA SETS"</definedName>
    <definedName name="STWBD_StatToolsRegression_blockList" hidden="1">"-1"</definedName>
    <definedName name="STWBD_StatToolsRegression_FValueToEnter" hidden="1">" 2.2"</definedName>
    <definedName name="STWBD_StatToolsRegression_FValueToLeave" hidden="1">" 1.1"</definedName>
    <definedName name="STWBD_StatToolsRegression_GraphFittedValueVsActualYValue" hidden="1">"TRUE"</definedName>
    <definedName name="STWBD_StatToolsRegression_GraphFittedValueVsXValue" hidden="1">"FALSE"</definedName>
    <definedName name="STWBD_StatToolsRegression_GraphResidualVsFittedValue" hidden="1">"TRUE"</definedName>
    <definedName name="STWBD_StatToolsRegression_GraphResidualVsXValue" hidden="1">"FALSE"</definedName>
    <definedName name="STWBD_StatToolsRegression_HasDefaultInfo" hidden="1">"TRUE"</definedName>
    <definedName name="STWBD_StatToolsRegression_IncludePrediction" hidden="1">"FALSE"</definedName>
    <definedName name="STWBD_StatToolsRegression_IncludeSteps" hidden="1">"FALSE"</definedName>
    <definedName name="STWBD_StatToolsRegression_NumberOfBlocks" hidden="1">" 0"</definedName>
    <definedName name="STWBD_StatToolsRegression_pValueToEnter" hidden="1">" .05"</definedName>
    <definedName name="STWBD_StatToolsRegression_pValueToLeave" hidden="1">" .1"</definedName>
    <definedName name="STWBD_StatToolsRegression_RegressionType" hidden="1">" 0"</definedName>
    <definedName name="STWBD_StatToolsRegression_useFValue" hidden="1">"FALSE"</definedName>
    <definedName name="STWBD_StatToolsRegression_usePValue" hidden="1">"TRUE"</definedName>
    <definedName name="STWBD_StatToolsRegression_VariableDependent" hidden="1">"U_x0001_VG2D35B001_x0001_"</definedName>
    <definedName name="STWBD_StatToolsRegression_VariableListIndependent" hidden="1">1</definedName>
    <definedName name="STWBD_StatToolsRegression_VariableListIndependent_1" hidden="1">"U_x0001_VG18C68F7C_x0001_"</definedName>
    <definedName name="STWBD_StatToolsRegression_VarSelectorDefaultDataSet" hidden="1">"ALL DATA SETS"</definedName>
    <definedName name="t" localSheetId="0" hidden="1">{"'TG'!$A$1:$L$37"}</definedName>
    <definedName name="TECNOFIBRAS" localSheetId="0" hidden="1">{"'PXR_6500'!$A$1:$I$124"}</definedName>
    <definedName name="TECNOFIBRAS" localSheetId="2" hidden="1">{"'PXR_6500'!$A$1:$I$124"}</definedName>
    <definedName name="TECNOFIBRAS" localSheetId="6" hidden="1">{"'PXR_6500'!$A$1:$I$124"}</definedName>
    <definedName name="TECNOFIBRAS" localSheetId="3" hidden="1">{"'PXR_6500'!$A$1:$I$124"}</definedName>
    <definedName name="TECNOFIBRAS" localSheetId="9" hidden="1">{"'PXR_6500'!$A$1:$I$124"}</definedName>
    <definedName name="TECNOFIBRAS" localSheetId="5" hidden="1">{"'PXR_6500'!$A$1:$I$124"}</definedName>
    <definedName name="TECNOFIBRAS" localSheetId="4" hidden="1">{"'PXR_6500'!$A$1:$I$124"}</definedName>
    <definedName name="TECNOFIBRAS" localSheetId="1" hidden="1">{"'PXR_6500'!$A$1:$I$124"}</definedName>
    <definedName name="TECNOFIBRAS" localSheetId="7" hidden="1">{"'PXR_6500'!$A$1:$I$124"}</definedName>
    <definedName name="TECNOFIBRAS" hidden="1">{"'PXR_6500'!$A$1:$I$124"}</definedName>
    <definedName name="TECNOFIBRAS2" localSheetId="0" hidden="1">{"'PXR_6500'!$A$1:$I$124"}</definedName>
    <definedName name="TECNOFIBRAS2" localSheetId="2" hidden="1">{"'PXR_6500'!$A$1:$I$124"}</definedName>
    <definedName name="TECNOFIBRAS2" localSheetId="6" hidden="1">{"'PXR_6500'!$A$1:$I$124"}</definedName>
    <definedName name="TECNOFIBRAS2" localSheetId="3" hidden="1">{"'PXR_6500'!$A$1:$I$124"}</definedName>
    <definedName name="TECNOFIBRAS2" localSheetId="9" hidden="1">{"'PXR_6500'!$A$1:$I$124"}</definedName>
    <definedName name="TECNOFIBRAS2" localSheetId="5" hidden="1">{"'PXR_6500'!$A$1:$I$124"}</definedName>
    <definedName name="TECNOFIBRAS2" localSheetId="4" hidden="1">{"'PXR_6500'!$A$1:$I$124"}</definedName>
    <definedName name="TECNOFIBRAS2" localSheetId="1" hidden="1">{"'PXR_6500'!$A$1:$I$124"}</definedName>
    <definedName name="TECNOFIBRAS2" localSheetId="7" hidden="1">{"'PXR_6500'!$A$1:$I$124"}</definedName>
    <definedName name="TECNOFIBRAS2" hidden="1">{"'PXR_6500'!$A$1:$I$124"}</definedName>
    <definedName name="test" localSheetId="0" hidden="1">{#N/A,#N/A,FALSE,"FlCx99";#N/A,#N/A,FALSE,"Dívida99"}</definedName>
    <definedName name="test" localSheetId="2" hidden="1">{#N/A,#N/A,FALSE,"FlCx99";#N/A,#N/A,FALSE,"Dívida99"}</definedName>
    <definedName name="test" localSheetId="6" hidden="1">{#N/A,#N/A,FALSE,"FlCx99";#N/A,#N/A,FALSE,"Dívida99"}</definedName>
    <definedName name="test" localSheetId="3" hidden="1">{#N/A,#N/A,FALSE,"FlCx99";#N/A,#N/A,FALSE,"Dívida99"}</definedName>
    <definedName name="test" localSheetId="9" hidden="1">{#N/A,#N/A,FALSE,"FlCx99";#N/A,#N/A,FALSE,"Dívida99"}</definedName>
    <definedName name="test" localSheetId="5" hidden="1">{#N/A,#N/A,FALSE,"FlCx99";#N/A,#N/A,FALSE,"Dívida99"}</definedName>
    <definedName name="test" localSheetId="4" hidden="1">{#N/A,#N/A,FALSE,"FlCx99";#N/A,#N/A,FALSE,"Dívida99"}</definedName>
    <definedName name="test" localSheetId="1" hidden="1">{#N/A,#N/A,FALSE,"FlCx99";#N/A,#N/A,FALSE,"Dívida99"}</definedName>
    <definedName name="test" localSheetId="7" hidden="1">{#N/A,#N/A,FALSE,"FlCx99";#N/A,#N/A,FALSE,"Dívida99"}</definedName>
    <definedName name="test" hidden="1">{#N/A,#N/A,FALSE,"FlCx99";#N/A,#N/A,FALSE,"Dívida99"}</definedName>
    <definedName name="test_1" localSheetId="2" hidden="1">{#N/A,#N/A,FALSE,"FlCx99";#N/A,#N/A,FALSE,"Dívida99"}</definedName>
    <definedName name="test_1" localSheetId="6" hidden="1">{#N/A,#N/A,FALSE,"FlCx99";#N/A,#N/A,FALSE,"Dívida99"}</definedName>
    <definedName name="test_1" localSheetId="3" hidden="1">{#N/A,#N/A,FALSE,"FlCx99";#N/A,#N/A,FALSE,"Dívida99"}</definedName>
    <definedName name="test_1" localSheetId="9" hidden="1">{#N/A,#N/A,FALSE,"FlCx99";#N/A,#N/A,FALSE,"Dívida99"}</definedName>
    <definedName name="test_1" localSheetId="5" hidden="1">{#N/A,#N/A,FALSE,"FlCx99";#N/A,#N/A,FALSE,"Dívida99"}</definedName>
    <definedName name="test_1" localSheetId="4" hidden="1">{#N/A,#N/A,FALSE,"FlCx99";#N/A,#N/A,FALSE,"Dívida99"}</definedName>
    <definedName name="test_1" localSheetId="1" hidden="1">{#N/A,#N/A,FALSE,"FlCx99";#N/A,#N/A,FALSE,"Dívida99"}</definedName>
    <definedName name="test_1" localSheetId="7" hidden="1">{#N/A,#N/A,FALSE,"FlCx99";#N/A,#N/A,FALSE,"Dívida99"}</definedName>
    <definedName name="test_1" hidden="1">{#N/A,#N/A,FALSE,"FlCx99";#N/A,#N/A,FALSE,"Dívida99"}</definedName>
    <definedName name="test_2" localSheetId="2" hidden="1">{#N/A,#N/A,FALSE,"FlCx99";#N/A,#N/A,FALSE,"Dívida99"}</definedName>
    <definedName name="test_2" localSheetId="6" hidden="1">{#N/A,#N/A,FALSE,"FlCx99";#N/A,#N/A,FALSE,"Dívida99"}</definedName>
    <definedName name="test_2" localSheetId="3" hidden="1">{#N/A,#N/A,FALSE,"FlCx99";#N/A,#N/A,FALSE,"Dívida99"}</definedName>
    <definedName name="test_2" localSheetId="9" hidden="1">{#N/A,#N/A,FALSE,"FlCx99";#N/A,#N/A,FALSE,"Dívida99"}</definedName>
    <definedName name="test_2" localSheetId="5" hidden="1">{#N/A,#N/A,FALSE,"FlCx99";#N/A,#N/A,FALSE,"Dívida99"}</definedName>
    <definedName name="test_2" localSheetId="4" hidden="1">{#N/A,#N/A,FALSE,"FlCx99";#N/A,#N/A,FALSE,"Dívida99"}</definedName>
    <definedName name="test_2" localSheetId="1" hidden="1">{#N/A,#N/A,FALSE,"FlCx99";#N/A,#N/A,FALSE,"Dívida99"}</definedName>
    <definedName name="test_2" localSheetId="7" hidden="1">{#N/A,#N/A,FALSE,"FlCx99";#N/A,#N/A,FALSE,"Dívida99"}</definedName>
    <definedName name="test_2" hidden="1">{#N/A,#N/A,FALSE,"FlCx99";#N/A,#N/A,FALSE,"Dívida99"}</definedName>
    <definedName name="test_3" localSheetId="2" hidden="1">{#N/A,#N/A,FALSE,"FlCx99";#N/A,#N/A,FALSE,"Dívida99"}</definedName>
    <definedName name="test_3" localSheetId="6" hidden="1">{#N/A,#N/A,FALSE,"FlCx99";#N/A,#N/A,FALSE,"Dívida99"}</definedName>
    <definedName name="test_3" localSheetId="3" hidden="1">{#N/A,#N/A,FALSE,"FlCx99";#N/A,#N/A,FALSE,"Dívida99"}</definedName>
    <definedName name="test_3" localSheetId="9" hidden="1">{#N/A,#N/A,FALSE,"FlCx99";#N/A,#N/A,FALSE,"Dívida99"}</definedName>
    <definedName name="test_3" localSheetId="5" hidden="1">{#N/A,#N/A,FALSE,"FlCx99";#N/A,#N/A,FALSE,"Dívida99"}</definedName>
    <definedName name="test_3" localSheetId="4" hidden="1">{#N/A,#N/A,FALSE,"FlCx99";#N/A,#N/A,FALSE,"Dívida99"}</definedName>
    <definedName name="test_3" localSheetId="1" hidden="1">{#N/A,#N/A,FALSE,"FlCx99";#N/A,#N/A,FALSE,"Dívida99"}</definedName>
    <definedName name="test_3" localSheetId="7" hidden="1">{#N/A,#N/A,FALSE,"FlCx99";#N/A,#N/A,FALSE,"Dívida99"}</definedName>
    <definedName name="test_3" hidden="1">{#N/A,#N/A,FALSE,"FlCx99";#N/A,#N/A,FALSE,"Dívida99"}</definedName>
    <definedName name="test_4" localSheetId="2" hidden="1">{#N/A,#N/A,FALSE,"FlCx99";#N/A,#N/A,FALSE,"Dívida99"}</definedName>
    <definedName name="test_4" localSheetId="6" hidden="1">{#N/A,#N/A,FALSE,"FlCx99";#N/A,#N/A,FALSE,"Dívida99"}</definedName>
    <definedName name="test_4" localSheetId="3" hidden="1">{#N/A,#N/A,FALSE,"FlCx99";#N/A,#N/A,FALSE,"Dívida99"}</definedName>
    <definedName name="test_4" localSheetId="9" hidden="1">{#N/A,#N/A,FALSE,"FlCx99";#N/A,#N/A,FALSE,"Dívida99"}</definedName>
    <definedName name="test_4" localSheetId="5" hidden="1">{#N/A,#N/A,FALSE,"FlCx99";#N/A,#N/A,FALSE,"Dívida99"}</definedName>
    <definedName name="test_4" localSheetId="4" hidden="1">{#N/A,#N/A,FALSE,"FlCx99";#N/A,#N/A,FALSE,"Dívida99"}</definedName>
    <definedName name="test_4" localSheetId="1" hidden="1">{#N/A,#N/A,FALSE,"FlCx99";#N/A,#N/A,FALSE,"Dívida99"}</definedName>
    <definedName name="test_4" localSheetId="7" hidden="1">{#N/A,#N/A,FALSE,"FlCx99";#N/A,#N/A,FALSE,"Dívida99"}</definedName>
    <definedName name="test_4" hidden="1">{#N/A,#N/A,FALSE,"FlCx99";#N/A,#N/A,FALSE,"Dívida99"}</definedName>
    <definedName name="test_5" localSheetId="2" hidden="1">{#N/A,#N/A,FALSE,"FlCx99";#N/A,#N/A,FALSE,"Dívida99"}</definedName>
    <definedName name="test_5" localSheetId="6" hidden="1">{#N/A,#N/A,FALSE,"FlCx99";#N/A,#N/A,FALSE,"Dívida99"}</definedName>
    <definedName name="test_5" localSheetId="3" hidden="1">{#N/A,#N/A,FALSE,"FlCx99";#N/A,#N/A,FALSE,"Dívida99"}</definedName>
    <definedName name="test_5" localSheetId="9" hidden="1">{#N/A,#N/A,FALSE,"FlCx99";#N/A,#N/A,FALSE,"Dívida99"}</definedName>
    <definedName name="test_5" localSheetId="5" hidden="1">{#N/A,#N/A,FALSE,"FlCx99";#N/A,#N/A,FALSE,"Dívida99"}</definedName>
    <definedName name="test_5" localSheetId="4" hidden="1">{#N/A,#N/A,FALSE,"FlCx99";#N/A,#N/A,FALSE,"Dívida99"}</definedName>
    <definedName name="test_5" localSheetId="1" hidden="1">{#N/A,#N/A,FALSE,"FlCx99";#N/A,#N/A,FALSE,"Dívida99"}</definedName>
    <definedName name="test_5" localSheetId="7" hidden="1">{#N/A,#N/A,FALSE,"FlCx99";#N/A,#N/A,FALSE,"Dívida99"}</definedName>
    <definedName name="test_5" hidden="1">{#N/A,#N/A,FALSE,"FlCx99";#N/A,#N/A,FALSE,"Dívida99"}</definedName>
    <definedName name="test2" localSheetId="0" hidden="1">{#N/A,#N/A,FALSE,"FlCx99";#N/A,#N/A,FALSE,"Dívida99"}</definedName>
    <definedName name="test2" localSheetId="2" hidden="1">{#N/A,#N/A,FALSE,"FlCx99";#N/A,#N/A,FALSE,"Dívida99"}</definedName>
    <definedName name="test2" localSheetId="6" hidden="1">{#N/A,#N/A,FALSE,"FlCx99";#N/A,#N/A,FALSE,"Dívida99"}</definedName>
    <definedName name="test2" localSheetId="3" hidden="1">{#N/A,#N/A,FALSE,"FlCx99";#N/A,#N/A,FALSE,"Dívida99"}</definedName>
    <definedName name="test2" localSheetId="9" hidden="1">{#N/A,#N/A,FALSE,"FlCx99";#N/A,#N/A,FALSE,"Dívida99"}</definedName>
    <definedName name="test2" localSheetId="5" hidden="1">{#N/A,#N/A,FALSE,"FlCx99";#N/A,#N/A,FALSE,"Dívida99"}</definedName>
    <definedName name="test2" localSheetId="4" hidden="1">{#N/A,#N/A,FALSE,"FlCx99";#N/A,#N/A,FALSE,"Dívida99"}</definedName>
    <definedName name="test2" localSheetId="1" hidden="1">{#N/A,#N/A,FALSE,"FlCx99";#N/A,#N/A,FALSE,"Dívida99"}</definedName>
    <definedName name="test2" localSheetId="7" hidden="1">{#N/A,#N/A,FALSE,"FlCx99";#N/A,#N/A,FALSE,"Dívida99"}</definedName>
    <definedName name="test2" hidden="1">{#N/A,#N/A,FALSE,"FlCx99";#N/A,#N/A,FALSE,"Dívida99"}</definedName>
    <definedName name="test2_1" localSheetId="2" hidden="1">{#N/A,#N/A,FALSE,"FlCx99";#N/A,#N/A,FALSE,"Dívida99"}</definedName>
    <definedName name="test2_1" localSheetId="6" hidden="1">{#N/A,#N/A,FALSE,"FlCx99";#N/A,#N/A,FALSE,"Dívida99"}</definedName>
    <definedName name="test2_1" localSheetId="3" hidden="1">{#N/A,#N/A,FALSE,"FlCx99";#N/A,#N/A,FALSE,"Dívida99"}</definedName>
    <definedName name="test2_1" localSheetId="9" hidden="1">{#N/A,#N/A,FALSE,"FlCx99";#N/A,#N/A,FALSE,"Dívida99"}</definedName>
    <definedName name="test2_1" localSheetId="5" hidden="1">{#N/A,#N/A,FALSE,"FlCx99";#N/A,#N/A,FALSE,"Dívida99"}</definedName>
    <definedName name="test2_1" localSheetId="4" hidden="1">{#N/A,#N/A,FALSE,"FlCx99";#N/A,#N/A,FALSE,"Dívida99"}</definedName>
    <definedName name="test2_1" localSheetId="1" hidden="1">{#N/A,#N/A,FALSE,"FlCx99";#N/A,#N/A,FALSE,"Dívida99"}</definedName>
    <definedName name="test2_1" localSheetId="7" hidden="1">{#N/A,#N/A,FALSE,"FlCx99";#N/A,#N/A,FALSE,"Dívida99"}</definedName>
    <definedName name="test2_1" hidden="1">{#N/A,#N/A,FALSE,"FlCx99";#N/A,#N/A,FALSE,"Dívida99"}</definedName>
    <definedName name="test2_2" localSheetId="2" hidden="1">{#N/A,#N/A,FALSE,"FlCx99";#N/A,#N/A,FALSE,"Dívida99"}</definedName>
    <definedName name="test2_2" localSheetId="6" hidden="1">{#N/A,#N/A,FALSE,"FlCx99";#N/A,#N/A,FALSE,"Dívida99"}</definedName>
    <definedName name="test2_2" localSheetId="3" hidden="1">{#N/A,#N/A,FALSE,"FlCx99";#N/A,#N/A,FALSE,"Dívida99"}</definedName>
    <definedName name="test2_2" localSheetId="9" hidden="1">{#N/A,#N/A,FALSE,"FlCx99";#N/A,#N/A,FALSE,"Dívida99"}</definedName>
    <definedName name="test2_2" localSheetId="5" hidden="1">{#N/A,#N/A,FALSE,"FlCx99";#N/A,#N/A,FALSE,"Dívida99"}</definedName>
    <definedName name="test2_2" localSheetId="4" hidden="1">{#N/A,#N/A,FALSE,"FlCx99";#N/A,#N/A,FALSE,"Dívida99"}</definedName>
    <definedName name="test2_2" localSheetId="1" hidden="1">{#N/A,#N/A,FALSE,"FlCx99";#N/A,#N/A,FALSE,"Dívida99"}</definedName>
    <definedName name="test2_2" localSheetId="7" hidden="1">{#N/A,#N/A,FALSE,"FlCx99";#N/A,#N/A,FALSE,"Dívida99"}</definedName>
    <definedName name="test2_2" hidden="1">{#N/A,#N/A,FALSE,"FlCx99";#N/A,#N/A,FALSE,"Dívida99"}</definedName>
    <definedName name="test2_3" localSheetId="2" hidden="1">{#N/A,#N/A,FALSE,"FlCx99";#N/A,#N/A,FALSE,"Dívida99"}</definedName>
    <definedName name="test2_3" localSheetId="6" hidden="1">{#N/A,#N/A,FALSE,"FlCx99";#N/A,#N/A,FALSE,"Dívida99"}</definedName>
    <definedName name="test2_3" localSheetId="3" hidden="1">{#N/A,#N/A,FALSE,"FlCx99";#N/A,#N/A,FALSE,"Dívida99"}</definedName>
    <definedName name="test2_3" localSheetId="9" hidden="1">{#N/A,#N/A,FALSE,"FlCx99";#N/A,#N/A,FALSE,"Dívida99"}</definedName>
    <definedName name="test2_3" localSheetId="5" hidden="1">{#N/A,#N/A,FALSE,"FlCx99";#N/A,#N/A,FALSE,"Dívida99"}</definedName>
    <definedName name="test2_3" localSheetId="4" hidden="1">{#N/A,#N/A,FALSE,"FlCx99";#N/A,#N/A,FALSE,"Dívida99"}</definedName>
    <definedName name="test2_3" localSheetId="1" hidden="1">{#N/A,#N/A,FALSE,"FlCx99";#N/A,#N/A,FALSE,"Dívida99"}</definedName>
    <definedName name="test2_3" localSheetId="7" hidden="1">{#N/A,#N/A,FALSE,"FlCx99";#N/A,#N/A,FALSE,"Dívida99"}</definedName>
    <definedName name="test2_3" hidden="1">{#N/A,#N/A,FALSE,"FlCx99";#N/A,#N/A,FALSE,"Dívida99"}</definedName>
    <definedName name="test2_4" localSheetId="2" hidden="1">{#N/A,#N/A,FALSE,"FlCx99";#N/A,#N/A,FALSE,"Dívida99"}</definedName>
    <definedName name="test2_4" localSheetId="6" hidden="1">{#N/A,#N/A,FALSE,"FlCx99";#N/A,#N/A,FALSE,"Dívida99"}</definedName>
    <definedName name="test2_4" localSheetId="3" hidden="1">{#N/A,#N/A,FALSE,"FlCx99";#N/A,#N/A,FALSE,"Dívida99"}</definedName>
    <definedName name="test2_4" localSheetId="9" hidden="1">{#N/A,#N/A,FALSE,"FlCx99";#N/A,#N/A,FALSE,"Dívida99"}</definedName>
    <definedName name="test2_4" localSheetId="5" hidden="1">{#N/A,#N/A,FALSE,"FlCx99";#N/A,#N/A,FALSE,"Dívida99"}</definedName>
    <definedName name="test2_4" localSheetId="4" hidden="1">{#N/A,#N/A,FALSE,"FlCx99";#N/A,#N/A,FALSE,"Dívida99"}</definedName>
    <definedName name="test2_4" localSheetId="1" hidden="1">{#N/A,#N/A,FALSE,"FlCx99";#N/A,#N/A,FALSE,"Dívida99"}</definedName>
    <definedName name="test2_4" localSheetId="7" hidden="1">{#N/A,#N/A,FALSE,"FlCx99";#N/A,#N/A,FALSE,"Dívida99"}</definedName>
    <definedName name="test2_4" hidden="1">{#N/A,#N/A,FALSE,"FlCx99";#N/A,#N/A,FALSE,"Dívida99"}</definedName>
    <definedName name="test2_5" localSheetId="2" hidden="1">{#N/A,#N/A,FALSE,"FlCx99";#N/A,#N/A,FALSE,"Dívida99"}</definedName>
    <definedName name="test2_5" localSheetId="6" hidden="1">{#N/A,#N/A,FALSE,"FlCx99";#N/A,#N/A,FALSE,"Dívida99"}</definedName>
    <definedName name="test2_5" localSheetId="3" hidden="1">{#N/A,#N/A,FALSE,"FlCx99";#N/A,#N/A,FALSE,"Dívida99"}</definedName>
    <definedName name="test2_5" localSheetId="9" hidden="1">{#N/A,#N/A,FALSE,"FlCx99";#N/A,#N/A,FALSE,"Dívida99"}</definedName>
    <definedName name="test2_5" localSheetId="5" hidden="1">{#N/A,#N/A,FALSE,"FlCx99";#N/A,#N/A,FALSE,"Dívida99"}</definedName>
    <definedName name="test2_5" localSheetId="4" hidden="1">{#N/A,#N/A,FALSE,"FlCx99";#N/A,#N/A,FALSE,"Dívida99"}</definedName>
    <definedName name="test2_5" localSheetId="1" hidden="1">{#N/A,#N/A,FALSE,"FlCx99";#N/A,#N/A,FALSE,"Dívida99"}</definedName>
    <definedName name="test2_5" localSheetId="7" hidden="1">{#N/A,#N/A,FALSE,"FlCx99";#N/A,#N/A,FALSE,"Dívida99"}</definedName>
    <definedName name="test2_5" hidden="1">{#N/A,#N/A,FALSE,"FlCx99";#N/A,#N/A,FALSE,"Dívida99"}</definedName>
    <definedName name="TextRefCopyRangeCount" hidden="1">4</definedName>
    <definedName name="V" localSheetId="0" hidden="1">{#N/A,#N/A,FALSE,"FlCx99";#N/A,#N/A,FALSE,"Dívida99"}</definedName>
    <definedName name="V" localSheetId="2" hidden="1">{#N/A,#N/A,FALSE,"FlCx99";#N/A,#N/A,FALSE,"Dívida99"}</definedName>
    <definedName name="V" localSheetId="6" hidden="1">{#N/A,#N/A,FALSE,"FlCx99";#N/A,#N/A,FALSE,"Dívida99"}</definedName>
    <definedName name="V" localSheetId="3" hidden="1">{#N/A,#N/A,FALSE,"FlCx99";#N/A,#N/A,FALSE,"Dívida99"}</definedName>
    <definedName name="V" localSheetId="9" hidden="1">{#N/A,#N/A,FALSE,"FlCx99";#N/A,#N/A,FALSE,"Dívida99"}</definedName>
    <definedName name="V" localSheetId="5" hidden="1">{#N/A,#N/A,FALSE,"FlCx99";#N/A,#N/A,FALSE,"Dívida99"}</definedName>
    <definedName name="V" localSheetId="4" hidden="1">{#N/A,#N/A,FALSE,"FlCx99";#N/A,#N/A,FALSE,"Dívida99"}</definedName>
    <definedName name="V" localSheetId="1" hidden="1">{#N/A,#N/A,FALSE,"FlCx99";#N/A,#N/A,FALSE,"Dívida99"}</definedName>
    <definedName name="V" localSheetId="7" hidden="1">{#N/A,#N/A,FALSE,"FlCx99";#N/A,#N/A,FALSE,"Dívida99"}</definedName>
    <definedName name="V" hidden="1">{#N/A,#N/A,FALSE,"FlCx99";#N/A,#N/A,FALSE,"Dívida99"}</definedName>
    <definedName name="V_1" localSheetId="2" hidden="1">{#N/A,#N/A,FALSE,"FlCx99";#N/A,#N/A,FALSE,"Dívida99"}</definedName>
    <definedName name="V_1" localSheetId="6" hidden="1">{#N/A,#N/A,FALSE,"FlCx99";#N/A,#N/A,FALSE,"Dívida99"}</definedName>
    <definedName name="V_1" localSheetId="3" hidden="1">{#N/A,#N/A,FALSE,"FlCx99";#N/A,#N/A,FALSE,"Dívida99"}</definedName>
    <definedName name="V_1" localSheetId="9" hidden="1">{#N/A,#N/A,FALSE,"FlCx99";#N/A,#N/A,FALSE,"Dívida99"}</definedName>
    <definedName name="V_1" localSheetId="5" hidden="1">{#N/A,#N/A,FALSE,"FlCx99";#N/A,#N/A,FALSE,"Dívida99"}</definedName>
    <definedName name="V_1" localSheetId="4" hidden="1">{#N/A,#N/A,FALSE,"FlCx99";#N/A,#N/A,FALSE,"Dívida99"}</definedName>
    <definedName name="V_1" localSheetId="1" hidden="1">{#N/A,#N/A,FALSE,"FlCx99";#N/A,#N/A,FALSE,"Dívida99"}</definedName>
    <definedName name="V_1" localSheetId="7" hidden="1">{#N/A,#N/A,FALSE,"FlCx99";#N/A,#N/A,FALSE,"Dívida99"}</definedName>
    <definedName name="V_1" hidden="1">{#N/A,#N/A,FALSE,"FlCx99";#N/A,#N/A,FALSE,"Dívida99"}</definedName>
    <definedName name="V_2" localSheetId="2" hidden="1">{#N/A,#N/A,FALSE,"FlCx99";#N/A,#N/A,FALSE,"Dívida99"}</definedName>
    <definedName name="V_2" localSheetId="6" hidden="1">{#N/A,#N/A,FALSE,"FlCx99";#N/A,#N/A,FALSE,"Dívida99"}</definedName>
    <definedName name="V_2" localSheetId="3" hidden="1">{#N/A,#N/A,FALSE,"FlCx99";#N/A,#N/A,FALSE,"Dívida99"}</definedName>
    <definedName name="V_2" localSheetId="9" hidden="1">{#N/A,#N/A,FALSE,"FlCx99";#N/A,#N/A,FALSE,"Dívida99"}</definedName>
    <definedName name="V_2" localSheetId="5" hidden="1">{#N/A,#N/A,FALSE,"FlCx99";#N/A,#N/A,FALSE,"Dívida99"}</definedName>
    <definedName name="V_2" localSheetId="4" hidden="1">{#N/A,#N/A,FALSE,"FlCx99";#N/A,#N/A,FALSE,"Dívida99"}</definedName>
    <definedName name="V_2" localSheetId="1" hidden="1">{#N/A,#N/A,FALSE,"FlCx99";#N/A,#N/A,FALSE,"Dívida99"}</definedName>
    <definedName name="V_2" localSheetId="7" hidden="1">{#N/A,#N/A,FALSE,"FlCx99";#N/A,#N/A,FALSE,"Dívida99"}</definedName>
    <definedName name="V_2" hidden="1">{#N/A,#N/A,FALSE,"FlCx99";#N/A,#N/A,FALSE,"Dívida99"}</definedName>
    <definedName name="V_3" localSheetId="2" hidden="1">{#N/A,#N/A,FALSE,"FlCx99";#N/A,#N/A,FALSE,"Dívida99"}</definedName>
    <definedName name="V_3" localSheetId="6" hidden="1">{#N/A,#N/A,FALSE,"FlCx99";#N/A,#N/A,FALSE,"Dívida99"}</definedName>
    <definedName name="V_3" localSheetId="3" hidden="1">{#N/A,#N/A,FALSE,"FlCx99";#N/A,#N/A,FALSE,"Dívida99"}</definedName>
    <definedName name="V_3" localSheetId="9" hidden="1">{#N/A,#N/A,FALSE,"FlCx99";#N/A,#N/A,FALSE,"Dívida99"}</definedName>
    <definedName name="V_3" localSheetId="5" hidden="1">{#N/A,#N/A,FALSE,"FlCx99";#N/A,#N/A,FALSE,"Dívida99"}</definedName>
    <definedName name="V_3" localSheetId="4" hidden="1">{#N/A,#N/A,FALSE,"FlCx99";#N/A,#N/A,FALSE,"Dívida99"}</definedName>
    <definedName name="V_3" localSheetId="1" hidden="1">{#N/A,#N/A,FALSE,"FlCx99";#N/A,#N/A,FALSE,"Dívida99"}</definedName>
    <definedName name="V_3" localSheetId="7" hidden="1">{#N/A,#N/A,FALSE,"FlCx99";#N/A,#N/A,FALSE,"Dívida99"}</definedName>
    <definedName name="V_3" hidden="1">{#N/A,#N/A,FALSE,"FlCx99";#N/A,#N/A,FALSE,"Dívida99"}</definedName>
    <definedName name="V_4" localSheetId="2" hidden="1">{#N/A,#N/A,FALSE,"FlCx99";#N/A,#N/A,FALSE,"Dívida99"}</definedName>
    <definedName name="V_4" localSheetId="6" hidden="1">{#N/A,#N/A,FALSE,"FlCx99";#N/A,#N/A,FALSE,"Dívida99"}</definedName>
    <definedName name="V_4" localSheetId="3" hidden="1">{#N/A,#N/A,FALSE,"FlCx99";#N/A,#N/A,FALSE,"Dívida99"}</definedName>
    <definedName name="V_4" localSheetId="9" hidden="1">{#N/A,#N/A,FALSE,"FlCx99";#N/A,#N/A,FALSE,"Dívida99"}</definedName>
    <definedName name="V_4" localSheetId="5" hidden="1">{#N/A,#N/A,FALSE,"FlCx99";#N/A,#N/A,FALSE,"Dívida99"}</definedName>
    <definedName name="V_4" localSheetId="4" hidden="1">{#N/A,#N/A,FALSE,"FlCx99";#N/A,#N/A,FALSE,"Dívida99"}</definedName>
    <definedName name="V_4" localSheetId="1" hidden="1">{#N/A,#N/A,FALSE,"FlCx99";#N/A,#N/A,FALSE,"Dívida99"}</definedName>
    <definedName name="V_4" localSheetId="7" hidden="1">{#N/A,#N/A,FALSE,"FlCx99";#N/A,#N/A,FALSE,"Dívida99"}</definedName>
    <definedName name="V_4" hidden="1">{#N/A,#N/A,FALSE,"FlCx99";#N/A,#N/A,FALSE,"Dívida99"}</definedName>
    <definedName name="V_5" localSheetId="2" hidden="1">{#N/A,#N/A,FALSE,"FlCx99";#N/A,#N/A,FALSE,"Dívida99"}</definedName>
    <definedName name="V_5" localSheetId="6" hidden="1">{#N/A,#N/A,FALSE,"FlCx99";#N/A,#N/A,FALSE,"Dívida99"}</definedName>
    <definedName name="V_5" localSheetId="3" hidden="1">{#N/A,#N/A,FALSE,"FlCx99";#N/A,#N/A,FALSE,"Dívida99"}</definedName>
    <definedName name="V_5" localSheetId="9" hidden="1">{#N/A,#N/A,FALSE,"FlCx99";#N/A,#N/A,FALSE,"Dívida99"}</definedName>
    <definedName name="V_5" localSheetId="5" hidden="1">{#N/A,#N/A,FALSE,"FlCx99";#N/A,#N/A,FALSE,"Dívida99"}</definedName>
    <definedName name="V_5" localSheetId="4" hidden="1">{#N/A,#N/A,FALSE,"FlCx99";#N/A,#N/A,FALSE,"Dívida99"}</definedName>
    <definedName name="V_5" localSheetId="1" hidden="1">{#N/A,#N/A,FALSE,"FlCx99";#N/A,#N/A,FALSE,"Dívida99"}</definedName>
    <definedName name="V_5" localSheetId="7" hidden="1">{#N/A,#N/A,FALSE,"FlCx99";#N/A,#N/A,FALSE,"Dívida99"}</definedName>
    <definedName name="V_5" hidden="1">{#N/A,#N/A,FALSE,"FlCx99";#N/A,#N/A,FALSE,"Dívida99"}</definedName>
    <definedName name="V0" localSheetId="0" hidden="1">{#N/A,#N/A,FALSE,"FlCx99";#N/A,#N/A,FALSE,"Dívida99"}</definedName>
    <definedName name="V0" localSheetId="2" hidden="1">{#N/A,#N/A,FALSE,"FlCx99";#N/A,#N/A,FALSE,"Dívida99"}</definedName>
    <definedName name="V0" localSheetId="6" hidden="1">{#N/A,#N/A,FALSE,"FlCx99";#N/A,#N/A,FALSE,"Dívida99"}</definedName>
    <definedName name="V0" localSheetId="3" hidden="1">{#N/A,#N/A,FALSE,"FlCx99";#N/A,#N/A,FALSE,"Dívida99"}</definedName>
    <definedName name="V0" localSheetId="9" hidden="1">{#N/A,#N/A,FALSE,"FlCx99";#N/A,#N/A,FALSE,"Dívida99"}</definedName>
    <definedName name="V0" localSheetId="5" hidden="1">{#N/A,#N/A,FALSE,"FlCx99";#N/A,#N/A,FALSE,"Dívida99"}</definedName>
    <definedName name="V0" localSheetId="4" hidden="1">{#N/A,#N/A,FALSE,"FlCx99";#N/A,#N/A,FALSE,"Dívida99"}</definedName>
    <definedName name="V0" localSheetId="1" hidden="1">{#N/A,#N/A,FALSE,"FlCx99";#N/A,#N/A,FALSE,"Dívida99"}</definedName>
    <definedName name="V0" localSheetId="7" hidden="1">{#N/A,#N/A,FALSE,"FlCx99";#N/A,#N/A,FALSE,"Dívida99"}</definedName>
    <definedName name="V0" hidden="1">{#N/A,#N/A,FALSE,"FlCx99";#N/A,#N/A,FALSE,"Dívida99"}</definedName>
    <definedName name="V0_1" localSheetId="2" hidden="1">{#N/A,#N/A,FALSE,"FlCx99";#N/A,#N/A,FALSE,"Dívida99"}</definedName>
    <definedName name="V0_1" localSheetId="6" hidden="1">{#N/A,#N/A,FALSE,"FlCx99";#N/A,#N/A,FALSE,"Dívida99"}</definedName>
    <definedName name="V0_1" localSheetId="3" hidden="1">{#N/A,#N/A,FALSE,"FlCx99";#N/A,#N/A,FALSE,"Dívida99"}</definedName>
    <definedName name="V0_1" localSheetId="9" hidden="1">{#N/A,#N/A,FALSE,"FlCx99";#N/A,#N/A,FALSE,"Dívida99"}</definedName>
    <definedName name="V0_1" localSheetId="5" hidden="1">{#N/A,#N/A,FALSE,"FlCx99";#N/A,#N/A,FALSE,"Dívida99"}</definedName>
    <definedName name="V0_1" localSheetId="4" hidden="1">{#N/A,#N/A,FALSE,"FlCx99";#N/A,#N/A,FALSE,"Dívida99"}</definedName>
    <definedName name="V0_1" localSheetId="1" hidden="1">{#N/A,#N/A,FALSE,"FlCx99";#N/A,#N/A,FALSE,"Dívida99"}</definedName>
    <definedName name="V0_1" localSheetId="7" hidden="1">{#N/A,#N/A,FALSE,"FlCx99";#N/A,#N/A,FALSE,"Dívida99"}</definedName>
    <definedName name="V0_1" hidden="1">{#N/A,#N/A,FALSE,"FlCx99";#N/A,#N/A,FALSE,"Dívida99"}</definedName>
    <definedName name="V0_2" localSheetId="2" hidden="1">{#N/A,#N/A,FALSE,"FlCx99";#N/A,#N/A,FALSE,"Dívida99"}</definedName>
    <definedName name="V0_2" localSheetId="6" hidden="1">{#N/A,#N/A,FALSE,"FlCx99";#N/A,#N/A,FALSE,"Dívida99"}</definedName>
    <definedName name="V0_2" localSheetId="3" hidden="1">{#N/A,#N/A,FALSE,"FlCx99";#N/A,#N/A,FALSE,"Dívida99"}</definedName>
    <definedName name="V0_2" localSheetId="9" hidden="1">{#N/A,#N/A,FALSE,"FlCx99";#N/A,#N/A,FALSE,"Dívida99"}</definedName>
    <definedName name="V0_2" localSheetId="5" hidden="1">{#N/A,#N/A,FALSE,"FlCx99";#N/A,#N/A,FALSE,"Dívida99"}</definedName>
    <definedName name="V0_2" localSheetId="4" hidden="1">{#N/A,#N/A,FALSE,"FlCx99";#N/A,#N/A,FALSE,"Dívida99"}</definedName>
    <definedName name="V0_2" localSheetId="1" hidden="1">{#N/A,#N/A,FALSE,"FlCx99";#N/A,#N/A,FALSE,"Dívida99"}</definedName>
    <definedName name="V0_2" localSheetId="7" hidden="1">{#N/A,#N/A,FALSE,"FlCx99";#N/A,#N/A,FALSE,"Dívida99"}</definedName>
    <definedName name="V0_2" hidden="1">{#N/A,#N/A,FALSE,"FlCx99";#N/A,#N/A,FALSE,"Dívida99"}</definedName>
    <definedName name="V0_3" localSheetId="2" hidden="1">{#N/A,#N/A,FALSE,"FlCx99";#N/A,#N/A,FALSE,"Dívida99"}</definedName>
    <definedName name="V0_3" localSheetId="6" hidden="1">{#N/A,#N/A,FALSE,"FlCx99";#N/A,#N/A,FALSE,"Dívida99"}</definedName>
    <definedName name="V0_3" localSheetId="3" hidden="1">{#N/A,#N/A,FALSE,"FlCx99";#N/A,#N/A,FALSE,"Dívida99"}</definedName>
    <definedName name="V0_3" localSheetId="9" hidden="1">{#N/A,#N/A,FALSE,"FlCx99";#N/A,#N/A,FALSE,"Dívida99"}</definedName>
    <definedName name="V0_3" localSheetId="5" hidden="1">{#N/A,#N/A,FALSE,"FlCx99";#N/A,#N/A,FALSE,"Dívida99"}</definedName>
    <definedName name="V0_3" localSheetId="4" hidden="1">{#N/A,#N/A,FALSE,"FlCx99";#N/A,#N/A,FALSE,"Dívida99"}</definedName>
    <definedName name="V0_3" localSheetId="1" hidden="1">{#N/A,#N/A,FALSE,"FlCx99";#N/A,#N/A,FALSE,"Dívida99"}</definedName>
    <definedName name="V0_3" localSheetId="7" hidden="1">{#N/A,#N/A,FALSE,"FlCx99";#N/A,#N/A,FALSE,"Dívida99"}</definedName>
    <definedName name="V0_3" hidden="1">{#N/A,#N/A,FALSE,"FlCx99";#N/A,#N/A,FALSE,"Dívida99"}</definedName>
    <definedName name="V0_4" localSheetId="2" hidden="1">{#N/A,#N/A,FALSE,"FlCx99";#N/A,#N/A,FALSE,"Dívida99"}</definedName>
    <definedName name="V0_4" localSheetId="6" hidden="1">{#N/A,#N/A,FALSE,"FlCx99";#N/A,#N/A,FALSE,"Dívida99"}</definedName>
    <definedName name="V0_4" localSheetId="3" hidden="1">{#N/A,#N/A,FALSE,"FlCx99";#N/A,#N/A,FALSE,"Dívida99"}</definedName>
    <definedName name="V0_4" localSheetId="9" hidden="1">{#N/A,#N/A,FALSE,"FlCx99";#N/A,#N/A,FALSE,"Dívida99"}</definedName>
    <definedName name="V0_4" localSheetId="5" hidden="1">{#N/A,#N/A,FALSE,"FlCx99";#N/A,#N/A,FALSE,"Dívida99"}</definedName>
    <definedName name="V0_4" localSheetId="4" hidden="1">{#N/A,#N/A,FALSE,"FlCx99";#N/A,#N/A,FALSE,"Dívida99"}</definedName>
    <definedName name="V0_4" localSheetId="1" hidden="1">{#N/A,#N/A,FALSE,"FlCx99";#N/A,#N/A,FALSE,"Dívida99"}</definedName>
    <definedName name="V0_4" localSheetId="7" hidden="1">{#N/A,#N/A,FALSE,"FlCx99";#N/A,#N/A,FALSE,"Dívida99"}</definedName>
    <definedName name="V0_4" hidden="1">{#N/A,#N/A,FALSE,"FlCx99";#N/A,#N/A,FALSE,"Dívida99"}</definedName>
    <definedName name="V0_5" localSheetId="2" hidden="1">{#N/A,#N/A,FALSE,"FlCx99";#N/A,#N/A,FALSE,"Dívida99"}</definedName>
    <definedName name="V0_5" localSheetId="6" hidden="1">{#N/A,#N/A,FALSE,"FlCx99";#N/A,#N/A,FALSE,"Dívida99"}</definedName>
    <definedName name="V0_5" localSheetId="3" hidden="1">{#N/A,#N/A,FALSE,"FlCx99";#N/A,#N/A,FALSE,"Dívida99"}</definedName>
    <definedName name="V0_5" localSheetId="9" hidden="1">{#N/A,#N/A,FALSE,"FlCx99";#N/A,#N/A,FALSE,"Dívida99"}</definedName>
    <definedName name="V0_5" localSheetId="5" hidden="1">{#N/A,#N/A,FALSE,"FlCx99";#N/A,#N/A,FALSE,"Dívida99"}</definedName>
    <definedName name="V0_5" localSheetId="4" hidden="1">{#N/A,#N/A,FALSE,"FlCx99";#N/A,#N/A,FALSE,"Dívida99"}</definedName>
    <definedName name="V0_5" localSheetId="1" hidden="1">{#N/A,#N/A,FALSE,"FlCx99";#N/A,#N/A,FALSE,"Dívida99"}</definedName>
    <definedName name="V0_5" localSheetId="7" hidden="1">{#N/A,#N/A,FALSE,"FlCx99";#N/A,#N/A,FALSE,"Dívida99"}</definedName>
    <definedName name="V0_5" hidden="1">{#N/A,#N/A,FALSE,"FlCx99";#N/A,#N/A,FALSE,"Dívida99"}</definedName>
    <definedName name="Vail" localSheetId="0" hidden="1">{"PVGraph2",#N/A,FALSE,"PV Data"}</definedName>
    <definedName name="Vail" localSheetId="2" hidden="1">{"PVGraph2",#N/A,FALSE,"PV Data"}</definedName>
    <definedName name="Vail" localSheetId="6" hidden="1">{"PVGraph2",#N/A,FALSE,"PV Data"}</definedName>
    <definedName name="Vail" localSheetId="3" hidden="1">{"PVGraph2",#N/A,FALSE,"PV Data"}</definedName>
    <definedName name="Vail" localSheetId="9" hidden="1">{"PVGraph2",#N/A,FALSE,"PV Data"}</definedName>
    <definedName name="Vail" localSheetId="5" hidden="1">{"PVGraph2",#N/A,FALSE,"PV Data"}</definedName>
    <definedName name="Vail" localSheetId="4" hidden="1">{"PVGraph2",#N/A,FALSE,"PV Data"}</definedName>
    <definedName name="Vail" localSheetId="1" hidden="1">{"PVGraph2",#N/A,FALSE,"PV Data"}</definedName>
    <definedName name="Vail" localSheetId="7" hidden="1">{"PVGraph2",#N/A,FALSE,"PV Data"}</definedName>
    <definedName name="Vail" hidden="1">{"PVGraph2",#N/A,FALSE,"PV Data"}</definedName>
    <definedName name="Vail_1" localSheetId="2" hidden="1">{"PVGraph2",#N/A,FALSE,"PV Data"}</definedName>
    <definedName name="Vail_1" localSheetId="6" hidden="1">{"PVGraph2",#N/A,FALSE,"PV Data"}</definedName>
    <definedName name="Vail_1" localSheetId="3" hidden="1">{"PVGraph2",#N/A,FALSE,"PV Data"}</definedName>
    <definedName name="Vail_1" localSheetId="9" hidden="1">{"PVGraph2",#N/A,FALSE,"PV Data"}</definedName>
    <definedName name="Vail_1" localSheetId="5" hidden="1">{"PVGraph2",#N/A,FALSE,"PV Data"}</definedName>
    <definedName name="Vail_1" localSheetId="4" hidden="1">{"PVGraph2",#N/A,FALSE,"PV Data"}</definedName>
    <definedName name="Vail_1" localSheetId="1" hidden="1">{"PVGraph2",#N/A,FALSE,"PV Data"}</definedName>
    <definedName name="Vail_1" localSheetId="7" hidden="1">{"PVGraph2",#N/A,FALSE,"PV Data"}</definedName>
    <definedName name="Vail_1" hidden="1">{"PVGraph2",#N/A,FALSE,"PV Data"}</definedName>
    <definedName name="Vail_2" localSheetId="2" hidden="1">{"PVGraph2",#N/A,FALSE,"PV Data"}</definedName>
    <definedName name="Vail_2" localSheetId="6" hidden="1">{"PVGraph2",#N/A,FALSE,"PV Data"}</definedName>
    <definedName name="Vail_2" localSheetId="3" hidden="1">{"PVGraph2",#N/A,FALSE,"PV Data"}</definedName>
    <definedName name="Vail_2" localSheetId="9" hidden="1">{"PVGraph2",#N/A,FALSE,"PV Data"}</definedName>
    <definedName name="Vail_2" localSheetId="5" hidden="1">{"PVGraph2",#N/A,FALSE,"PV Data"}</definedName>
    <definedName name="Vail_2" localSheetId="4" hidden="1">{"PVGraph2",#N/A,FALSE,"PV Data"}</definedName>
    <definedName name="Vail_2" localSheetId="1" hidden="1">{"PVGraph2",#N/A,FALSE,"PV Data"}</definedName>
    <definedName name="Vail_2" localSheetId="7" hidden="1">{"PVGraph2",#N/A,FALSE,"PV Data"}</definedName>
    <definedName name="Vail_2" hidden="1">{"PVGraph2",#N/A,FALSE,"PV Data"}</definedName>
    <definedName name="Vail_3" localSheetId="2" hidden="1">{"PVGraph2",#N/A,FALSE,"PV Data"}</definedName>
    <definedName name="Vail_3" localSheetId="6" hidden="1">{"PVGraph2",#N/A,FALSE,"PV Data"}</definedName>
    <definedName name="Vail_3" localSheetId="3" hidden="1">{"PVGraph2",#N/A,FALSE,"PV Data"}</definedName>
    <definedName name="Vail_3" localSheetId="9" hidden="1">{"PVGraph2",#N/A,FALSE,"PV Data"}</definedName>
    <definedName name="Vail_3" localSheetId="5" hidden="1">{"PVGraph2",#N/A,FALSE,"PV Data"}</definedName>
    <definedName name="Vail_3" localSheetId="4" hidden="1">{"PVGraph2",#N/A,FALSE,"PV Data"}</definedName>
    <definedName name="Vail_3" localSheetId="1" hidden="1">{"PVGraph2",#N/A,FALSE,"PV Data"}</definedName>
    <definedName name="Vail_3" localSheetId="7" hidden="1">{"PVGraph2",#N/A,FALSE,"PV Data"}</definedName>
    <definedName name="Vail_3" hidden="1">{"PVGraph2",#N/A,FALSE,"PV Data"}</definedName>
    <definedName name="Vail_4" localSheetId="2" hidden="1">{"PVGraph2",#N/A,FALSE,"PV Data"}</definedName>
    <definedName name="Vail_4" localSheetId="6" hidden="1">{"PVGraph2",#N/A,FALSE,"PV Data"}</definedName>
    <definedName name="Vail_4" localSheetId="3" hidden="1">{"PVGraph2",#N/A,FALSE,"PV Data"}</definedName>
    <definedName name="Vail_4" localSheetId="9" hidden="1">{"PVGraph2",#N/A,FALSE,"PV Data"}</definedName>
    <definedName name="Vail_4" localSheetId="5" hidden="1">{"PVGraph2",#N/A,FALSE,"PV Data"}</definedName>
    <definedName name="Vail_4" localSheetId="4" hidden="1">{"PVGraph2",#N/A,FALSE,"PV Data"}</definedName>
    <definedName name="Vail_4" localSheetId="1" hidden="1">{"PVGraph2",#N/A,FALSE,"PV Data"}</definedName>
    <definedName name="Vail_4" localSheetId="7" hidden="1">{"PVGraph2",#N/A,FALSE,"PV Data"}</definedName>
    <definedName name="Vail_4" hidden="1">{"PVGraph2",#N/A,FALSE,"PV Data"}</definedName>
    <definedName name="Vail_5" localSheetId="2" hidden="1">{"PVGraph2",#N/A,FALSE,"PV Data"}</definedName>
    <definedName name="Vail_5" localSheetId="6" hidden="1">{"PVGraph2",#N/A,FALSE,"PV Data"}</definedName>
    <definedName name="Vail_5" localSheetId="3" hidden="1">{"PVGraph2",#N/A,FALSE,"PV Data"}</definedName>
    <definedName name="Vail_5" localSheetId="9" hidden="1">{"PVGraph2",#N/A,FALSE,"PV Data"}</definedName>
    <definedName name="Vail_5" localSheetId="5" hidden="1">{"PVGraph2",#N/A,FALSE,"PV Data"}</definedName>
    <definedName name="Vail_5" localSheetId="4" hidden="1">{"PVGraph2",#N/A,FALSE,"PV Data"}</definedName>
    <definedName name="Vail_5" localSheetId="1" hidden="1">{"PVGraph2",#N/A,FALSE,"PV Data"}</definedName>
    <definedName name="Vail_5" localSheetId="7" hidden="1">{"PVGraph2",#N/A,FALSE,"PV Data"}</definedName>
    <definedName name="Vail_5" hidden="1">{"PVGraph2",#N/A,FALSE,"PV Data"}</definedName>
    <definedName name="vhc" localSheetId="0" hidden="1">{#N/A,#N/A,FALSE,"FlCx99";#N/A,#N/A,FALSE,"Dívida99"}</definedName>
    <definedName name="vhc" localSheetId="2" hidden="1">{#N/A,#N/A,FALSE,"FlCx99";#N/A,#N/A,FALSE,"Dívida99"}</definedName>
    <definedName name="vhc" localSheetId="6" hidden="1">{#N/A,#N/A,FALSE,"FlCx99";#N/A,#N/A,FALSE,"Dívida99"}</definedName>
    <definedName name="vhc" localSheetId="3" hidden="1">{#N/A,#N/A,FALSE,"FlCx99";#N/A,#N/A,FALSE,"Dívida99"}</definedName>
    <definedName name="vhc" localSheetId="9" hidden="1">{#N/A,#N/A,FALSE,"FlCx99";#N/A,#N/A,FALSE,"Dívida99"}</definedName>
    <definedName name="vhc" localSheetId="5" hidden="1">{#N/A,#N/A,FALSE,"FlCx99";#N/A,#N/A,FALSE,"Dívida99"}</definedName>
    <definedName name="vhc" localSheetId="4" hidden="1">{#N/A,#N/A,FALSE,"FlCx99";#N/A,#N/A,FALSE,"Dívida99"}</definedName>
    <definedName name="vhc" localSheetId="1" hidden="1">{#N/A,#N/A,FALSE,"FlCx99";#N/A,#N/A,FALSE,"Dívida99"}</definedName>
    <definedName name="vhc" localSheetId="7" hidden="1">{#N/A,#N/A,FALSE,"FlCx99";#N/A,#N/A,FALSE,"Dívida99"}</definedName>
    <definedName name="vhc" hidden="1">{#N/A,#N/A,FALSE,"FlCx99";#N/A,#N/A,FALSE,"Dívida99"}</definedName>
    <definedName name="vhc_1" localSheetId="2" hidden="1">{#N/A,#N/A,FALSE,"FlCx99";#N/A,#N/A,FALSE,"Dívida99"}</definedName>
    <definedName name="vhc_1" localSheetId="6" hidden="1">{#N/A,#N/A,FALSE,"FlCx99";#N/A,#N/A,FALSE,"Dívida99"}</definedName>
    <definedName name="vhc_1" localSheetId="3" hidden="1">{#N/A,#N/A,FALSE,"FlCx99";#N/A,#N/A,FALSE,"Dívida99"}</definedName>
    <definedName name="vhc_1" localSheetId="9" hidden="1">{#N/A,#N/A,FALSE,"FlCx99";#N/A,#N/A,FALSE,"Dívida99"}</definedName>
    <definedName name="vhc_1" localSheetId="5" hidden="1">{#N/A,#N/A,FALSE,"FlCx99";#N/A,#N/A,FALSE,"Dívida99"}</definedName>
    <definedName name="vhc_1" localSheetId="4" hidden="1">{#N/A,#N/A,FALSE,"FlCx99";#N/A,#N/A,FALSE,"Dívida99"}</definedName>
    <definedName name="vhc_1" localSheetId="1" hidden="1">{#N/A,#N/A,FALSE,"FlCx99";#N/A,#N/A,FALSE,"Dívida99"}</definedName>
    <definedName name="vhc_1" localSheetId="7" hidden="1">{#N/A,#N/A,FALSE,"FlCx99";#N/A,#N/A,FALSE,"Dívida99"}</definedName>
    <definedName name="vhc_1" hidden="1">{#N/A,#N/A,FALSE,"FlCx99";#N/A,#N/A,FALSE,"Dívida99"}</definedName>
    <definedName name="vhc_2" localSheetId="2" hidden="1">{#N/A,#N/A,FALSE,"FlCx99";#N/A,#N/A,FALSE,"Dívida99"}</definedName>
    <definedName name="vhc_2" localSheetId="6" hidden="1">{#N/A,#N/A,FALSE,"FlCx99";#N/A,#N/A,FALSE,"Dívida99"}</definedName>
    <definedName name="vhc_2" localSheetId="3" hidden="1">{#N/A,#N/A,FALSE,"FlCx99";#N/A,#N/A,FALSE,"Dívida99"}</definedName>
    <definedName name="vhc_2" localSheetId="9" hidden="1">{#N/A,#N/A,FALSE,"FlCx99";#N/A,#N/A,FALSE,"Dívida99"}</definedName>
    <definedName name="vhc_2" localSheetId="5" hidden="1">{#N/A,#N/A,FALSE,"FlCx99";#N/A,#N/A,FALSE,"Dívida99"}</definedName>
    <definedName name="vhc_2" localSheetId="4" hidden="1">{#N/A,#N/A,FALSE,"FlCx99";#N/A,#N/A,FALSE,"Dívida99"}</definedName>
    <definedName name="vhc_2" localSheetId="1" hidden="1">{#N/A,#N/A,FALSE,"FlCx99";#N/A,#N/A,FALSE,"Dívida99"}</definedName>
    <definedName name="vhc_2" localSheetId="7" hidden="1">{#N/A,#N/A,FALSE,"FlCx99";#N/A,#N/A,FALSE,"Dívida99"}</definedName>
    <definedName name="vhc_2" hidden="1">{#N/A,#N/A,FALSE,"FlCx99";#N/A,#N/A,FALSE,"Dívida99"}</definedName>
    <definedName name="vhc_3" localSheetId="2" hidden="1">{#N/A,#N/A,FALSE,"FlCx99";#N/A,#N/A,FALSE,"Dívida99"}</definedName>
    <definedName name="vhc_3" localSheetId="6" hidden="1">{#N/A,#N/A,FALSE,"FlCx99";#N/A,#N/A,FALSE,"Dívida99"}</definedName>
    <definedName name="vhc_3" localSheetId="3" hidden="1">{#N/A,#N/A,FALSE,"FlCx99";#N/A,#N/A,FALSE,"Dívida99"}</definedName>
    <definedName name="vhc_3" localSheetId="9" hidden="1">{#N/A,#N/A,FALSE,"FlCx99";#N/A,#N/A,FALSE,"Dívida99"}</definedName>
    <definedName name="vhc_3" localSheetId="5" hidden="1">{#N/A,#N/A,FALSE,"FlCx99";#N/A,#N/A,FALSE,"Dívida99"}</definedName>
    <definedName name="vhc_3" localSheetId="4" hidden="1">{#N/A,#N/A,FALSE,"FlCx99";#N/A,#N/A,FALSE,"Dívida99"}</definedName>
    <definedName name="vhc_3" localSheetId="1" hidden="1">{#N/A,#N/A,FALSE,"FlCx99";#N/A,#N/A,FALSE,"Dívida99"}</definedName>
    <definedName name="vhc_3" localSheetId="7" hidden="1">{#N/A,#N/A,FALSE,"FlCx99";#N/A,#N/A,FALSE,"Dívida99"}</definedName>
    <definedName name="vhc_3" hidden="1">{#N/A,#N/A,FALSE,"FlCx99";#N/A,#N/A,FALSE,"Dívida99"}</definedName>
    <definedName name="vhc_4" localSheetId="2" hidden="1">{#N/A,#N/A,FALSE,"FlCx99";#N/A,#N/A,FALSE,"Dívida99"}</definedName>
    <definedName name="vhc_4" localSheetId="6" hidden="1">{#N/A,#N/A,FALSE,"FlCx99";#N/A,#N/A,FALSE,"Dívida99"}</definedName>
    <definedName name="vhc_4" localSheetId="3" hidden="1">{#N/A,#N/A,FALSE,"FlCx99";#N/A,#N/A,FALSE,"Dívida99"}</definedName>
    <definedName name="vhc_4" localSheetId="9" hidden="1">{#N/A,#N/A,FALSE,"FlCx99";#N/A,#N/A,FALSE,"Dívida99"}</definedName>
    <definedName name="vhc_4" localSheetId="5" hidden="1">{#N/A,#N/A,FALSE,"FlCx99";#N/A,#N/A,FALSE,"Dívida99"}</definedName>
    <definedName name="vhc_4" localSheetId="4" hidden="1">{#N/A,#N/A,FALSE,"FlCx99";#N/A,#N/A,FALSE,"Dívida99"}</definedName>
    <definedName name="vhc_4" localSheetId="1" hidden="1">{#N/A,#N/A,FALSE,"FlCx99";#N/A,#N/A,FALSE,"Dívida99"}</definedName>
    <definedName name="vhc_4" localSheetId="7" hidden="1">{#N/A,#N/A,FALSE,"FlCx99";#N/A,#N/A,FALSE,"Dívida99"}</definedName>
    <definedName name="vhc_4" hidden="1">{#N/A,#N/A,FALSE,"FlCx99";#N/A,#N/A,FALSE,"Dívida99"}</definedName>
    <definedName name="vhc_5" localSheetId="2" hidden="1">{#N/A,#N/A,FALSE,"FlCx99";#N/A,#N/A,FALSE,"Dívida99"}</definedName>
    <definedName name="vhc_5" localSheetId="6" hidden="1">{#N/A,#N/A,FALSE,"FlCx99";#N/A,#N/A,FALSE,"Dívida99"}</definedName>
    <definedName name="vhc_5" localSheetId="3" hidden="1">{#N/A,#N/A,FALSE,"FlCx99";#N/A,#N/A,FALSE,"Dívida99"}</definedName>
    <definedName name="vhc_5" localSheetId="9" hidden="1">{#N/A,#N/A,FALSE,"FlCx99";#N/A,#N/A,FALSE,"Dívida99"}</definedName>
    <definedName name="vhc_5" localSheetId="5" hidden="1">{#N/A,#N/A,FALSE,"FlCx99";#N/A,#N/A,FALSE,"Dívida99"}</definedName>
    <definedName name="vhc_5" localSheetId="4" hidden="1">{#N/A,#N/A,FALSE,"FlCx99";#N/A,#N/A,FALSE,"Dívida99"}</definedName>
    <definedName name="vhc_5" localSheetId="1" hidden="1">{#N/A,#N/A,FALSE,"FlCx99";#N/A,#N/A,FALSE,"Dívida99"}</definedName>
    <definedName name="vhc_5" localSheetId="7" hidden="1">{#N/A,#N/A,FALSE,"FlCx99";#N/A,#N/A,FALSE,"Dívida99"}</definedName>
    <definedName name="vhc_5" hidden="1">{#N/A,#N/A,FALSE,"FlCx99";#N/A,#N/A,FALSE,"Dívida99"}</definedName>
    <definedName name="w" localSheetId="0" hidden="1">#REF!</definedName>
    <definedName name="w" localSheetId="2" hidden="1">{#N/A,#N/A,FALSE,"DRE-2";#N/A,#N/A,FALSE,"DRE";#N/A,#N/A,FALSE,"ANEX-07";#N/A,#N/A,FALSE,"ANEX-08";#N/A,#N/A,FALSE,"ANEX-09";#N/A,#N/A,FALSE,"ANEX-10";#N/A,#N/A,FALSE,"ANEX-11";#N/A,#N/A,FALSE,"ANEX-12";#N/A,#N/A,FALSE,"ANEX-13";#N/A,#N/A,FALSE,"ANEX-14";#N/A,#N/A,FALSE,"BALPTR"}</definedName>
    <definedName name="w" localSheetId="6" hidden="1">{#N/A,#N/A,FALSE,"DRE-2";#N/A,#N/A,FALSE,"DRE";#N/A,#N/A,FALSE,"ANEX-07";#N/A,#N/A,FALSE,"ANEX-08";#N/A,#N/A,FALSE,"ANEX-09";#N/A,#N/A,FALSE,"ANEX-10";#N/A,#N/A,FALSE,"ANEX-11";#N/A,#N/A,FALSE,"ANEX-12";#N/A,#N/A,FALSE,"ANEX-13";#N/A,#N/A,FALSE,"ANEX-14";#N/A,#N/A,FALSE,"BALPTR"}</definedName>
    <definedName name="w" localSheetId="3" hidden="1">{#N/A,#N/A,FALSE,"DRE-2";#N/A,#N/A,FALSE,"DRE";#N/A,#N/A,FALSE,"ANEX-07";#N/A,#N/A,FALSE,"ANEX-08";#N/A,#N/A,FALSE,"ANEX-09";#N/A,#N/A,FALSE,"ANEX-10";#N/A,#N/A,FALSE,"ANEX-11";#N/A,#N/A,FALSE,"ANEX-12";#N/A,#N/A,FALSE,"ANEX-13";#N/A,#N/A,FALSE,"ANEX-14";#N/A,#N/A,FALSE,"BALPTR"}</definedName>
    <definedName name="w" localSheetId="9" hidden="1">{#N/A,#N/A,FALSE,"DRE-2";#N/A,#N/A,FALSE,"DRE";#N/A,#N/A,FALSE,"ANEX-07";#N/A,#N/A,FALSE,"ANEX-08";#N/A,#N/A,FALSE,"ANEX-09";#N/A,#N/A,FALSE,"ANEX-10";#N/A,#N/A,FALSE,"ANEX-11";#N/A,#N/A,FALSE,"ANEX-12";#N/A,#N/A,FALSE,"ANEX-13";#N/A,#N/A,FALSE,"ANEX-14";#N/A,#N/A,FALSE,"BALPTR"}</definedName>
    <definedName name="w" localSheetId="5" hidden="1">{#N/A,#N/A,FALSE,"DRE-2";#N/A,#N/A,FALSE,"DRE";#N/A,#N/A,FALSE,"ANEX-07";#N/A,#N/A,FALSE,"ANEX-08";#N/A,#N/A,FALSE,"ANEX-09";#N/A,#N/A,FALSE,"ANEX-10";#N/A,#N/A,FALSE,"ANEX-11";#N/A,#N/A,FALSE,"ANEX-12";#N/A,#N/A,FALSE,"ANEX-13";#N/A,#N/A,FALSE,"ANEX-14";#N/A,#N/A,FALSE,"BALPTR"}</definedName>
    <definedName name="w" localSheetId="4" hidden="1">{#N/A,#N/A,FALSE,"DRE-2";#N/A,#N/A,FALSE,"DRE";#N/A,#N/A,FALSE,"ANEX-07";#N/A,#N/A,FALSE,"ANEX-08";#N/A,#N/A,FALSE,"ANEX-09";#N/A,#N/A,FALSE,"ANEX-10";#N/A,#N/A,FALSE,"ANEX-11";#N/A,#N/A,FALSE,"ANEX-12";#N/A,#N/A,FALSE,"ANEX-13";#N/A,#N/A,FALSE,"ANEX-14";#N/A,#N/A,FALSE,"BALPTR"}</definedName>
    <definedName name="w" localSheetId="1" hidden="1">{#N/A,#N/A,FALSE,"DRE-2";#N/A,#N/A,FALSE,"DRE";#N/A,#N/A,FALSE,"ANEX-07";#N/A,#N/A,FALSE,"ANEX-08";#N/A,#N/A,FALSE,"ANEX-09";#N/A,#N/A,FALSE,"ANEX-10";#N/A,#N/A,FALSE,"ANEX-11";#N/A,#N/A,FALSE,"ANEX-12";#N/A,#N/A,FALSE,"ANEX-13";#N/A,#N/A,FALSE,"ANEX-14";#N/A,#N/A,FALSE,"BALPTR"}</definedName>
    <definedName name="w" localSheetId="7" hidden="1">{#N/A,#N/A,FALSE,"DRE-2";#N/A,#N/A,FALSE,"DRE";#N/A,#N/A,FALSE,"ANEX-07";#N/A,#N/A,FALSE,"ANEX-08";#N/A,#N/A,FALSE,"ANEX-09";#N/A,#N/A,FALSE,"ANEX-10";#N/A,#N/A,FALSE,"ANEX-11";#N/A,#N/A,FALSE,"ANEX-12";#N/A,#N/A,FALSE,"ANEX-13";#N/A,#N/A,FALSE,"ANEX-14";#N/A,#N/A,FALSE,"BALPTR"}</definedName>
    <definedName name="w" hidden="1">{#N/A,#N/A,FALSE,"DRE-2";#N/A,#N/A,FALSE,"DRE";#N/A,#N/A,FALSE,"ANEX-07";#N/A,#N/A,FALSE,"ANEX-08";#N/A,#N/A,FALSE,"ANEX-09";#N/A,#N/A,FALSE,"ANEX-10";#N/A,#N/A,FALSE,"ANEX-11";#N/A,#N/A,FALSE,"ANEX-12";#N/A,#N/A,FALSE,"ANEX-13";#N/A,#N/A,FALSE,"ANEX-14";#N/A,#N/A,FALSE,"BALPTR"}</definedName>
    <definedName name="w_1" localSheetId="2" hidden="1">{#N/A,#N/A,FALSE,"DRE-2";#N/A,#N/A,FALSE,"DRE";#N/A,#N/A,FALSE,"ANEX-07";#N/A,#N/A,FALSE,"ANEX-08";#N/A,#N/A,FALSE,"ANEX-09";#N/A,#N/A,FALSE,"ANEX-10";#N/A,#N/A,FALSE,"ANEX-11";#N/A,#N/A,FALSE,"ANEX-12";#N/A,#N/A,FALSE,"ANEX-13";#N/A,#N/A,FALSE,"ANEX-14";#N/A,#N/A,FALSE,"BALPTR"}</definedName>
    <definedName name="w_1" localSheetId="6" hidden="1">{#N/A,#N/A,FALSE,"DRE-2";#N/A,#N/A,FALSE,"DRE";#N/A,#N/A,FALSE,"ANEX-07";#N/A,#N/A,FALSE,"ANEX-08";#N/A,#N/A,FALSE,"ANEX-09";#N/A,#N/A,FALSE,"ANEX-10";#N/A,#N/A,FALSE,"ANEX-11";#N/A,#N/A,FALSE,"ANEX-12";#N/A,#N/A,FALSE,"ANEX-13";#N/A,#N/A,FALSE,"ANEX-14";#N/A,#N/A,FALSE,"BALPTR"}</definedName>
    <definedName name="w_1" localSheetId="3" hidden="1">{#N/A,#N/A,FALSE,"DRE-2";#N/A,#N/A,FALSE,"DRE";#N/A,#N/A,FALSE,"ANEX-07";#N/A,#N/A,FALSE,"ANEX-08";#N/A,#N/A,FALSE,"ANEX-09";#N/A,#N/A,FALSE,"ANEX-10";#N/A,#N/A,FALSE,"ANEX-11";#N/A,#N/A,FALSE,"ANEX-12";#N/A,#N/A,FALSE,"ANEX-13";#N/A,#N/A,FALSE,"ANEX-14";#N/A,#N/A,FALSE,"BALPTR"}</definedName>
    <definedName name="w_1" localSheetId="9" hidden="1">{#N/A,#N/A,FALSE,"DRE-2";#N/A,#N/A,FALSE,"DRE";#N/A,#N/A,FALSE,"ANEX-07";#N/A,#N/A,FALSE,"ANEX-08";#N/A,#N/A,FALSE,"ANEX-09";#N/A,#N/A,FALSE,"ANEX-10";#N/A,#N/A,FALSE,"ANEX-11";#N/A,#N/A,FALSE,"ANEX-12";#N/A,#N/A,FALSE,"ANEX-13";#N/A,#N/A,FALSE,"ANEX-14";#N/A,#N/A,FALSE,"BALPTR"}</definedName>
    <definedName name="w_1" localSheetId="5" hidden="1">{#N/A,#N/A,FALSE,"DRE-2";#N/A,#N/A,FALSE,"DRE";#N/A,#N/A,FALSE,"ANEX-07";#N/A,#N/A,FALSE,"ANEX-08";#N/A,#N/A,FALSE,"ANEX-09";#N/A,#N/A,FALSE,"ANEX-10";#N/A,#N/A,FALSE,"ANEX-11";#N/A,#N/A,FALSE,"ANEX-12";#N/A,#N/A,FALSE,"ANEX-13";#N/A,#N/A,FALSE,"ANEX-14";#N/A,#N/A,FALSE,"BALPTR"}</definedName>
    <definedName name="w_1" localSheetId="4" hidden="1">{#N/A,#N/A,FALSE,"DRE-2";#N/A,#N/A,FALSE,"DRE";#N/A,#N/A,FALSE,"ANEX-07";#N/A,#N/A,FALSE,"ANEX-08";#N/A,#N/A,FALSE,"ANEX-09";#N/A,#N/A,FALSE,"ANEX-10";#N/A,#N/A,FALSE,"ANEX-11";#N/A,#N/A,FALSE,"ANEX-12";#N/A,#N/A,FALSE,"ANEX-13";#N/A,#N/A,FALSE,"ANEX-14";#N/A,#N/A,FALSE,"BALPTR"}</definedName>
    <definedName name="w_1" localSheetId="1" hidden="1">{#N/A,#N/A,FALSE,"DRE-2";#N/A,#N/A,FALSE,"DRE";#N/A,#N/A,FALSE,"ANEX-07";#N/A,#N/A,FALSE,"ANEX-08";#N/A,#N/A,FALSE,"ANEX-09";#N/A,#N/A,FALSE,"ANEX-10";#N/A,#N/A,FALSE,"ANEX-11";#N/A,#N/A,FALSE,"ANEX-12";#N/A,#N/A,FALSE,"ANEX-13";#N/A,#N/A,FALSE,"ANEX-14";#N/A,#N/A,FALSE,"BALPTR"}</definedName>
    <definedName name="w_1" localSheetId="7" hidden="1">{#N/A,#N/A,FALSE,"DRE-2";#N/A,#N/A,FALSE,"DRE";#N/A,#N/A,FALSE,"ANEX-07";#N/A,#N/A,FALSE,"ANEX-08";#N/A,#N/A,FALSE,"ANEX-09";#N/A,#N/A,FALSE,"ANEX-10";#N/A,#N/A,FALSE,"ANEX-11";#N/A,#N/A,FALSE,"ANEX-12";#N/A,#N/A,FALSE,"ANEX-13";#N/A,#N/A,FALSE,"ANEX-14";#N/A,#N/A,FALSE,"BALPTR"}</definedName>
    <definedName name="w_1" hidden="1">{#N/A,#N/A,FALSE,"DRE-2";#N/A,#N/A,FALSE,"DRE";#N/A,#N/A,FALSE,"ANEX-07";#N/A,#N/A,FALSE,"ANEX-08";#N/A,#N/A,FALSE,"ANEX-09";#N/A,#N/A,FALSE,"ANEX-10";#N/A,#N/A,FALSE,"ANEX-11";#N/A,#N/A,FALSE,"ANEX-12";#N/A,#N/A,FALSE,"ANEX-13";#N/A,#N/A,FALSE,"ANEX-14";#N/A,#N/A,FALSE,"BALPTR"}</definedName>
    <definedName name="w_2" localSheetId="2" hidden="1">{#N/A,#N/A,FALSE,"DRE-2";#N/A,#N/A,FALSE,"DRE";#N/A,#N/A,FALSE,"ANEX-07";#N/A,#N/A,FALSE,"ANEX-08";#N/A,#N/A,FALSE,"ANEX-09";#N/A,#N/A,FALSE,"ANEX-10";#N/A,#N/A,FALSE,"ANEX-11";#N/A,#N/A,FALSE,"ANEX-12";#N/A,#N/A,FALSE,"ANEX-13";#N/A,#N/A,FALSE,"ANEX-14";#N/A,#N/A,FALSE,"BALPTR"}</definedName>
    <definedName name="w_2" localSheetId="6" hidden="1">{#N/A,#N/A,FALSE,"DRE-2";#N/A,#N/A,FALSE,"DRE";#N/A,#N/A,FALSE,"ANEX-07";#N/A,#N/A,FALSE,"ANEX-08";#N/A,#N/A,FALSE,"ANEX-09";#N/A,#N/A,FALSE,"ANEX-10";#N/A,#N/A,FALSE,"ANEX-11";#N/A,#N/A,FALSE,"ANEX-12";#N/A,#N/A,FALSE,"ANEX-13";#N/A,#N/A,FALSE,"ANEX-14";#N/A,#N/A,FALSE,"BALPTR"}</definedName>
    <definedName name="w_2" localSheetId="3" hidden="1">{#N/A,#N/A,FALSE,"DRE-2";#N/A,#N/A,FALSE,"DRE";#N/A,#N/A,FALSE,"ANEX-07";#N/A,#N/A,FALSE,"ANEX-08";#N/A,#N/A,FALSE,"ANEX-09";#N/A,#N/A,FALSE,"ANEX-10";#N/A,#N/A,FALSE,"ANEX-11";#N/A,#N/A,FALSE,"ANEX-12";#N/A,#N/A,FALSE,"ANEX-13";#N/A,#N/A,FALSE,"ANEX-14";#N/A,#N/A,FALSE,"BALPTR"}</definedName>
    <definedName name="w_2" localSheetId="9" hidden="1">{#N/A,#N/A,FALSE,"DRE-2";#N/A,#N/A,FALSE,"DRE";#N/A,#N/A,FALSE,"ANEX-07";#N/A,#N/A,FALSE,"ANEX-08";#N/A,#N/A,FALSE,"ANEX-09";#N/A,#N/A,FALSE,"ANEX-10";#N/A,#N/A,FALSE,"ANEX-11";#N/A,#N/A,FALSE,"ANEX-12";#N/A,#N/A,FALSE,"ANEX-13";#N/A,#N/A,FALSE,"ANEX-14";#N/A,#N/A,FALSE,"BALPTR"}</definedName>
    <definedName name="w_2" localSheetId="5" hidden="1">{#N/A,#N/A,FALSE,"DRE-2";#N/A,#N/A,FALSE,"DRE";#N/A,#N/A,FALSE,"ANEX-07";#N/A,#N/A,FALSE,"ANEX-08";#N/A,#N/A,FALSE,"ANEX-09";#N/A,#N/A,FALSE,"ANEX-10";#N/A,#N/A,FALSE,"ANEX-11";#N/A,#N/A,FALSE,"ANEX-12";#N/A,#N/A,FALSE,"ANEX-13";#N/A,#N/A,FALSE,"ANEX-14";#N/A,#N/A,FALSE,"BALPTR"}</definedName>
    <definedName name="w_2" localSheetId="4" hidden="1">{#N/A,#N/A,FALSE,"DRE-2";#N/A,#N/A,FALSE,"DRE";#N/A,#N/A,FALSE,"ANEX-07";#N/A,#N/A,FALSE,"ANEX-08";#N/A,#N/A,FALSE,"ANEX-09";#N/A,#N/A,FALSE,"ANEX-10";#N/A,#N/A,FALSE,"ANEX-11";#N/A,#N/A,FALSE,"ANEX-12";#N/A,#N/A,FALSE,"ANEX-13";#N/A,#N/A,FALSE,"ANEX-14";#N/A,#N/A,FALSE,"BALPTR"}</definedName>
    <definedName name="w_2" localSheetId="1" hidden="1">{#N/A,#N/A,FALSE,"DRE-2";#N/A,#N/A,FALSE,"DRE";#N/A,#N/A,FALSE,"ANEX-07";#N/A,#N/A,FALSE,"ANEX-08";#N/A,#N/A,FALSE,"ANEX-09";#N/A,#N/A,FALSE,"ANEX-10";#N/A,#N/A,FALSE,"ANEX-11";#N/A,#N/A,FALSE,"ANEX-12";#N/A,#N/A,FALSE,"ANEX-13";#N/A,#N/A,FALSE,"ANEX-14";#N/A,#N/A,FALSE,"BALPTR"}</definedName>
    <definedName name="w_2" localSheetId="7" hidden="1">{#N/A,#N/A,FALSE,"DRE-2";#N/A,#N/A,FALSE,"DRE";#N/A,#N/A,FALSE,"ANEX-07";#N/A,#N/A,FALSE,"ANEX-08";#N/A,#N/A,FALSE,"ANEX-09";#N/A,#N/A,FALSE,"ANEX-10";#N/A,#N/A,FALSE,"ANEX-11";#N/A,#N/A,FALSE,"ANEX-12";#N/A,#N/A,FALSE,"ANEX-13";#N/A,#N/A,FALSE,"ANEX-14";#N/A,#N/A,FALSE,"BALPTR"}</definedName>
    <definedName name="w_2" hidden="1">{#N/A,#N/A,FALSE,"DRE-2";#N/A,#N/A,FALSE,"DRE";#N/A,#N/A,FALSE,"ANEX-07";#N/A,#N/A,FALSE,"ANEX-08";#N/A,#N/A,FALSE,"ANEX-09";#N/A,#N/A,FALSE,"ANEX-10";#N/A,#N/A,FALSE,"ANEX-11";#N/A,#N/A,FALSE,"ANEX-12";#N/A,#N/A,FALSE,"ANEX-13";#N/A,#N/A,FALSE,"ANEX-14";#N/A,#N/A,FALSE,"BALPTR"}</definedName>
    <definedName name="w_3" localSheetId="2" hidden="1">{#N/A,#N/A,FALSE,"DRE-2";#N/A,#N/A,FALSE,"DRE";#N/A,#N/A,FALSE,"ANEX-07";#N/A,#N/A,FALSE,"ANEX-08";#N/A,#N/A,FALSE,"ANEX-09";#N/A,#N/A,FALSE,"ANEX-10";#N/A,#N/A,FALSE,"ANEX-11";#N/A,#N/A,FALSE,"ANEX-12";#N/A,#N/A,FALSE,"ANEX-13";#N/A,#N/A,FALSE,"ANEX-14";#N/A,#N/A,FALSE,"BALPTR"}</definedName>
    <definedName name="w_3" localSheetId="6" hidden="1">{#N/A,#N/A,FALSE,"DRE-2";#N/A,#N/A,FALSE,"DRE";#N/A,#N/A,FALSE,"ANEX-07";#N/A,#N/A,FALSE,"ANEX-08";#N/A,#N/A,FALSE,"ANEX-09";#N/A,#N/A,FALSE,"ANEX-10";#N/A,#N/A,FALSE,"ANEX-11";#N/A,#N/A,FALSE,"ANEX-12";#N/A,#N/A,FALSE,"ANEX-13";#N/A,#N/A,FALSE,"ANEX-14";#N/A,#N/A,FALSE,"BALPTR"}</definedName>
    <definedName name="w_3" localSheetId="3" hidden="1">{#N/A,#N/A,FALSE,"DRE-2";#N/A,#N/A,FALSE,"DRE";#N/A,#N/A,FALSE,"ANEX-07";#N/A,#N/A,FALSE,"ANEX-08";#N/A,#N/A,FALSE,"ANEX-09";#N/A,#N/A,FALSE,"ANEX-10";#N/A,#N/A,FALSE,"ANEX-11";#N/A,#N/A,FALSE,"ANEX-12";#N/A,#N/A,FALSE,"ANEX-13";#N/A,#N/A,FALSE,"ANEX-14";#N/A,#N/A,FALSE,"BALPTR"}</definedName>
    <definedName name="w_3" localSheetId="9" hidden="1">{#N/A,#N/A,FALSE,"DRE-2";#N/A,#N/A,FALSE,"DRE";#N/A,#N/A,FALSE,"ANEX-07";#N/A,#N/A,FALSE,"ANEX-08";#N/A,#N/A,FALSE,"ANEX-09";#N/A,#N/A,FALSE,"ANEX-10";#N/A,#N/A,FALSE,"ANEX-11";#N/A,#N/A,FALSE,"ANEX-12";#N/A,#N/A,FALSE,"ANEX-13";#N/A,#N/A,FALSE,"ANEX-14";#N/A,#N/A,FALSE,"BALPTR"}</definedName>
    <definedName name="w_3" localSheetId="5" hidden="1">{#N/A,#N/A,FALSE,"DRE-2";#N/A,#N/A,FALSE,"DRE";#N/A,#N/A,FALSE,"ANEX-07";#N/A,#N/A,FALSE,"ANEX-08";#N/A,#N/A,FALSE,"ANEX-09";#N/A,#N/A,FALSE,"ANEX-10";#N/A,#N/A,FALSE,"ANEX-11";#N/A,#N/A,FALSE,"ANEX-12";#N/A,#N/A,FALSE,"ANEX-13";#N/A,#N/A,FALSE,"ANEX-14";#N/A,#N/A,FALSE,"BALPTR"}</definedName>
    <definedName name="w_3" localSheetId="4" hidden="1">{#N/A,#N/A,FALSE,"DRE-2";#N/A,#N/A,FALSE,"DRE";#N/A,#N/A,FALSE,"ANEX-07";#N/A,#N/A,FALSE,"ANEX-08";#N/A,#N/A,FALSE,"ANEX-09";#N/A,#N/A,FALSE,"ANEX-10";#N/A,#N/A,FALSE,"ANEX-11";#N/A,#N/A,FALSE,"ANEX-12";#N/A,#N/A,FALSE,"ANEX-13";#N/A,#N/A,FALSE,"ANEX-14";#N/A,#N/A,FALSE,"BALPTR"}</definedName>
    <definedName name="w_3" localSheetId="1" hidden="1">{#N/A,#N/A,FALSE,"DRE-2";#N/A,#N/A,FALSE,"DRE";#N/A,#N/A,FALSE,"ANEX-07";#N/A,#N/A,FALSE,"ANEX-08";#N/A,#N/A,FALSE,"ANEX-09";#N/A,#N/A,FALSE,"ANEX-10";#N/A,#N/A,FALSE,"ANEX-11";#N/A,#N/A,FALSE,"ANEX-12";#N/A,#N/A,FALSE,"ANEX-13";#N/A,#N/A,FALSE,"ANEX-14";#N/A,#N/A,FALSE,"BALPTR"}</definedName>
    <definedName name="w_3" localSheetId="7" hidden="1">{#N/A,#N/A,FALSE,"DRE-2";#N/A,#N/A,FALSE,"DRE";#N/A,#N/A,FALSE,"ANEX-07";#N/A,#N/A,FALSE,"ANEX-08";#N/A,#N/A,FALSE,"ANEX-09";#N/A,#N/A,FALSE,"ANEX-10";#N/A,#N/A,FALSE,"ANEX-11";#N/A,#N/A,FALSE,"ANEX-12";#N/A,#N/A,FALSE,"ANEX-13";#N/A,#N/A,FALSE,"ANEX-14";#N/A,#N/A,FALSE,"BALPTR"}</definedName>
    <definedName name="w_3" hidden="1">{#N/A,#N/A,FALSE,"DRE-2";#N/A,#N/A,FALSE,"DRE";#N/A,#N/A,FALSE,"ANEX-07";#N/A,#N/A,FALSE,"ANEX-08";#N/A,#N/A,FALSE,"ANEX-09";#N/A,#N/A,FALSE,"ANEX-10";#N/A,#N/A,FALSE,"ANEX-11";#N/A,#N/A,FALSE,"ANEX-12";#N/A,#N/A,FALSE,"ANEX-13";#N/A,#N/A,FALSE,"ANEX-14";#N/A,#N/A,FALSE,"BALPTR"}</definedName>
    <definedName name="w_4" localSheetId="2" hidden="1">{#N/A,#N/A,FALSE,"DRE-2";#N/A,#N/A,FALSE,"DRE";#N/A,#N/A,FALSE,"ANEX-07";#N/A,#N/A,FALSE,"ANEX-08";#N/A,#N/A,FALSE,"ANEX-09";#N/A,#N/A,FALSE,"ANEX-10";#N/A,#N/A,FALSE,"ANEX-11";#N/A,#N/A,FALSE,"ANEX-12";#N/A,#N/A,FALSE,"ANEX-13";#N/A,#N/A,FALSE,"ANEX-14";#N/A,#N/A,FALSE,"BALPTR"}</definedName>
    <definedName name="w_4" localSheetId="6" hidden="1">{#N/A,#N/A,FALSE,"DRE-2";#N/A,#N/A,FALSE,"DRE";#N/A,#N/A,FALSE,"ANEX-07";#N/A,#N/A,FALSE,"ANEX-08";#N/A,#N/A,FALSE,"ANEX-09";#N/A,#N/A,FALSE,"ANEX-10";#N/A,#N/A,FALSE,"ANEX-11";#N/A,#N/A,FALSE,"ANEX-12";#N/A,#N/A,FALSE,"ANEX-13";#N/A,#N/A,FALSE,"ANEX-14";#N/A,#N/A,FALSE,"BALPTR"}</definedName>
    <definedName name="w_4" localSheetId="3" hidden="1">{#N/A,#N/A,FALSE,"DRE-2";#N/A,#N/A,FALSE,"DRE";#N/A,#N/A,FALSE,"ANEX-07";#N/A,#N/A,FALSE,"ANEX-08";#N/A,#N/A,FALSE,"ANEX-09";#N/A,#N/A,FALSE,"ANEX-10";#N/A,#N/A,FALSE,"ANEX-11";#N/A,#N/A,FALSE,"ANEX-12";#N/A,#N/A,FALSE,"ANEX-13";#N/A,#N/A,FALSE,"ANEX-14";#N/A,#N/A,FALSE,"BALPTR"}</definedName>
    <definedName name="w_4" localSheetId="9" hidden="1">{#N/A,#N/A,FALSE,"DRE-2";#N/A,#N/A,FALSE,"DRE";#N/A,#N/A,FALSE,"ANEX-07";#N/A,#N/A,FALSE,"ANEX-08";#N/A,#N/A,FALSE,"ANEX-09";#N/A,#N/A,FALSE,"ANEX-10";#N/A,#N/A,FALSE,"ANEX-11";#N/A,#N/A,FALSE,"ANEX-12";#N/A,#N/A,FALSE,"ANEX-13";#N/A,#N/A,FALSE,"ANEX-14";#N/A,#N/A,FALSE,"BALPTR"}</definedName>
    <definedName name="w_4" localSheetId="5" hidden="1">{#N/A,#N/A,FALSE,"DRE-2";#N/A,#N/A,FALSE,"DRE";#N/A,#N/A,FALSE,"ANEX-07";#N/A,#N/A,FALSE,"ANEX-08";#N/A,#N/A,FALSE,"ANEX-09";#N/A,#N/A,FALSE,"ANEX-10";#N/A,#N/A,FALSE,"ANEX-11";#N/A,#N/A,FALSE,"ANEX-12";#N/A,#N/A,FALSE,"ANEX-13";#N/A,#N/A,FALSE,"ANEX-14";#N/A,#N/A,FALSE,"BALPTR"}</definedName>
    <definedName name="w_4" localSheetId="4" hidden="1">{#N/A,#N/A,FALSE,"DRE-2";#N/A,#N/A,FALSE,"DRE";#N/A,#N/A,FALSE,"ANEX-07";#N/A,#N/A,FALSE,"ANEX-08";#N/A,#N/A,FALSE,"ANEX-09";#N/A,#N/A,FALSE,"ANEX-10";#N/A,#N/A,FALSE,"ANEX-11";#N/A,#N/A,FALSE,"ANEX-12";#N/A,#N/A,FALSE,"ANEX-13";#N/A,#N/A,FALSE,"ANEX-14";#N/A,#N/A,FALSE,"BALPTR"}</definedName>
    <definedName name="w_4" localSheetId="1" hidden="1">{#N/A,#N/A,FALSE,"DRE-2";#N/A,#N/A,FALSE,"DRE";#N/A,#N/A,FALSE,"ANEX-07";#N/A,#N/A,FALSE,"ANEX-08";#N/A,#N/A,FALSE,"ANEX-09";#N/A,#N/A,FALSE,"ANEX-10";#N/A,#N/A,FALSE,"ANEX-11";#N/A,#N/A,FALSE,"ANEX-12";#N/A,#N/A,FALSE,"ANEX-13";#N/A,#N/A,FALSE,"ANEX-14";#N/A,#N/A,FALSE,"BALPTR"}</definedName>
    <definedName name="w_4" localSheetId="7" hidden="1">{#N/A,#N/A,FALSE,"DRE-2";#N/A,#N/A,FALSE,"DRE";#N/A,#N/A,FALSE,"ANEX-07";#N/A,#N/A,FALSE,"ANEX-08";#N/A,#N/A,FALSE,"ANEX-09";#N/A,#N/A,FALSE,"ANEX-10";#N/A,#N/A,FALSE,"ANEX-11";#N/A,#N/A,FALSE,"ANEX-12";#N/A,#N/A,FALSE,"ANEX-13";#N/A,#N/A,FALSE,"ANEX-14";#N/A,#N/A,FALSE,"BALPTR"}</definedName>
    <definedName name="w_4" hidden="1">{#N/A,#N/A,FALSE,"DRE-2";#N/A,#N/A,FALSE,"DRE";#N/A,#N/A,FALSE,"ANEX-07";#N/A,#N/A,FALSE,"ANEX-08";#N/A,#N/A,FALSE,"ANEX-09";#N/A,#N/A,FALSE,"ANEX-10";#N/A,#N/A,FALSE,"ANEX-11";#N/A,#N/A,FALSE,"ANEX-12";#N/A,#N/A,FALSE,"ANEX-13";#N/A,#N/A,FALSE,"ANEX-14";#N/A,#N/A,FALSE,"BALPTR"}</definedName>
    <definedName name="w_5" localSheetId="2" hidden="1">{#N/A,#N/A,FALSE,"DRE-2";#N/A,#N/A,FALSE,"DRE";#N/A,#N/A,FALSE,"ANEX-07";#N/A,#N/A,FALSE,"ANEX-08";#N/A,#N/A,FALSE,"ANEX-09";#N/A,#N/A,FALSE,"ANEX-10";#N/A,#N/A,FALSE,"ANEX-11";#N/A,#N/A,FALSE,"ANEX-12";#N/A,#N/A,FALSE,"ANEX-13";#N/A,#N/A,FALSE,"ANEX-14";#N/A,#N/A,FALSE,"BALPTR"}</definedName>
    <definedName name="w_5" localSheetId="6" hidden="1">{#N/A,#N/A,FALSE,"DRE-2";#N/A,#N/A,FALSE,"DRE";#N/A,#N/A,FALSE,"ANEX-07";#N/A,#N/A,FALSE,"ANEX-08";#N/A,#N/A,FALSE,"ANEX-09";#N/A,#N/A,FALSE,"ANEX-10";#N/A,#N/A,FALSE,"ANEX-11";#N/A,#N/A,FALSE,"ANEX-12";#N/A,#N/A,FALSE,"ANEX-13";#N/A,#N/A,FALSE,"ANEX-14";#N/A,#N/A,FALSE,"BALPTR"}</definedName>
    <definedName name="w_5" localSheetId="3" hidden="1">{#N/A,#N/A,FALSE,"DRE-2";#N/A,#N/A,FALSE,"DRE";#N/A,#N/A,FALSE,"ANEX-07";#N/A,#N/A,FALSE,"ANEX-08";#N/A,#N/A,FALSE,"ANEX-09";#N/A,#N/A,FALSE,"ANEX-10";#N/A,#N/A,FALSE,"ANEX-11";#N/A,#N/A,FALSE,"ANEX-12";#N/A,#N/A,FALSE,"ANEX-13";#N/A,#N/A,FALSE,"ANEX-14";#N/A,#N/A,FALSE,"BALPTR"}</definedName>
    <definedName name="w_5" localSheetId="9" hidden="1">{#N/A,#N/A,FALSE,"DRE-2";#N/A,#N/A,FALSE,"DRE";#N/A,#N/A,FALSE,"ANEX-07";#N/A,#N/A,FALSE,"ANEX-08";#N/A,#N/A,FALSE,"ANEX-09";#N/A,#N/A,FALSE,"ANEX-10";#N/A,#N/A,FALSE,"ANEX-11";#N/A,#N/A,FALSE,"ANEX-12";#N/A,#N/A,FALSE,"ANEX-13";#N/A,#N/A,FALSE,"ANEX-14";#N/A,#N/A,FALSE,"BALPTR"}</definedName>
    <definedName name="w_5" localSheetId="5" hidden="1">{#N/A,#N/A,FALSE,"DRE-2";#N/A,#N/A,FALSE,"DRE";#N/A,#N/A,FALSE,"ANEX-07";#N/A,#N/A,FALSE,"ANEX-08";#N/A,#N/A,FALSE,"ANEX-09";#N/A,#N/A,FALSE,"ANEX-10";#N/A,#N/A,FALSE,"ANEX-11";#N/A,#N/A,FALSE,"ANEX-12";#N/A,#N/A,FALSE,"ANEX-13";#N/A,#N/A,FALSE,"ANEX-14";#N/A,#N/A,FALSE,"BALPTR"}</definedName>
    <definedName name="w_5" localSheetId="4" hidden="1">{#N/A,#N/A,FALSE,"DRE-2";#N/A,#N/A,FALSE,"DRE";#N/A,#N/A,FALSE,"ANEX-07";#N/A,#N/A,FALSE,"ANEX-08";#N/A,#N/A,FALSE,"ANEX-09";#N/A,#N/A,FALSE,"ANEX-10";#N/A,#N/A,FALSE,"ANEX-11";#N/A,#N/A,FALSE,"ANEX-12";#N/A,#N/A,FALSE,"ANEX-13";#N/A,#N/A,FALSE,"ANEX-14";#N/A,#N/A,FALSE,"BALPTR"}</definedName>
    <definedName name="w_5" localSheetId="1" hidden="1">{#N/A,#N/A,FALSE,"DRE-2";#N/A,#N/A,FALSE,"DRE";#N/A,#N/A,FALSE,"ANEX-07";#N/A,#N/A,FALSE,"ANEX-08";#N/A,#N/A,FALSE,"ANEX-09";#N/A,#N/A,FALSE,"ANEX-10";#N/A,#N/A,FALSE,"ANEX-11";#N/A,#N/A,FALSE,"ANEX-12";#N/A,#N/A,FALSE,"ANEX-13";#N/A,#N/A,FALSE,"ANEX-14";#N/A,#N/A,FALSE,"BALPTR"}</definedName>
    <definedName name="w_5" localSheetId="7" hidden="1">{#N/A,#N/A,FALSE,"DRE-2";#N/A,#N/A,FALSE,"DRE";#N/A,#N/A,FALSE,"ANEX-07";#N/A,#N/A,FALSE,"ANEX-08";#N/A,#N/A,FALSE,"ANEX-09";#N/A,#N/A,FALSE,"ANEX-10";#N/A,#N/A,FALSE,"ANEX-11";#N/A,#N/A,FALSE,"ANEX-12";#N/A,#N/A,FALSE,"ANEX-13";#N/A,#N/A,FALSE,"ANEX-14";#N/A,#N/A,FALSE,"BALPTR"}</definedName>
    <definedName name="w_5" hidden="1">{#N/A,#N/A,FALSE,"DRE-2";#N/A,#N/A,FALSE,"DRE";#N/A,#N/A,FALSE,"ANEX-07";#N/A,#N/A,FALSE,"ANEX-08";#N/A,#N/A,FALSE,"ANEX-09";#N/A,#N/A,FALSE,"ANEX-10";#N/A,#N/A,FALSE,"ANEX-11";#N/A,#N/A,FALSE,"ANEX-12";#N/A,#N/A,FALSE,"ANEX-13";#N/A,#N/A,FALSE,"ANEX-14";#N/A,#N/A,FALSE,"BALPTR"}</definedName>
    <definedName name="WACC">[20]FC!$C$14</definedName>
    <definedName name="wcom" localSheetId="0" hidden="1">{"IS",#N/A,FALSE,"IS";"RPTIS",#N/A,FALSE,"RPTIS";"STATS",#N/A,FALSE,"STATS";"BS",#N/A,FALSE,"BS"}</definedName>
    <definedName name="wcom" localSheetId="2" hidden="1">{"IS",#N/A,FALSE,"IS";"RPTIS",#N/A,FALSE,"RPTIS";"STATS",#N/A,FALSE,"STATS";"BS",#N/A,FALSE,"BS"}</definedName>
    <definedName name="wcom" localSheetId="6" hidden="1">{"IS",#N/A,FALSE,"IS";"RPTIS",#N/A,FALSE,"RPTIS";"STATS",#N/A,FALSE,"STATS";"BS",#N/A,FALSE,"BS"}</definedName>
    <definedName name="wcom" localSheetId="3" hidden="1">{"IS",#N/A,FALSE,"IS";"RPTIS",#N/A,FALSE,"RPTIS";"STATS",#N/A,FALSE,"STATS";"BS",#N/A,FALSE,"BS"}</definedName>
    <definedName name="wcom" localSheetId="9" hidden="1">{"IS",#N/A,FALSE,"IS";"RPTIS",#N/A,FALSE,"RPTIS";"STATS",#N/A,FALSE,"STATS";"BS",#N/A,FALSE,"BS"}</definedName>
    <definedName name="wcom" localSheetId="5" hidden="1">{"IS",#N/A,FALSE,"IS";"RPTIS",#N/A,FALSE,"RPTIS";"STATS",#N/A,FALSE,"STATS";"BS",#N/A,FALSE,"BS"}</definedName>
    <definedName name="wcom" localSheetId="4" hidden="1">{"IS",#N/A,FALSE,"IS";"RPTIS",#N/A,FALSE,"RPTIS";"STATS",#N/A,FALSE,"STATS";"BS",#N/A,FALSE,"BS"}</definedName>
    <definedName name="wcom" localSheetId="1" hidden="1">{"IS",#N/A,FALSE,"IS";"RPTIS",#N/A,FALSE,"RPTIS";"STATS",#N/A,FALSE,"STATS";"BS",#N/A,FALSE,"BS"}</definedName>
    <definedName name="wcom" localSheetId="7" hidden="1">{"IS",#N/A,FALSE,"IS";"RPTIS",#N/A,FALSE,"RPTIS";"STATS",#N/A,FALSE,"STATS";"BS",#N/A,FALSE,"BS"}</definedName>
    <definedName name="wcom" hidden="1">{"IS",#N/A,FALSE,"IS";"RPTIS",#N/A,FALSE,"RPTIS";"STATS",#N/A,FALSE,"STATS";"BS",#N/A,FALSE,"BS"}</definedName>
    <definedName name="wq" localSheetId="0" hidden="1">{"'PXR_6500'!$A$1:$I$124"}</definedName>
    <definedName name="wq" localSheetId="2" hidden="1">{"'PXR_6500'!$A$1:$I$124"}</definedName>
    <definedName name="wq" localSheetId="6" hidden="1">{"'PXR_6500'!$A$1:$I$124"}</definedName>
    <definedName name="wq" localSheetId="3" hidden="1">{"'PXR_6500'!$A$1:$I$124"}</definedName>
    <definedName name="wq" localSheetId="9" hidden="1">{"'PXR_6500'!$A$1:$I$124"}</definedName>
    <definedName name="wq" localSheetId="5" hidden="1">{"'PXR_6500'!$A$1:$I$124"}</definedName>
    <definedName name="wq" localSheetId="4" hidden="1">{"'PXR_6500'!$A$1:$I$124"}</definedName>
    <definedName name="wq" localSheetId="1" hidden="1">{"'PXR_6500'!$A$1:$I$124"}</definedName>
    <definedName name="wq" localSheetId="7" hidden="1">{"'PXR_6500'!$A$1:$I$124"}</definedName>
    <definedName name="wq" hidden="1">{"'PXR_6500'!$A$1:$I$124"}</definedName>
    <definedName name="wrn.1." localSheetId="0" hidden="1">{"cover",#N/A,TRUE,"Cover";"toc1",#N/A,TRUE,"TOC";"ts1",#N/A,TRUE,"Transaction Summary";"ei",#N/A,TRUE,"Earnings Impact";"ad",#N/A,TRUE,"accretion dilution"}</definedName>
    <definedName name="wrn.1." localSheetId="2" hidden="1">{"cover",#N/A,TRUE,"Cover";"toc1",#N/A,TRUE,"TOC";"ts1",#N/A,TRUE,"Transaction Summary";"ei",#N/A,TRUE,"Earnings Impact";"ad",#N/A,TRUE,"accretion dilution"}</definedName>
    <definedName name="wrn.1." localSheetId="6" hidden="1">{"cover",#N/A,TRUE,"Cover";"toc1",#N/A,TRUE,"TOC";"ts1",#N/A,TRUE,"Transaction Summary";"ei",#N/A,TRUE,"Earnings Impact";"ad",#N/A,TRUE,"accretion dilution"}</definedName>
    <definedName name="wrn.1." localSheetId="3" hidden="1">{"cover",#N/A,TRUE,"Cover";"toc1",#N/A,TRUE,"TOC";"ts1",#N/A,TRUE,"Transaction Summary";"ei",#N/A,TRUE,"Earnings Impact";"ad",#N/A,TRUE,"accretion dilution"}</definedName>
    <definedName name="wrn.1." localSheetId="9" hidden="1">{"cover",#N/A,TRUE,"Cover";"toc1",#N/A,TRUE,"TOC";"ts1",#N/A,TRUE,"Transaction Summary";"ei",#N/A,TRUE,"Earnings Impact";"ad",#N/A,TRUE,"accretion dilution"}</definedName>
    <definedName name="wrn.1." localSheetId="5" hidden="1">{"cover",#N/A,TRUE,"Cover";"toc1",#N/A,TRUE,"TOC";"ts1",#N/A,TRUE,"Transaction Summary";"ei",#N/A,TRUE,"Earnings Impact";"ad",#N/A,TRUE,"accretion dilution"}</definedName>
    <definedName name="wrn.1." localSheetId="4" hidden="1">{"cover",#N/A,TRUE,"Cover";"toc1",#N/A,TRUE,"TOC";"ts1",#N/A,TRUE,"Transaction Summary";"ei",#N/A,TRUE,"Earnings Impact";"ad",#N/A,TRUE,"accretion dilution"}</definedName>
    <definedName name="wrn.1." localSheetId="1" hidden="1">{"cover",#N/A,TRUE,"Cover";"toc1",#N/A,TRUE,"TOC";"ts1",#N/A,TRUE,"Transaction Summary";"ei",#N/A,TRUE,"Earnings Impact";"ad",#N/A,TRUE,"accretion dilution"}</definedName>
    <definedName name="wrn.1." localSheetId="7" hidden="1">{"cover",#N/A,TRUE,"Cover";"toc1",#N/A,TRUE,"TOC";"ts1",#N/A,TRUE,"Transaction Summary";"ei",#N/A,TRUE,"Earnings Impact";"ad",#N/A,TRUE,"accretion dilution"}</definedName>
    <definedName name="wrn.1." hidden="1">{"cover",#N/A,TRUE,"Cover";"toc1",#N/A,TRUE,"TOC";"ts1",#N/A,TRUE,"Transaction Summary";"ei",#N/A,TRUE,"Earnings Impact";"ad",#N/A,TRUE,"accretion dilution"}</definedName>
    <definedName name="wrn.1._1" localSheetId="2" hidden="1">{"cover",#N/A,TRUE,"Cover";"toc1",#N/A,TRUE,"TOC";"ts1",#N/A,TRUE,"Transaction Summary";"ei",#N/A,TRUE,"Earnings Impact";"ad",#N/A,TRUE,"accretion dilution"}</definedName>
    <definedName name="wrn.1._1" localSheetId="6" hidden="1">{"cover",#N/A,TRUE,"Cover";"toc1",#N/A,TRUE,"TOC";"ts1",#N/A,TRUE,"Transaction Summary";"ei",#N/A,TRUE,"Earnings Impact";"ad",#N/A,TRUE,"accretion dilution"}</definedName>
    <definedName name="wrn.1._1" localSheetId="3" hidden="1">{"cover",#N/A,TRUE,"Cover";"toc1",#N/A,TRUE,"TOC";"ts1",#N/A,TRUE,"Transaction Summary";"ei",#N/A,TRUE,"Earnings Impact";"ad",#N/A,TRUE,"accretion dilution"}</definedName>
    <definedName name="wrn.1._1" localSheetId="9" hidden="1">{"cover",#N/A,TRUE,"Cover";"toc1",#N/A,TRUE,"TOC";"ts1",#N/A,TRUE,"Transaction Summary";"ei",#N/A,TRUE,"Earnings Impact";"ad",#N/A,TRUE,"accretion dilution"}</definedName>
    <definedName name="wrn.1._1" localSheetId="5" hidden="1">{"cover",#N/A,TRUE,"Cover";"toc1",#N/A,TRUE,"TOC";"ts1",#N/A,TRUE,"Transaction Summary";"ei",#N/A,TRUE,"Earnings Impact";"ad",#N/A,TRUE,"accretion dilution"}</definedName>
    <definedName name="wrn.1._1" localSheetId="4" hidden="1">{"cover",#N/A,TRUE,"Cover";"toc1",#N/A,TRUE,"TOC";"ts1",#N/A,TRUE,"Transaction Summary";"ei",#N/A,TRUE,"Earnings Impact";"ad",#N/A,TRUE,"accretion dilution"}</definedName>
    <definedName name="wrn.1._1" localSheetId="1" hidden="1">{"cover",#N/A,TRUE,"Cover";"toc1",#N/A,TRUE,"TOC";"ts1",#N/A,TRUE,"Transaction Summary";"ei",#N/A,TRUE,"Earnings Impact";"ad",#N/A,TRUE,"accretion dilution"}</definedName>
    <definedName name="wrn.1._1" localSheetId="7" hidden="1">{"cover",#N/A,TRUE,"Cover";"toc1",#N/A,TRUE,"TOC";"ts1",#N/A,TRUE,"Transaction Summary";"ei",#N/A,TRUE,"Earnings Impact";"ad",#N/A,TRUE,"accretion dilution"}</definedName>
    <definedName name="wrn.1._1" hidden="1">{"cover",#N/A,TRUE,"Cover";"toc1",#N/A,TRUE,"TOC";"ts1",#N/A,TRUE,"Transaction Summary";"ei",#N/A,TRUE,"Earnings Impact";"ad",#N/A,TRUE,"accretion dilution"}</definedName>
    <definedName name="wrn.1._2" localSheetId="2" hidden="1">{"cover",#N/A,TRUE,"Cover";"toc1",#N/A,TRUE,"TOC";"ts1",#N/A,TRUE,"Transaction Summary";"ei",#N/A,TRUE,"Earnings Impact";"ad",#N/A,TRUE,"accretion dilution"}</definedName>
    <definedName name="wrn.1._2" localSheetId="6" hidden="1">{"cover",#N/A,TRUE,"Cover";"toc1",#N/A,TRUE,"TOC";"ts1",#N/A,TRUE,"Transaction Summary";"ei",#N/A,TRUE,"Earnings Impact";"ad",#N/A,TRUE,"accretion dilution"}</definedName>
    <definedName name="wrn.1._2" localSheetId="3" hidden="1">{"cover",#N/A,TRUE,"Cover";"toc1",#N/A,TRUE,"TOC";"ts1",#N/A,TRUE,"Transaction Summary";"ei",#N/A,TRUE,"Earnings Impact";"ad",#N/A,TRUE,"accretion dilution"}</definedName>
    <definedName name="wrn.1._2" localSheetId="9" hidden="1">{"cover",#N/A,TRUE,"Cover";"toc1",#N/A,TRUE,"TOC";"ts1",#N/A,TRUE,"Transaction Summary";"ei",#N/A,TRUE,"Earnings Impact";"ad",#N/A,TRUE,"accretion dilution"}</definedName>
    <definedName name="wrn.1._2" localSheetId="5" hidden="1">{"cover",#N/A,TRUE,"Cover";"toc1",#N/A,TRUE,"TOC";"ts1",#N/A,TRUE,"Transaction Summary";"ei",#N/A,TRUE,"Earnings Impact";"ad",#N/A,TRUE,"accretion dilution"}</definedName>
    <definedName name="wrn.1._2" localSheetId="4" hidden="1">{"cover",#N/A,TRUE,"Cover";"toc1",#N/A,TRUE,"TOC";"ts1",#N/A,TRUE,"Transaction Summary";"ei",#N/A,TRUE,"Earnings Impact";"ad",#N/A,TRUE,"accretion dilution"}</definedName>
    <definedName name="wrn.1._2" localSheetId="1" hidden="1">{"cover",#N/A,TRUE,"Cover";"toc1",#N/A,TRUE,"TOC";"ts1",#N/A,TRUE,"Transaction Summary";"ei",#N/A,TRUE,"Earnings Impact";"ad",#N/A,TRUE,"accretion dilution"}</definedName>
    <definedName name="wrn.1._2" localSheetId="7" hidden="1">{"cover",#N/A,TRUE,"Cover";"toc1",#N/A,TRUE,"TOC";"ts1",#N/A,TRUE,"Transaction Summary";"ei",#N/A,TRUE,"Earnings Impact";"ad",#N/A,TRUE,"accretion dilution"}</definedName>
    <definedName name="wrn.1._2" hidden="1">{"cover",#N/A,TRUE,"Cover";"toc1",#N/A,TRUE,"TOC";"ts1",#N/A,TRUE,"Transaction Summary";"ei",#N/A,TRUE,"Earnings Impact";"ad",#N/A,TRUE,"accretion dilution"}</definedName>
    <definedName name="wrn.1._3" localSheetId="2" hidden="1">{"cover",#N/A,TRUE,"Cover";"toc1",#N/A,TRUE,"TOC";"ts1",#N/A,TRUE,"Transaction Summary";"ei",#N/A,TRUE,"Earnings Impact";"ad",#N/A,TRUE,"accretion dilution"}</definedName>
    <definedName name="wrn.1._3" localSheetId="6" hidden="1">{"cover",#N/A,TRUE,"Cover";"toc1",#N/A,TRUE,"TOC";"ts1",#N/A,TRUE,"Transaction Summary";"ei",#N/A,TRUE,"Earnings Impact";"ad",#N/A,TRUE,"accretion dilution"}</definedName>
    <definedName name="wrn.1._3" localSheetId="3" hidden="1">{"cover",#N/A,TRUE,"Cover";"toc1",#N/A,TRUE,"TOC";"ts1",#N/A,TRUE,"Transaction Summary";"ei",#N/A,TRUE,"Earnings Impact";"ad",#N/A,TRUE,"accretion dilution"}</definedName>
    <definedName name="wrn.1._3" localSheetId="9" hidden="1">{"cover",#N/A,TRUE,"Cover";"toc1",#N/A,TRUE,"TOC";"ts1",#N/A,TRUE,"Transaction Summary";"ei",#N/A,TRUE,"Earnings Impact";"ad",#N/A,TRUE,"accretion dilution"}</definedName>
    <definedName name="wrn.1._3" localSheetId="5" hidden="1">{"cover",#N/A,TRUE,"Cover";"toc1",#N/A,TRUE,"TOC";"ts1",#N/A,TRUE,"Transaction Summary";"ei",#N/A,TRUE,"Earnings Impact";"ad",#N/A,TRUE,"accretion dilution"}</definedName>
    <definedName name="wrn.1._3" localSheetId="4" hidden="1">{"cover",#N/A,TRUE,"Cover";"toc1",#N/A,TRUE,"TOC";"ts1",#N/A,TRUE,"Transaction Summary";"ei",#N/A,TRUE,"Earnings Impact";"ad",#N/A,TRUE,"accretion dilution"}</definedName>
    <definedName name="wrn.1._3" localSheetId="1" hidden="1">{"cover",#N/A,TRUE,"Cover";"toc1",#N/A,TRUE,"TOC";"ts1",#N/A,TRUE,"Transaction Summary";"ei",#N/A,TRUE,"Earnings Impact";"ad",#N/A,TRUE,"accretion dilution"}</definedName>
    <definedName name="wrn.1._3" localSheetId="7" hidden="1">{"cover",#N/A,TRUE,"Cover";"toc1",#N/A,TRUE,"TOC";"ts1",#N/A,TRUE,"Transaction Summary";"ei",#N/A,TRUE,"Earnings Impact";"ad",#N/A,TRUE,"accretion dilution"}</definedName>
    <definedName name="wrn.1._3" hidden="1">{"cover",#N/A,TRUE,"Cover";"toc1",#N/A,TRUE,"TOC";"ts1",#N/A,TRUE,"Transaction Summary";"ei",#N/A,TRUE,"Earnings Impact";"ad",#N/A,TRUE,"accretion dilution"}</definedName>
    <definedName name="wrn.1._4" localSheetId="2" hidden="1">{"cover",#N/A,TRUE,"Cover";"toc1",#N/A,TRUE,"TOC";"ts1",#N/A,TRUE,"Transaction Summary";"ei",#N/A,TRUE,"Earnings Impact";"ad",#N/A,TRUE,"accretion dilution"}</definedName>
    <definedName name="wrn.1._4" localSheetId="6" hidden="1">{"cover",#N/A,TRUE,"Cover";"toc1",#N/A,TRUE,"TOC";"ts1",#N/A,TRUE,"Transaction Summary";"ei",#N/A,TRUE,"Earnings Impact";"ad",#N/A,TRUE,"accretion dilution"}</definedName>
    <definedName name="wrn.1._4" localSheetId="3" hidden="1">{"cover",#N/A,TRUE,"Cover";"toc1",#N/A,TRUE,"TOC";"ts1",#N/A,TRUE,"Transaction Summary";"ei",#N/A,TRUE,"Earnings Impact";"ad",#N/A,TRUE,"accretion dilution"}</definedName>
    <definedName name="wrn.1._4" localSheetId="9" hidden="1">{"cover",#N/A,TRUE,"Cover";"toc1",#N/A,TRUE,"TOC";"ts1",#N/A,TRUE,"Transaction Summary";"ei",#N/A,TRUE,"Earnings Impact";"ad",#N/A,TRUE,"accretion dilution"}</definedName>
    <definedName name="wrn.1._4" localSheetId="5" hidden="1">{"cover",#N/A,TRUE,"Cover";"toc1",#N/A,TRUE,"TOC";"ts1",#N/A,TRUE,"Transaction Summary";"ei",#N/A,TRUE,"Earnings Impact";"ad",#N/A,TRUE,"accretion dilution"}</definedName>
    <definedName name="wrn.1._4" localSheetId="4" hidden="1">{"cover",#N/A,TRUE,"Cover";"toc1",#N/A,TRUE,"TOC";"ts1",#N/A,TRUE,"Transaction Summary";"ei",#N/A,TRUE,"Earnings Impact";"ad",#N/A,TRUE,"accretion dilution"}</definedName>
    <definedName name="wrn.1._4" localSheetId="1" hidden="1">{"cover",#N/A,TRUE,"Cover";"toc1",#N/A,TRUE,"TOC";"ts1",#N/A,TRUE,"Transaction Summary";"ei",#N/A,TRUE,"Earnings Impact";"ad",#N/A,TRUE,"accretion dilution"}</definedName>
    <definedName name="wrn.1._4" localSheetId="7" hidden="1">{"cover",#N/A,TRUE,"Cover";"toc1",#N/A,TRUE,"TOC";"ts1",#N/A,TRUE,"Transaction Summary";"ei",#N/A,TRUE,"Earnings Impact";"ad",#N/A,TRUE,"accretion dilution"}</definedName>
    <definedName name="wrn.1._4" hidden="1">{"cover",#N/A,TRUE,"Cover";"toc1",#N/A,TRUE,"TOC";"ts1",#N/A,TRUE,"Transaction Summary";"ei",#N/A,TRUE,"Earnings Impact";"ad",#N/A,TRUE,"accretion dilution"}</definedName>
    <definedName name="wrn.1._5" localSheetId="2" hidden="1">{"cover",#N/A,TRUE,"Cover";"toc1",#N/A,TRUE,"TOC";"ts1",#N/A,TRUE,"Transaction Summary";"ei",#N/A,TRUE,"Earnings Impact";"ad",#N/A,TRUE,"accretion dilution"}</definedName>
    <definedName name="wrn.1._5" localSheetId="6" hidden="1">{"cover",#N/A,TRUE,"Cover";"toc1",#N/A,TRUE,"TOC";"ts1",#N/A,TRUE,"Transaction Summary";"ei",#N/A,TRUE,"Earnings Impact";"ad",#N/A,TRUE,"accretion dilution"}</definedName>
    <definedName name="wrn.1._5" localSheetId="3" hidden="1">{"cover",#N/A,TRUE,"Cover";"toc1",#N/A,TRUE,"TOC";"ts1",#N/A,TRUE,"Transaction Summary";"ei",#N/A,TRUE,"Earnings Impact";"ad",#N/A,TRUE,"accretion dilution"}</definedName>
    <definedName name="wrn.1._5" localSheetId="9" hidden="1">{"cover",#N/A,TRUE,"Cover";"toc1",#N/A,TRUE,"TOC";"ts1",#N/A,TRUE,"Transaction Summary";"ei",#N/A,TRUE,"Earnings Impact";"ad",#N/A,TRUE,"accretion dilution"}</definedName>
    <definedName name="wrn.1._5" localSheetId="5" hidden="1">{"cover",#N/A,TRUE,"Cover";"toc1",#N/A,TRUE,"TOC";"ts1",#N/A,TRUE,"Transaction Summary";"ei",#N/A,TRUE,"Earnings Impact";"ad",#N/A,TRUE,"accretion dilution"}</definedName>
    <definedName name="wrn.1._5" localSheetId="4" hidden="1">{"cover",#N/A,TRUE,"Cover";"toc1",#N/A,TRUE,"TOC";"ts1",#N/A,TRUE,"Transaction Summary";"ei",#N/A,TRUE,"Earnings Impact";"ad",#N/A,TRUE,"accretion dilution"}</definedName>
    <definedName name="wrn.1._5" localSheetId="1" hidden="1">{"cover",#N/A,TRUE,"Cover";"toc1",#N/A,TRUE,"TOC";"ts1",#N/A,TRUE,"Transaction Summary";"ei",#N/A,TRUE,"Earnings Impact";"ad",#N/A,TRUE,"accretion dilution"}</definedName>
    <definedName name="wrn.1._5" localSheetId="7" hidden="1">{"cover",#N/A,TRUE,"Cover";"toc1",#N/A,TRUE,"TOC";"ts1",#N/A,TRUE,"Transaction Summary";"ei",#N/A,TRUE,"Earnings Impact";"ad",#N/A,TRUE,"accretion dilution"}</definedName>
    <definedName name="wrn.1._5" hidden="1">{"cover",#N/A,TRUE,"Cover";"toc1",#N/A,TRUE,"TOC";"ts1",#N/A,TRUE,"Transaction Summary";"ei",#N/A,TRUE,"Earnings Impact";"ad",#N/A,TRUE,"accretion dilution"}</definedName>
    <definedName name="wrn.10." localSheetId="0" hidden="1">{"cover",#N/A,TRUE,"Cover";"toc3",#N/A,TRUE,"TOC";"over",#N/A,TRUE,"Overview";"ts2",#N/A,TRUE,"Det_Trans_Sum";"ei1c",#N/A,TRUE,"Earnings Impact";"ad1",#N/A,TRUE,"accretion dilution";"pfis1",#N/A,TRUE,"Pro Forma Income Statement";"acq1c",#N/A,TRUE,"Acquirer";"tar1c",#N/A,TRUE,"Target"}</definedName>
    <definedName name="wrn.10." localSheetId="2" hidden="1">{"cover",#N/A,TRUE,"Cover";"toc3",#N/A,TRUE,"TOC";"over",#N/A,TRUE,"Overview";"ts2",#N/A,TRUE,"Det_Trans_Sum";"ei1c",#N/A,TRUE,"Earnings Impact";"ad1",#N/A,TRUE,"accretion dilution";"pfis1",#N/A,TRUE,"Pro Forma Income Statement";"acq1c",#N/A,TRUE,"Acquirer";"tar1c",#N/A,TRUE,"Target"}</definedName>
    <definedName name="wrn.10." localSheetId="6" hidden="1">{"cover",#N/A,TRUE,"Cover";"toc3",#N/A,TRUE,"TOC";"over",#N/A,TRUE,"Overview";"ts2",#N/A,TRUE,"Det_Trans_Sum";"ei1c",#N/A,TRUE,"Earnings Impact";"ad1",#N/A,TRUE,"accretion dilution";"pfis1",#N/A,TRUE,"Pro Forma Income Statement";"acq1c",#N/A,TRUE,"Acquirer";"tar1c",#N/A,TRUE,"Target"}</definedName>
    <definedName name="wrn.10." localSheetId="3" hidden="1">{"cover",#N/A,TRUE,"Cover";"toc3",#N/A,TRUE,"TOC";"over",#N/A,TRUE,"Overview";"ts2",#N/A,TRUE,"Det_Trans_Sum";"ei1c",#N/A,TRUE,"Earnings Impact";"ad1",#N/A,TRUE,"accretion dilution";"pfis1",#N/A,TRUE,"Pro Forma Income Statement";"acq1c",#N/A,TRUE,"Acquirer";"tar1c",#N/A,TRUE,"Target"}</definedName>
    <definedName name="wrn.10." localSheetId="9" hidden="1">{"cover",#N/A,TRUE,"Cover";"toc3",#N/A,TRUE,"TOC";"over",#N/A,TRUE,"Overview";"ts2",#N/A,TRUE,"Det_Trans_Sum";"ei1c",#N/A,TRUE,"Earnings Impact";"ad1",#N/A,TRUE,"accretion dilution";"pfis1",#N/A,TRUE,"Pro Forma Income Statement";"acq1c",#N/A,TRUE,"Acquirer";"tar1c",#N/A,TRUE,"Target"}</definedName>
    <definedName name="wrn.10." localSheetId="5" hidden="1">{"cover",#N/A,TRUE,"Cover";"toc3",#N/A,TRUE,"TOC";"over",#N/A,TRUE,"Overview";"ts2",#N/A,TRUE,"Det_Trans_Sum";"ei1c",#N/A,TRUE,"Earnings Impact";"ad1",#N/A,TRUE,"accretion dilution";"pfis1",#N/A,TRUE,"Pro Forma Income Statement";"acq1c",#N/A,TRUE,"Acquirer";"tar1c",#N/A,TRUE,"Target"}</definedName>
    <definedName name="wrn.10." localSheetId="4" hidden="1">{"cover",#N/A,TRUE,"Cover";"toc3",#N/A,TRUE,"TOC";"over",#N/A,TRUE,"Overview";"ts2",#N/A,TRUE,"Det_Trans_Sum";"ei1c",#N/A,TRUE,"Earnings Impact";"ad1",#N/A,TRUE,"accretion dilution";"pfis1",#N/A,TRUE,"Pro Forma Income Statement";"acq1c",#N/A,TRUE,"Acquirer";"tar1c",#N/A,TRUE,"Target"}</definedName>
    <definedName name="wrn.10." localSheetId="1" hidden="1">{"cover",#N/A,TRUE,"Cover";"toc3",#N/A,TRUE,"TOC";"over",#N/A,TRUE,"Overview";"ts2",#N/A,TRUE,"Det_Trans_Sum";"ei1c",#N/A,TRUE,"Earnings Impact";"ad1",#N/A,TRUE,"accretion dilution";"pfis1",#N/A,TRUE,"Pro Forma Income Statement";"acq1c",#N/A,TRUE,"Acquirer";"tar1c",#N/A,TRUE,"Target"}</definedName>
    <definedName name="wrn.10." localSheetId="7" hidden="1">{"cover",#N/A,TRUE,"Cover";"toc3",#N/A,TRUE,"TOC";"over",#N/A,TRUE,"Overview";"ts2",#N/A,TRUE,"Det_Trans_Sum";"ei1c",#N/A,TRUE,"Earnings Impact";"ad1",#N/A,TRUE,"accretion dilution";"pfis1",#N/A,TRUE,"Pro Forma Income Statement";"acq1c",#N/A,TRUE,"Acquirer";"tar1c",#N/A,TRUE,"Target"}</definedName>
    <definedName name="wrn.10." hidden="1">{"cover",#N/A,TRUE,"Cover";"toc3",#N/A,TRUE,"TOC";"over",#N/A,TRUE,"Overview";"ts2",#N/A,TRUE,"Det_Trans_Sum";"ei1c",#N/A,TRUE,"Earnings Impact";"ad1",#N/A,TRUE,"accretion dilution";"pfis1",#N/A,TRUE,"Pro Forma Income Statement";"acq1c",#N/A,TRUE,"Acquirer";"tar1c",#N/A,TRUE,"Target"}</definedName>
    <definedName name="wrn.10._.Per._.Cent._.Success." localSheetId="0" hidden="1">{#N/A,"10% Success",FALSE,"Sales Forecast";#N/A,#N/A,FALSE,"Sheet2"}</definedName>
    <definedName name="wrn.10._.Per._.Cent._.Success." localSheetId="2" hidden="1">{#N/A,"10% Success",FALSE,"Sales Forecast";#N/A,#N/A,FALSE,"Sheet2"}</definedName>
    <definedName name="wrn.10._.Per._.Cent._.Success." localSheetId="6" hidden="1">{#N/A,"10% Success",FALSE,"Sales Forecast";#N/A,#N/A,FALSE,"Sheet2"}</definedName>
    <definedName name="wrn.10._.Per._.Cent._.Success." localSheetId="3" hidden="1">{#N/A,"10% Success",FALSE,"Sales Forecast";#N/A,#N/A,FALSE,"Sheet2"}</definedName>
    <definedName name="wrn.10._.Per._.Cent._.Success." localSheetId="9" hidden="1">{#N/A,"10% Success",FALSE,"Sales Forecast";#N/A,#N/A,FALSE,"Sheet2"}</definedName>
    <definedName name="wrn.10._.Per._.Cent._.Success." localSheetId="5" hidden="1">{#N/A,"10% Success",FALSE,"Sales Forecast";#N/A,#N/A,FALSE,"Sheet2"}</definedName>
    <definedName name="wrn.10._.Per._.Cent._.Success." localSheetId="4" hidden="1">{#N/A,"10% Success",FALSE,"Sales Forecast";#N/A,#N/A,FALSE,"Sheet2"}</definedName>
    <definedName name="wrn.10._.Per._.Cent._.Success." localSheetId="1" hidden="1">{#N/A,"10% Success",FALSE,"Sales Forecast";#N/A,#N/A,FALSE,"Sheet2"}</definedName>
    <definedName name="wrn.10._.Per._.Cent._.Success." localSheetId="7" hidden="1">{#N/A,"10% Success",FALSE,"Sales Forecast";#N/A,#N/A,FALSE,"Sheet2"}</definedName>
    <definedName name="wrn.10._.Per._.Cent._.Success." hidden="1">{#N/A,"10% Success",FALSE,"Sales Forecast";#N/A,#N/A,FALSE,"Sheet2"}</definedName>
    <definedName name="wrn.10._.Per._.Cent._.Success._1" localSheetId="2" hidden="1">{#N/A,"10% Success",FALSE,"Sales Forecast";#N/A,#N/A,FALSE,"Sheet2"}</definedName>
    <definedName name="wrn.10._.Per._.Cent._.Success._1" localSheetId="6" hidden="1">{#N/A,"10% Success",FALSE,"Sales Forecast";#N/A,#N/A,FALSE,"Sheet2"}</definedName>
    <definedName name="wrn.10._.Per._.Cent._.Success._1" localSheetId="3" hidden="1">{#N/A,"10% Success",FALSE,"Sales Forecast";#N/A,#N/A,FALSE,"Sheet2"}</definedName>
    <definedName name="wrn.10._.Per._.Cent._.Success._1" localSheetId="9" hidden="1">{#N/A,"10% Success",FALSE,"Sales Forecast";#N/A,#N/A,FALSE,"Sheet2"}</definedName>
    <definedName name="wrn.10._.Per._.Cent._.Success._1" localSheetId="5" hidden="1">{#N/A,"10% Success",FALSE,"Sales Forecast";#N/A,#N/A,FALSE,"Sheet2"}</definedName>
    <definedName name="wrn.10._.Per._.Cent._.Success._1" localSheetId="4" hidden="1">{#N/A,"10% Success",FALSE,"Sales Forecast";#N/A,#N/A,FALSE,"Sheet2"}</definedName>
    <definedName name="wrn.10._.Per._.Cent._.Success._1" localSheetId="1" hidden="1">{#N/A,"10% Success",FALSE,"Sales Forecast";#N/A,#N/A,FALSE,"Sheet2"}</definedName>
    <definedName name="wrn.10._.Per._.Cent._.Success._1" localSheetId="7" hidden="1">{#N/A,"10% Success",FALSE,"Sales Forecast";#N/A,#N/A,FALSE,"Sheet2"}</definedName>
    <definedName name="wrn.10._.Per._.Cent._.Success._1" hidden="1">{#N/A,"10% Success",FALSE,"Sales Forecast";#N/A,#N/A,FALSE,"Sheet2"}</definedName>
    <definedName name="wrn.10._.Per._.Cent._.Success._2" localSheetId="2" hidden="1">{#N/A,"10% Success",FALSE,"Sales Forecast";#N/A,#N/A,FALSE,"Sheet2"}</definedName>
    <definedName name="wrn.10._.Per._.Cent._.Success._2" localSheetId="6" hidden="1">{#N/A,"10% Success",FALSE,"Sales Forecast";#N/A,#N/A,FALSE,"Sheet2"}</definedName>
    <definedName name="wrn.10._.Per._.Cent._.Success._2" localSheetId="3" hidden="1">{#N/A,"10% Success",FALSE,"Sales Forecast";#N/A,#N/A,FALSE,"Sheet2"}</definedName>
    <definedName name="wrn.10._.Per._.Cent._.Success._2" localSheetId="9" hidden="1">{#N/A,"10% Success",FALSE,"Sales Forecast";#N/A,#N/A,FALSE,"Sheet2"}</definedName>
    <definedName name="wrn.10._.Per._.Cent._.Success._2" localSheetId="5" hidden="1">{#N/A,"10% Success",FALSE,"Sales Forecast";#N/A,#N/A,FALSE,"Sheet2"}</definedName>
    <definedName name="wrn.10._.Per._.Cent._.Success._2" localSheetId="4" hidden="1">{#N/A,"10% Success",FALSE,"Sales Forecast";#N/A,#N/A,FALSE,"Sheet2"}</definedName>
    <definedName name="wrn.10._.Per._.Cent._.Success._2" localSheetId="1" hidden="1">{#N/A,"10% Success",FALSE,"Sales Forecast";#N/A,#N/A,FALSE,"Sheet2"}</definedName>
    <definedName name="wrn.10._.Per._.Cent._.Success._2" localSheetId="7" hidden="1">{#N/A,"10% Success",FALSE,"Sales Forecast";#N/A,#N/A,FALSE,"Sheet2"}</definedName>
    <definedName name="wrn.10._.Per._.Cent._.Success._2" hidden="1">{#N/A,"10% Success",FALSE,"Sales Forecast";#N/A,#N/A,FALSE,"Sheet2"}</definedName>
    <definedName name="wrn.10._.Per._.Cent._.Success._3" localSheetId="2" hidden="1">{#N/A,"10% Success",FALSE,"Sales Forecast";#N/A,#N/A,FALSE,"Sheet2"}</definedName>
    <definedName name="wrn.10._.Per._.Cent._.Success._3" localSheetId="6" hidden="1">{#N/A,"10% Success",FALSE,"Sales Forecast";#N/A,#N/A,FALSE,"Sheet2"}</definedName>
    <definedName name="wrn.10._.Per._.Cent._.Success._3" localSheetId="3" hidden="1">{#N/A,"10% Success",FALSE,"Sales Forecast";#N/A,#N/A,FALSE,"Sheet2"}</definedName>
    <definedName name="wrn.10._.Per._.Cent._.Success._3" localSheetId="9" hidden="1">{#N/A,"10% Success",FALSE,"Sales Forecast";#N/A,#N/A,FALSE,"Sheet2"}</definedName>
    <definedName name="wrn.10._.Per._.Cent._.Success._3" localSheetId="5" hidden="1">{#N/A,"10% Success",FALSE,"Sales Forecast";#N/A,#N/A,FALSE,"Sheet2"}</definedName>
    <definedName name="wrn.10._.Per._.Cent._.Success._3" localSheetId="4" hidden="1">{#N/A,"10% Success",FALSE,"Sales Forecast";#N/A,#N/A,FALSE,"Sheet2"}</definedName>
    <definedName name="wrn.10._.Per._.Cent._.Success._3" localSheetId="1" hidden="1">{#N/A,"10% Success",FALSE,"Sales Forecast";#N/A,#N/A,FALSE,"Sheet2"}</definedName>
    <definedName name="wrn.10._.Per._.Cent._.Success._3" localSheetId="7" hidden="1">{#N/A,"10% Success",FALSE,"Sales Forecast";#N/A,#N/A,FALSE,"Sheet2"}</definedName>
    <definedName name="wrn.10._.Per._.Cent._.Success._3" hidden="1">{#N/A,"10% Success",FALSE,"Sales Forecast";#N/A,#N/A,FALSE,"Sheet2"}</definedName>
    <definedName name="wrn.10._.Per._.Cent._.Success._4" localSheetId="2" hidden="1">{#N/A,"10% Success",FALSE,"Sales Forecast";#N/A,#N/A,FALSE,"Sheet2"}</definedName>
    <definedName name="wrn.10._.Per._.Cent._.Success._4" localSheetId="6" hidden="1">{#N/A,"10% Success",FALSE,"Sales Forecast";#N/A,#N/A,FALSE,"Sheet2"}</definedName>
    <definedName name="wrn.10._.Per._.Cent._.Success._4" localSheetId="3" hidden="1">{#N/A,"10% Success",FALSE,"Sales Forecast";#N/A,#N/A,FALSE,"Sheet2"}</definedName>
    <definedName name="wrn.10._.Per._.Cent._.Success._4" localSheetId="9" hidden="1">{#N/A,"10% Success",FALSE,"Sales Forecast";#N/A,#N/A,FALSE,"Sheet2"}</definedName>
    <definedName name="wrn.10._.Per._.Cent._.Success._4" localSheetId="5" hidden="1">{#N/A,"10% Success",FALSE,"Sales Forecast";#N/A,#N/A,FALSE,"Sheet2"}</definedName>
    <definedName name="wrn.10._.Per._.Cent._.Success._4" localSheetId="4" hidden="1">{#N/A,"10% Success",FALSE,"Sales Forecast";#N/A,#N/A,FALSE,"Sheet2"}</definedName>
    <definedName name="wrn.10._.Per._.Cent._.Success._4" localSheetId="1" hidden="1">{#N/A,"10% Success",FALSE,"Sales Forecast";#N/A,#N/A,FALSE,"Sheet2"}</definedName>
    <definedName name="wrn.10._.Per._.Cent._.Success._4" localSheetId="7" hidden="1">{#N/A,"10% Success",FALSE,"Sales Forecast";#N/A,#N/A,FALSE,"Sheet2"}</definedName>
    <definedName name="wrn.10._.Per._.Cent._.Success._4" hidden="1">{#N/A,"10% Success",FALSE,"Sales Forecast";#N/A,#N/A,FALSE,"Sheet2"}</definedName>
    <definedName name="wrn.10._.Per._.Cent._.Success._5" localSheetId="2" hidden="1">{#N/A,"10% Success",FALSE,"Sales Forecast";#N/A,#N/A,FALSE,"Sheet2"}</definedName>
    <definedName name="wrn.10._.Per._.Cent._.Success._5" localSheetId="6" hidden="1">{#N/A,"10% Success",FALSE,"Sales Forecast";#N/A,#N/A,FALSE,"Sheet2"}</definedName>
    <definedName name="wrn.10._.Per._.Cent._.Success._5" localSheetId="3" hidden="1">{#N/A,"10% Success",FALSE,"Sales Forecast";#N/A,#N/A,FALSE,"Sheet2"}</definedName>
    <definedName name="wrn.10._.Per._.Cent._.Success._5" localSheetId="9" hidden="1">{#N/A,"10% Success",FALSE,"Sales Forecast";#N/A,#N/A,FALSE,"Sheet2"}</definedName>
    <definedName name="wrn.10._.Per._.Cent._.Success._5" localSheetId="5" hidden="1">{#N/A,"10% Success",FALSE,"Sales Forecast";#N/A,#N/A,FALSE,"Sheet2"}</definedName>
    <definedName name="wrn.10._.Per._.Cent._.Success._5" localSheetId="4" hidden="1">{#N/A,"10% Success",FALSE,"Sales Forecast";#N/A,#N/A,FALSE,"Sheet2"}</definedName>
    <definedName name="wrn.10._.Per._.Cent._.Success._5" localSheetId="1" hidden="1">{#N/A,"10% Success",FALSE,"Sales Forecast";#N/A,#N/A,FALSE,"Sheet2"}</definedName>
    <definedName name="wrn.10._.Per._.Cent._.Success._5" localSheetId="7" hidden="1">{#N/A,"10% Success",FALSE,"Sales Forecast";#N/A,#N/A,FALSE,"Sheet2"}</definedName>
    <definedName name="wrn.10._.Per._.Cent._.Success._5" hidden="1">{#N/A,"10% Success",FALSE,"Sales Forecast";#N/A,#N/A,FALSE,"Sheet2"}</definedName>
    <definedName name="wrn.10._1" localSheetId="2" hidden="1">{"cover",#N/A,TRUE,"Cover";"toc3",#N/A,TRUE,"TOC";"over",#N/A,TRUE,"Overview";"ts2",#N/A,TRUE,"Det_Trans_Sum";"ei1c",#N/A,TRUE,"Earnings Impact";"ad1",#N/A,TRUE,"accretion dilution";"pfis1",#N/A,TRUE,"Pro Forma Income Statement";"acq1c",#N/A,TRUE,"Acquirer";"tar1c",#N/A,TRUE,"Target"}</definedName>
    <definedName name="wrn.10._1" localSheetId="6" hidden="1">{"cover",#N/A,TRUE,"Cover";"toc3",#N/A,TRUE,"TOC";"over",#N/A,TRUE,"Overview";"ts2",#N/A,TRUE,"Det_Trans_Sum";"ei1c",#N/A,TRUE,"Earnings Impact";"ad1",#N/A,TRUE,"accretion dilution";"pfis1",#N/A,TRUE,"Pro Forma Income Statement";"acq1c",#N/A,TRUE,"Acquirer";"tar1c",#N/A,TRUE,"Target"}</definedName>
    <definedName name="wrn.10._1" localSheetId="3" hidden="1">{"cover",#N/A,TRUE,"Cover";"toc3",#N/A,TRUE,"TOC";"over",#N/A,TRUE,"Overview";"ts2",#N/A,TRUE,"Det_Trans_Sum";"ei1c",#N/A,TRUE,"Earnings Impact";"ad1",#N/A,TRUE,"accretion dilution";"pfis1",#N/A,TRUE,"Pro Forma Income Statement";"acq1c",#N/A,TRUE,"Acquirer";"tar1c",#N/A,TRUE,"Target"}</definedName>
    <definedName name="wrn.10._1" localSheetId="9" hidden="1">{"cover",#N/A,TRUE,"Cover";"toc3",#N/A,TRUE,"TOC";"over",#N/A,TRUE,"Overview";"ts2",#N/A,TRUE,"Det_Trans_Sum";"ei1c",#N/A,TRUE,"Earnings Impact";"ad1",#N/A,TRUE,"accretion dilution";"pfis1",#N/A,TRUE,"Pro Forma Income Statement";"acq1c",#N/A,TRUE,"Acquirer";"tar1c",#N/A,TRUE,"Target"}</definedName>
    <definedName name="wrn.10._1" localSheetId="5" hidden="1">{"cover",#N/A,TRUE,"Cover";"toc3",#N/A,TRUE,"TOC";"over",#N/A,TRUE,"Overview";"ts2",#N/A,TRUE,"Det_Trans_Sum";"ei1c",#N/A,TRUE,"Earnings Impact";"ad1",#N/A,TRUE,"accretion dilution";"pfis1",#N/A,TRUE,"Pro Forma Income Statement";"acq1c",#N/A,TRUE,"Acquirer";"tar1c",#N/A,TRUE,"Target"}</definedName>
    <definedName name="wrn.10._1" localSheetId="4" hidden="1">{"cover",#N/A,TRUE,"Cover";"toc3",#N/A,TRUE,"TOC";"over",#N/A,TRUE,"Overview";"ts2",#N/A,TRUE,"Det_Trans_Sum";"ei1c",#N/A,TRUE,"Earnings Impact";"ad1",#N/A,TRUE,"accretion dilution";"pfis1",#N/A,TRUE,"Pro Forma Income Statement";"acq1c",#N/A,TRUE,"Acquirer";"tar1c",#N/A,TRUE,"Target"}</definedName>
    <definedName name="wrn.10._1" localSheetId="1" hidden="1">{"cover",#N/A,TRUE,"Cover";"toc3",#N/A,TRUE,"TOC";"over",#N/A,TRUE,"Overview";"ts2",#N/A,TRUE,"Det_Trans_Sum";"ei1c",#N/A,TRUE,"Earnings Impact";"ad1",#N/A,TRUE,"accretion dilution";"pfis1",#N/A,TRUE,"Pro Forma Income Statement";"acq1c",#N/A,TRUE,"Acquirer";"tar1c",#N/A,TRUE,"Target"}</definedName>
    <definedName name="wrn.10._1" localSheetId="7" hidden="1">{"cover",#N/A,TRUE,"Cover";"toc3",#N/A,TRUE,"TOC";"over",#N/A,TRUE,"Overview";"ts2",#N/A,TRUE,"Det_Trans_Sum";"ei1c",#N/A,TRUE,"Earnings Impact";"ad1",#N/A,TRUE,"accretion dilution";"pfis1",#N/A,TRUE,"Pro Forma Income Statement";"acq1c",#N/A,TRUE,"Acquirer";"tar1c",#N/A,TRUE,"Target"}</definedName>
    <definedName name="wrn.10._1" hidden="1">{"cover",#N/A,TRUE,"Cover";"toc3",#N/A,TRUE,"TOC";"over",#N/A,TRUE,"Overview";"ts2",#N/A,TRUE,"Det_Trans_Sum";"ei1c",#N/A,TRUE,"Earnings Impact";"ad1",#N/A,TRUE,"accretion dilution";"pfis1",#N/A,TRUE,"Pro Forma Income Statement";"acq1c",#N/A,TRUE,"Acquirer";"tar1c",#N/A,TRUE,"Target"}</definedName>
    <definedName name="wrn.10._2" localSheetId="2" hidden="1">{"cover",#N/A,TRUE,"Cover";"toc3",#N/A,TRUE,"TOC";"over",#N/A,TRUE,"Overview";"ts2",#N/A,TRUE,"Det_Trans_Sum";"ei1c",#N/A,TRUE,"Earnings Impact";"ad1",#N/A,TRUE,"accretion dilution";"pfis1",#N/A,TRUE,"Pro Forma Income Statement";"acq1c",#N/A,TRUE,"Acquirer";"tar1c",#N/A,TRUE,"Target"}</definedName>
    <definedName name="wrn.10._2" localSheetId="6" hidden="1">{"cover",#N/A,TRUE,"Cover";"toc3",#N/A,TRUE,"TOC";"over",#N/A,TRUE,"Overview";"ts2",#N/A,TRUE,"Det_Trans_Sum";"ei1c",#N/A,TRUE,"Earnings Impact";"ad1",#N/A,TRUE,"accretion dilution";"pfis1",#N/A,TRUE,"Pro Forma Income Statement";"acq1c",#N/A,TRUE,"Acquirer";"tar1c",#N/A,TRUE,"Target"}</definedName>
    <definedName name="wrn.10._2" localSheetId="3" hidden="1">{"cover",#N/A,TRUE,"Cover";"toc3",#N/A,TRUE,"TOC";"over",#N/A,TRUE,"Overview";"ts2",#N/A,TRUE,"Det_Trans_Sum";"ei1c",#N/A,TRUE,"Earnings Impact";"ad1",#N/A,TRUE,"accretion dilution";"pfis1",#N/A,TRUE,"Pro Forma Income Statement";"acq1c",#N/A,TRUE,"Acquirer";"tar1c",#N/A,TRUE,"Target"}</definedName>
    <definedName name="wrn.10._2" localSheetId="9" hidden="1">{"cover",#N/A,TRUE,"Cover";"toc3",#N/A,TRUE,"TOC";"over",#N/A,TRUE,"Overview";"ts2",#N/A,TRUE,"Det_Trans_Sum";"ei1c",#N/A,TRUE,"Earnings Impact";"ad1",#N/A,TRUE,"accretion dilution";"pfis1",#N/A,TRUE,"Pro Forma Income Statement";"acq1c",#N/A,TRUE,"Acquirer";"tar1c",#N/A,TRUE,"Target"}</definedName>
    <definedName name="wrn.10._2" localSheetId="5" hidden="1">{"cover",#N/A,TRUE,"Cover";"toc3",#N/A,TRUE,"TOC";"over",#N/A,TRUE,"Overview";"ts2",#N/A,TRUE,"Det_Trans_Sum";"ei1c",#N/A,TRUE,"Earnings Impact";"ad1",#N/A,TRUE,"accretion dilution";"pfis1",#N/A,TRUE,"Pro Forma Income Statement";"acq1c",#N/A,TRUE,"Acquirer";"tar1c",#N/A,TRUE,"Target"}</definedName>
    <definedName name="wrn.10._2" localSheetId="4" hidden="1">{"cover",#N/A,TRUE,"Cover";"toc3",#N/A,TRUE,"TOC";"over",#N/A,TRUE,"Overview";"ts2",#N/A,TRUE,"Det_Trans_Sum";"ei1c",#N/A,TRUE,"Earnings Impact";"ad1",#N/A,TRUE,"accretion dilution";"pfis1",#N/A,TRUE,"Pro Forma Income Statement";"acq1c",#N/A,TRUE,"Acquirer";"tar1c",#N/A,TRUE,"Target"}</definedName>
    <definedName name="wrn.10._2" localSheetId="1" hidden="1">{"cover",#N/A,TRUE,"Cover";"toc3",#N/A,TRUE,"TOC";"over",#N/A,TRUE,"Overview";"ts2",#N/A,TRUE,"Det_Trans_Sum";"ei1c",#N/A,TRUE,"Earnings Impact";"ad1",#N/A,TRUE,"accretion dilution";"pfis1",#N/A,TRUE,"Pro Forma Income Statement";"acq1c",#N/A,TRUE,"Acquirer";"tar1c",#N/A,TRUE,"Target"}</definedName>
    <definedName name="wrn.10._2" localSheetId="7" hidden="1">{"cover",#N/A,TRUE,"Cover";"toc3",#N/A,TRUE,"TOC";"over",#N/A,TRUE,"Overview";"ts2",#N/A,TRUE,"Det_Trans_Sum";"ei1c",#N/A,TRUE,"Earnings Impact";"ad1",#N/A,TRUE,"accretion dilution";"pfis1",#N/A,TRUE,"Pro Forma Income Statement";"acq1c",#N/A,TRUE,"Acquirer";"tar1c",#N/A,TRUE,"Target"}</definedName>
    <definedName name="wrn.10._2" hidden="1">{"cover",#N/A,TRUE,"Cover";"toc3",#N/A,TRUE,"TOC";"over",#N/A,TRUE,"Overview";"ts2",#N/A,TRUE,"Det_Trans_Sum";"ei1c",#N/A,TRUE,"Earnings Impact";"ad1",#N/A,TRUE,"accretion dilution";"pfis1",#N/A,TRUE,"Pro Forma Income Statement";"acq1c",#N/A,TRUE,"Acquirer";"tar1c",#N/A,TRUE,"Target"}</definedName>
    <definedName name="wrn.10._3" localSheetId="2" hidden="1">{"cover",#N/A,TRUE,"Cover";"toc3",#N/A,TRUE,"TOC";"over",#N/A,TRUE,"Overview";"ts2",#N/A,TRUE,"Det_Trans_Sum";"ei1c",#N/A,TRUE,"Earnings Impact";"ad1",#N/A,TRUE,"accretion dilution";"pfis1",#N/A,TRUE,"Pro Forma Income Statement";"acq1c",#N/A,TRUE,"Acquirer";"tar1c",#N/A,TRUE,"Target"}</definedName>
    <definedName name="wrn.10._3" localSheetId="6" hidden="1">{"cover",#N/A,TRUE,"Cover";"toc3",#N/A,TRUE,"TOC";"over",#N/A,TRUE,"Overview";"ts2",#N/A,TRUE,"Det_Trans_Sum";"ei1c",#N/A,TRUE,"Earnings Impact";"ad1",#N/A,TRUE,"accretion dilution";"pfis1",#N/A,TRUE,"Pro Forma Income Statement";"acq1c",#N/A,TRUE,"Acquirer";"tar1c",#N/A,TRUE,"Target"}</definedName>
    <definedName name="wrn.10._3" localSheetId="3" hidden="1">{"cover",#N/A,TRUE,"Cover";"toc3",#N/A,TRUE,"TOC";"over",#N/A,TRUE,"Overview";"ts2",#N/A,TRUE,"Det_Trans_Sum";"ei1c",#N/A,TRUE,"Earnings Impact";"ad1",#N/A,TRUE,"accretion dilution";"pfis1",#N/A,TRUE,"Pro Forma Income Statement";"acq1c",#N/A,TRUE,"Acquirer";"tar1c",#N/A,TRUE,"Target"}</definedName>
    <definedName name="wrn.10._3" localSheetId="9" hidden="1">{"cover",#N/A,TRUE,"Cover";"toc3",#N/A,TRUE,"TOC";"over",#N/A,TRUE,"Overview";"ts2",#N/A,TRUE,"Det_Trans_Sum";"ei1c",#N/A,TRUE,"Earnings Impact";"ad1",#N/A,TRUE,"accretion dilution";"pfis1",#N/A,TRUE,"Pro Forma Income Statement";"acq1c",#N/A,TRUE,"Acquirer";"tar1c",#N/A,TRUE,"Target"}</definedName>
    <definedName name="wrn.10._3" localSheetId="5" hidden="1">{"cover",#N/A,TRUE,"Cover";"toc3",#N/A,TRUE,"TOC";"over",#N/A,TRUE,"Overview";"ts2",#N/A,TRUE,"Det_Trans_Sum";"ei1c",#N/A,TRUE,"Earnings Impact";"ad1",#N/A,TRUE,"accretion dilution";"pfis1",#N/A,TRUE,"Pro Forma Income Statement";"acq1c",#N/A,TRUE,"Acquirer";"tar1c",#N/A,TRUE,"Target"}</definedName>
    <definedName name="wrn.10._3" localSheetId="4" hidden="1">{"cover",#N/A,TRUE,"Cover";"toc3",#N/A,TRUE,"TOC";"over",#N/A,TRUE,"Overview";"ts2",#N/A,TRUE,"Det_Trans_Sum";"ei1c",#N/A,TRUE,"Earnings Impact";"ad1",#N/A,TRUE,"accretion dilution";"pfis1",#N/A,TRUE,"Pro Forma Income Statement";"acq1c",#N/A,TRUE,"Acquirer";"tar1c",#N/A,TRUE,"Target"}</definedName>
    <definedName name="wrn.10._3" localSheetId="1" hidden="1">{"cover",#N/A,TRUE,"Cover";"toc3",#N/A,TRUE,"TOC";"over",#N/A,TRUE,"Overview";"ts2",#N/A,TRUE,"Det_Trans_Sum";"ei1c",#N/A,TRUE,"Earnings Impact";"ad1",#N/A,TRUE,"accretion dilution";"pfis1",#N/A,TRUE,"Pro Forma Income Statement";"acq1c",#N/A,TRUE,"Acquirer";"tar1c",#N/A,TRUE,"Target"}</definedName>
    <definedName name="wrn.10._3" localSheetId="7" hidden="1">{"cover",#N/A,TRUE,"Cover";"toc3",#N/A,TRUE,"TOC";"over",#N/A,TRUE,"Overview";"ts2",#N/A,TRUE,"Det_Trans_Sum";"ei1c",#N/A,TRUE,"Earnings Impact";"ad1",#N/A,TRUE,"accretion dilution";"pfis1",#N/A,TRUE,"Pro Forma Income Statement";"acq1c",#N/A,TRUE,"Acquirer";"tar1c",#N/A,TRUE,"Target"}</definedName>
    <definedName name="wrn.10._3" hidden="1">{"cover",#N/A,TRUE,"Cover";"toc3",#N/A,TRUE,"TOC";"over",#N/A,TRUE,"Overview";"ts2",#N/A,TRUE,"Det_Trans_Sum";"ei1c",#N/A,TRUE,"Earnings Impact";"ad1",#N/A,TRUE,"accretion dilution";"pfis1",#N/A,TRUE,"Pro Forma Income Statement";"acq1c",#N/A,TRUE,"Acquirer";"tar1c",#N/A,TRUE,"Target"}</definedName>
    <definedName name="wrn.10._4" localSheetId="2" hidden="1">{"cover",#N/A,TRUE,"Cover";"toc3",#N/A,TRUE,"TOC";"over",#N/A,TRUE,"Overview";"ts2",#N/A,TRUE,"Det_Trans_Sum";"ei1c",#N/A,TRUE,"Earnings Impact";"ad1",#N/A,TRUE,"accretion dilution";"pfis1",#N/A,TRUE,"Pro Forma Income Statement";"acq1c",#N/A,TRUE,"Acquirer";"tar1c",#N/A,TRUE,"Target"}</definedName>
    <definedName name="wrn.10._4" localSheetId="6" hidden="1">{"cover",#N/A,TRUE,"Cover";"toc3",#N/A,TRUE,"TOC";"over",#N/A,TRUE,"Overview";"ts2",#N/A,TRUE,"Det_Trans_Sum";"ei1c",#N/A,TRUE,"Earnings Impact";"ad1",#N/A,TRUE,"accretion dilution";"pfis1",#N/A,TRUE,"Pro Forma Income Statement";"acq1c",#N/A,TRUE,"Acquirer";"tar1c",#N/A,TRUE,"Target"}</definedName>
    <definedName name="wrn.10._4" localSheetId="3" hidden="1">{"cover",#N/A,TRUE,"Cover";"toc3",#N/A,TRUE,"TOC";"over",#N/A,TRUE,"Overview";"ts2",#N/A,TRUE,"Det_Trans_Sum";"ei1c",#N/A,TRUE,"Earnings Impact";"ad1",#N/A,TRUE,"accretion dilution";"pfis1",#N/A,TRUE,"Pro Forma Income Statement";"acq1c",#N/A,TRUE,"Acquirer";"tar1c",#N/A,TRUE,"Target"}</definedName>
    <definedName name="wrn.10._4" localSheetId="9" hidden="1">{"cover",#N/A,TRUE,"Cover";"toc3",#N/A,TRUE,"TOC";"over",#N/A,TRUE,"Overview";"ts2",#N/A,TRUE,"Det_Trans_Sum";"ei1c",#N/A,TRUE,"Earnings Impact";"ad1",#N/A,TRUE,"accretion dilution";"pfis1",#N/A,TRUE,"Pro Forma Income Statement";"acq1c",#N/A,TRUE,"Acquirer";"tar1c",#N/A,TRUE,"Target"}</definedName>
    <definedName name="wrn.10._4" localSheetId="5" hidden="1">{"cover",#N/A,TRUE,"Cover";"toc3",#N/A,TRUE,"TOC";"over",#N/A,TRUE,"Overview";"ts2",#N/A,TRUE,"Det_Trans_Sum";"ei1c",#N/A,TRUE,"Earnings Impact";"ad1",#N/A,TRUE,"accretion dilution";"pfis1",#N/A,TRUE,"Pro Forma Income Statement";"acq1c",#N/A,TRUE,"Acquirer";"tar1c",#N/A,TRUE,"Target"}</definedName>
    <definedName name="wrn.10._4" localSheetId="4" hidden="1">{"cover",#N/A,TRUE,"Cover";"toc3",#N/A,TRUE,"TOC";"over",#N/A,TRUE,"Overview";"ts2",#N/A,TRUE,"Det_Trans_Sum";"ei1c",#N/A,TRUE,"Earnings Impact";"ad1",#N/A,TRUE,"accretion dilution";"pfis1",#N/A,TRUE,"Pro Forma Income Statement";"acq1c",#N/A,TRUE,"Acquirer";"tar1c",#N/A,TRUE,"Target"}</definedName>
    <definedName name="wrn.10._4" localSheetId="1" hidden="1">{"cover",#N/A,TRUE,"Cover";"toc3",#N/A,TRUE,"TOC";"over",#N/A,TRUE,"Overview";"ts2",#N/A,TRUE,"Det_Trans_Sum";"ei1c",#N/A,TRUE,"Earnings Impact";"ad1",#N/A,TRUE,"accretion dilution";"pfis1",#N/A,TRUE,"Pro Forma Income Statement";"acq1c",#N/A,TRUE,"Acquirer";"tar1c",#N/A,TRUE,"Target"}</definedName>
    <definedName name="wrn.10._4" localSheetId="7" hidden="1">{"cover",#N/A,TRUE,"Cover";"toc3",#N/A,TRUE,"TOC";"over",#N/A,TRUE,"Overview";"ts2",#N/A,TRUE,"Det_Trans_Sum";"ei1c",#N/A,TRUE,"Earnings Impact";"ad1",#N/A,TRUE,"accretion dilution";"pfis1",#N/A,TRUE,"Pro Forma Income Statement";"acq1c",#N/A,TRUE,"Acquirer";"tar1c",#N/A,TRUE,"Target"}</definedName>
    <definedName name="wrn.10._4" hidden="1">{"cover",#N/A,TRUE,"Cover";"toc3",#N/A,TRUE,"TOC";"over",#N/A,TRUE,"Overview";"ts2",#N/A,TRUE,"Det_Trans_Sum";"ei1c",#N/A,TRUE,"Earnings Impact";"ad1",#N/A,TRUE,"accretion dilution";"pfis1",#N/A,TRUE,"Pro Forma Income Statement";"acq1c",#N/A,TRUE,"Acquirer";"tar1c",#N/A,TRUE,"Target"}</definedName>
    <definedName name="wrn.10._5" localSheetId="2" hidden="1">{"cover",#N/A,TRUE,"Cover";"toc3",#N/A,TRUE,"TOC";"over",#N/A,TRUE,"Overview";"ts2",#N/A,TRUE,"Det_Trans_Sum";"ei1c",#N/A,TRUE,"Earnings Impact";"ad1",#N/A,TRUE,"accretion dilution";"pfis1",#N/A,TRUE,"Pro Forma Income Statement";"acq1c",#N/A,TRUE,"Acquirer";"tar1c",#N/A,TRUE,"Target"}</definedName>
    <definedName name="wrn.10._5" localSheetId="6" hidden="1">{"cover",#N/A,TRUE,"Cover";"toc3",#N/A,TRUE,"TOC";"over",#N/A,TRUE,"Overview";"ts2",#N/A,TRUE,"Det_Trans_Sum";"ei1c",#N/A,TRUE,"Earnings Impact";"ad1",#N/A,TRUE,"accretion dilution";"pfis1",#N/A,TRUE,"Pro Forma Income Statement";"acq1c",#N/A,TRUE,"Acquirer";"tar1c",#N/A,TRUE,"Target"}</definedName>
    <definedName name="wrn.10._5" localSheetId="3" hidden="1">{"cover",#N/A,TRUE,"Cover";"toc3",#N/A,TRUE,"TOC";"over",#N/A,TRUE,"Overview";"ts2",#N/A,TRUE,"Det_Trans_Sum";"ei1c",#N/A,TRUE,"Earnings Impact";"ad1",#N/A,TRUE,"accretion dilution";"pfis1",#N/A,TRUE,"Pro Forma Income Statement";"acq1c",#N/A,TRUE,"Acquirer";"tar1c",#N/A,TRUE,"Target"}</definedName>
    <definedName name="wrn.10._5" localSheetId="9" hidden="1">{"cover",#N/A,TRUE,"Cover";"toc3",#N/A,TRUE,"TOC";"over",#N/A,TRUE,"Overview";"ts2",#N/A,TRUE,"Det_Trans_Sum";"ei1c",#N/A,TRUE,"Earnings Impact";"ad1",#N/A,TRUE,"accretion dilution";"pfis1",#N/A,TRUE,"Pro Forma Income Statement";"acq1c",#N/A,TRUE,"Acquirer";"tar1c",#N/A,TRUE,"Target"}</definedName>
    <definedName name="wrn.10._5" localSheetId="5" hidden="1">{"cover",#N/A,TRUE,"Cover";"toc3",#N/A,TRUE,"TOC";"over",#N/A,TRUE,"Overview";"ts2",#N/A,TRUE,"Det_Trans_Sum";"ei1c",#N/A,TRUE,"Earnings Impact";"ad1",#N/A,TRUE,"accretion dilution";"pfis1",#N/A,TRUE,"Pro Forma Income Statement";"acq1c",#N/A,TRUE,"Acquirer";"tar1c",#N/A,TRUE,"Target"}</definedName>
    <definedName name="wrn.10._5" localSheetId="4" hidden="1">{"cover",#N/A,TRUE,"Cover";"toc3",#N/A,TRUE,"TOC";"over",#N/A,TRUE,"Overview";"ts2",#N/A,TRUE,"Det_Trans_Sum";"ei1c",#N/A,TRUE,"Earnings Impact";"ad1",#N/A,TRUE,"accretion dilution";"pfis1",#N/A,TRUE,"Pro Forma Income Statement";"acq1c",#N/A,TRUE,"Acquirer";"tar1c",#N/A,TRUE,"Target"}</definedName>
    <definedName name="wrn.10._5" localSheetId="1" hidden="1">{"cover",#N/A,TRUE,"Cover";"toc3",#N/A,TRUE,"TOC";"over",#N/A,TRUE,"Overview";"ts2",#N/A,TRUE,"Det_Trans_Sum";"ei1c",#N/A,TRUE,"Earnings Impact";"ad1",#N/A,TRUE,"accretion dilution";"pfis1",#N/A,TRUE,"Pro Forma Income Statement";"acq1c",#N/A,TRUE,"Acquirer";"tar1c",#N/A,TRUE,"Target"}</definedName>
    <definedName name="wrn.10._5" localSheetId="7" hidden="1">{"cover",#N/A,TRUE,"Cover";"toc3",#N/A,TRUE,"TOC";"over",#N/A,TRUE,"Overview";"ts2",#N/A,TRUE,"Det_Trans_Sum";"ei1c",#N/A,TRUE,"Earnings Impact";"ad1",#N/A,TRUE,"accretion dilution";"pfis1",#N/A,TRUE,"Pro Forma Income Statement";"acq1c",#N/A,TRUE,"Acquirer";"tar1c",#N/A,TRUE,"Target"}</definedName>
    <definedName name="wrn.10._5" hidden="1">{"cover",#N/A,TRUE,"Cover";"toc3",#N/A,TRUE,"TOC";"over",#N/A,TRUE,"Overview";"ts2",#N/A,TRUE,"Det_Trans_Sum";"ei1c",#N/A,TRUE,"Earnings Impact";"ad1",#N/A,TRUE,"accretion dilution";"pfis1",#N/A,TRUE,"Pro Forma Income Statement";"acq1c",#N/A,TRUE,"Acquirer";"tar1c",#N/A,TRUE,"Target"}</definedName>
    <definedName name="wrn.100._.Per._.Cent._.Success." localSheetId="0" hidden="1">{#N/A,"100% Success",TRUE,"Sales Forecast";#N/A,#N/A,TRUE,"Sheet2"}</definedName>
    <definedName name="wrn.100._.Per._.Cent._.Success." localSheetId="2" hidden="1">{#N/A,"100% Success",TRUE,"Sales Forecast";#N/A,#N/A,TRUE,"Sheet2"}</definedName>
    <definedName name="wrn.100._.Per._.Cent._.Success." localSheetId="6" hidden="1">{#N/A,"100% Success",TRUE,"Sales Forecast";#N/A,#N/A,TRUE,"Sheet2"}</definedName>
    <definedName name="wrn.100._.Per._.Cent._.Success." localSheetId="3" hidden="1">{#N/A,"100% Success",TRUE,"Sales Forecast";#N/A,#N/A,TRUE,"Sheet2"}</definedName>
    <definedName name="wrn.100._.Per._.Cent._.Success." localSheetId="9" hidden="1">{#N/A,"100% Success",TRUE,"Sales Forecast";#N/A,#N/A,TRUE,"Sheet2"}</definedName>
    <definedName name="wrn.100._.Per._.Cent._.Success." localSheetId="5" hidden="1">{#N/A,"100% Success",TRUE,"Sales Forecast";#N/A,#N/A,TRUE,"Sheet2"}</definedName>
    <definedName name="wrn.100._.Per._.Cent._.Success." localSheetId="4" hidden="1">{#N/A,"100% Success",TRUE,"Sales Forecast";#N/A,#N/A,TRUE,"Sheet2"}</definedName>
    <definedName name="wrn.100._.Per._.Cent._.Success." localSheetId="1" hidden="1">{#N/A,"100% Success",TRUE,"Sales Forecast";#N/A,#N/A,TRUE,"Sheet2"}</definedName>
    <definedName name="wrn.100._.Per._.Cent._.Success." localSheetId="7" hidden="1">{#N/A,"100% Success",TRUE,"Sales Forecast";#N/A,#N/A,TRUE,"Sheet2"}</definedName>
    <definedName name="wrn.100._.Per._.Cent._.Success." hidden="1">{#N/A,"100% Success",TRUE,"Sales Forecast";#N/A,#N/A,TRUE,"Sheet2"}</definedName>
    <definedName name="wrn.100._.Per._.Cent._.Success._1" localSheetId="2" hidden="1">{#N/A,"100% Success",TRUE,"Sales Forecast";#N/A,#N/A,TRUE,"Sheet2"}</definedName>
    <definedName name="wrn.100._.Per._.Cent._.Success._1" localSheetId="6" hidden="1">{#N/A,"100% Success",TRUE,"Sales Forecast";#N/A,#N/A,TRUE,"Sheet2"}</definedName>
    <definedName name="wrn.100._.Per._.Cent._.Success._1" localSheetId="3" hidden="1">{#N/A,"100% Success",TRUE,"Sales Forecast";#N/A,#N/A,TRUE,"Sheet2"}</definedName>
    <definedName name="wrn.100._.Per._.Cent._.Success._1" localSheetId="9" hidden="1">{#N/A,"100% Success",TRUE,"Sales Forecast";#N/A,#N/A,TRUE,"Sheet2"}</definedName>
    <definedName name="wrn.100._.Per._.Cent._.Success._1" localSheetId="5" hidden="1">{#N/A,"100% Success",TRUE,"Sales Forecast";#N/A,#N/A,TRUE,"Sheet2"}</definedName>
    <definedName name="wrn.100._.Per._.Cent._.Success._1" localSheetId="4" hidden="1">{#N/A,"100% Success",TRUE,"Sales Forecast";#N/A,#N/A,TRUE,"Sheet2"}</definedName>
    <definedName name="wrn.100._.Per._.Cent._.Success._1" localSheetId="1" hidden="1">{#N/A,"100% Success",TRUE,"Sales Forecast";#N/A,#N/A,TRUE,"Sheet2"}</definedName>
    <definedName name="wrn.100._.Per._.Cent._.Success._1" localSheetId="7" hidden="1">{#N/A,"100% Success",TRUE,"Sales Forecast";#N/A,#N/A,TRUE,"Sheet2"}</definedName>
    <definedName name="wrn.100._.Per._.Cent._.Success._1" hidden="1">{#N/A,"100% Success",TRUE,"Sales Forecast";#N/A,#N/A,TRUE,"Sheet2"}</definedName>
    <definedName name="wrn.100._.Per._.Cent._.Success._2" localSheetId="2" hidden="1">{#N/A,"100% Success",TRUE,"Sales Forecast";#N/A,#N/A,TRUE,"Sheet2"}</definedName>
    <definedName name="wrn.100._.Per._.Cent._.Success._2" localSheetId="6" hidden="1">{#N/A,"100% Success",TRUE,"Sales Forecast";#N/A,#N/A,TRUE,"Sheet2"}</definedName>
    <definedName name="wrn.100._.Per._.Cent._.Success._2" localSheetId="3" hidden="1">{#N/A,"100% Success",TRUE,"Sales Forecast";#N/A,#N/A,TRUE,"Sheet2"}</definedName>
    <definedName name="wrn.100._.Per._.Cent._.Success._2" localSheetId="9" hidden="1">{#N/A,"100% Success",TRUE,"Sales Forecast";#N/A,#N/A,TRUE,"Sheet2"}</definedName>
    <definedName name="wrn.100._.Per._.Cent._.Success._2" localSheetId="5" hidden="1">{#N/A,"100% Success",TRUE,"Sales Forecast";#N/A,#N/A,TRUE,"Sheet2"}</definedName>
    <definedName name="wrn.100._.Per._.Cent._.Success._2" localSheetId="4" hidden="1">{#N/A,"100% Success",TRUE,"Sales Forecast";#N/A,#N/A,TRUE,"Sheet2"}</definedName>
    <definedName name="wrn.100._.Per._.Cent._.Success._2" localSheetId="1" hidden="1">{#N/A,"100% Success",TRUE,"Sales Forecast";#N/A,#N/A,TRUE,"Sheet2"}</definedName>
    <definedName name="wrn.100._.Per._.Cent._.Success._2" localSheetId="7" hidden="1">{#N/A,"100% Success",TRUE,"Sales Forecast";#N/A,#N/A,TRUE,"Sheet2"}</definedName>
    <definedName name="wrn.100._.Per._.Cent._.Success._2" hidden="1">{#N/A,"100% Success",TRUE,"Sales Forecast";#N/A,#N/A,TRUE,"Sheet2"}</definedName>
    <definedName name="wrn.100._.Per._.Cent._.Success._3" localSheetId="2" hidden="1">{#N/A,"100% Success",TRUE,"Sales Forecast";#N/A,#N/A,TRUE,"Sheet2"}</definedName>
    <definedName name="wrn.100._.Per._.Cent._.Success._3" localSheetId="6" hidden="1">{#N/A,"100% Success",TRUE,"Sales Forecast";#N/A,#N/A,TRUE,"Sheet2"}</definedName>
    <definedName name="wrn.100._.Per._.Cent._.Success._3" localSheetId="3" hidden="1">{#N/A,"100% Success",TRUE,"Sales Forecast";#N/A,#N/A,TRUE,"Sheet2"}</definedName>
    <definedName name="wrn.100._.Per._.Cent._.Success._3" localSheetId="9" hidden="1">{#N/A,"100% Success",TRUE,"Sales Forecast";#N/A,#N/A,TRUE,"Sheet2"}</definedName>
    <definedName name="wrn.100._.Per._.Cent._.Success._3" localSheetId="5" hidden="1">{#N/A,"100% Success",TRUE,"Sales Forecast";#N/A,#N/A,TRUE,"Sheet2"}</definedName>
    <definedName name="wrn.100._.Per._.Cent._.Success._3" localSheetId="4" hidden="1">{#N/A,"100% Success",TRUE,"Sales Forecast";#N/A,#N/A,TRUE,"Sheet2"}</definedName>
    <definedName name="wrn.100._.Per._.Cent._.Success._3" localSheetId="1" hidden="1">{#N/A,"100% Success",TRUE,"Sales Forecast";#N/A,#N/A,TRUE,"Sheet2"}</definedName>
    <definedName name="wrn.100._.Per._.Cent._.Success._3" localSheetId="7" hidden="1">{#N/A,"100% Success",TRUE,"Sales Forecast";#N/A,#N/A,TRUE,"Sheet2"}</definedName>
    <definedName name="wrn.100._.Per._.Cent._.Success._3" hidden="1">{#N/A,"100% Success",TRUE,"Sales Forecast";#N/A,#N/A,TRUE,"Sheet2"}</definedName>
    <definedName name="wrn.100._.Per._.Cent._.Success._4" localSheetId="2" hidden="1">{#N/A,"100% Success",TRUE,"Sales Forecast";#N/A,#N/A,TRUE,"Sheet2"}</definedName>
    <definedName name="wrn.100._.Per._.Cent._.Success._4" localSheetId="6" hidden="1">{#N/A,"100% Success",TRUE,"Sales Forecast";#N/A,#N/A,TRUE,"Sheet2"}</definedName>
    <definedName name="wrn.100._.Per._.Cent._.Success._4" localSheetId="3" hidden="1">{#N/A,"100% Success",TRUE,"Sales Forecast";#N/A,#N/A,TRUE,"Sheet2"}</definedName>
    <definedName name="wrn.100._.Per._.Cent._.Success._4" localSheetId="9" hidden="1">{#N/A,"100% Success",TRUE,"Sales Forecast";#N/A,#N/A,TRUE,"Sheet2"}</definedName>
    <definedName name="wrn.100._.Per._.Cent._.Success._4" localSheetId="5" hidden="1">{#N/A,"100% Success",TRUE,"Sales Forecast";#N/A,#N/A,TRUE,"Sheet2"}</definedName>
    <definedName name="wrn.100._.Per._.Cent._.Success._4" localSheetId="4" hidden="1">{#N/A,"100% Success",TRUE,"Sales Forecast";#N/A,#N/A,TRUE,"Sheet2"}</definedName>
    <definedName name="wrn.100._.Per._.Cent._.Success._4" localSheetId="1" hidden="1">{#N/A,"100% Success",TRUE,"Sales Forecast";#N/A,#N/A,TRUE,"Sheet2"}</definedName>
    <definedName name="wrn.100._.Per._.Cent._.Success._4" localSheetId="7" hidden="1">{#N/A,"100% Success",TRUE,"Sales Forecast";#N/A,#N/A,TRUE,"Sheet2"}</definedName>
    <definedName name="wrn.100._.Per._.Cent._.Success._4" hidden="1">{#N/A,"100% Success",TRUE,"Sales Forecast";#N/A,#N/A,TRUE,"Sheet2"}</definedName>
    <definedName name="wrn.100._.Per._.Cent._.Success._5" localSheetId="2" hidden="1">{#N/A,"100% Success",TRUE,"Sales Forecast";#N/A,#N/A,TRUE,"Sheet2"}</definedName>
    <definedName name="wrn.100._.Per._.Cent._.Success._5" localSheetId="6" hidden="1">{#N/A,"100% Success",TRUE,"Sales Forecast";#N/A,#N/A,TRUE,"Sheet2"}</definedName>
    <definedName name="wrn.100._.Per._.Cent._.Success._5" localSheetId="3" hidden="1">{#N/A,"100% Success",TRUE,"Sales Forecast";#N/A,#N/A,TRUE,"Sheet2"}</definedName>
    <definedName name="wrn.100._.Per._.Cent._.Success._5" localSheetId="9" hidden="1">{#N/A,"100% Success",TRUE,"Sales Forecast";#N/A,#N/A,TRUE,"Sheet2"}</definedName>
    <definedName name="wrn.100._.Per._.Cent._.Success._5" localSheetId="5" hidden="1">{#N/A,"100% Success",TRUE,"Sales Forecast";#N/A,#N/A,TRUE,"Sheet2"}</definedName>
    <definedName name="wrn.100._.Per._.Cent._.Success._5" localSheetId="4" hidden="1">{#N/A,"100% Success",TRUE,"Sales Forecast";#N/A,#N/A,TRUE,"Sheet2"}</definedName>
    <definedName name="wrn.100._.Per._.Cent._.Success._5" localSheetId="1" hidden="1">{#N/A,"100% Success",TRUE,"Sales Forecast";#N/A,#N/A,TRUE,"Sheet2"}</definedName>
    <definedName name="wrn.100._.Per._.Cent._.Success._5" localSheetId="7" hidden="1">{#N/A,"100% Success",TRUE,"Sales Forecast";#N/A,#N/A,TRUE,"Sheet2"}</definedName>
    <definedName name="wrn.100._.Per._.Cent._.Success._5" hidden="1">{#N/A,"100% Success",TRUE,"Sales Forecast";#N/A,#N/A,TRUE,"Sheet2"}</definedName>
    <definedName name="wrn.11." localSheetId="0" hidden="1">{"cover",#N/A,TRUE,"Cover";"toc3",#N/A,TRUE,"TOC";"over",#N/A,TRUE,"Overview";"ts2",#N/A,TRUE,"Det_Trans_Sum";"ei2c",#N/A,TRUE,"Earnings Impact";"ad2",#N/A,TRUE,"accretion dilution";"pfis2",#N/A,TRUE,"Pro Forma Income Statement";"acq2c",#N/A,TRUE,"Acquirer";"tar2c",#N/A,TRUE,"Target"}</definedName>
    <definedName name="wrn.11." localSheetId="2" hidden="1">{"cover",#N/A,TRUE,"Cover";"toc3",#N/A,TRUE,"TOC";"over",#N/A,TRUE,"Overview";"ts2",#N/A,TRUE,"Det_Trans_Sum";"ei2c",#N/A,TRUE,"Earnings Impact";"ad2",#N/A,TRUE,"accretion dilution";"pfis2",#N/A,TRUE,"Pro Forma Income Statement";"acq2c",#N/A,TRUE,"Acquirer";"tar2c",#N/A,TRUE,"Target"}</definedName>
    <definedName name="wrn.11." localSheetId="6" hidden="1">{"cover",#N/A,TRUE,"Cover";"toc3",#N/A,TRUE,"TOC";"over",#N/A,TRUE,"Overview";"ts2",#N/A,TRUE,"Det_Trans_Sum";"ei2c",#N/A,TRUE,"Earnings Impact";"ad2",#N/A,TRUE,"accretion dilution";"pfis2",#N/A,TRUE,"Pro Forma Income Statement";"acq2c",#N/A,TRUE,"Acquirer";"tar2c",#N/A,TRUE,"Target"}</definedName>
    <definedName name="wrn.11." localSheetId="3" hidden="1">{"cover",#N/A,TRUE,"Cover";"toc3",#N/A,TRUE,"TOC";"over",#N/A,TRUE,"Overview";"ts2",#N/A,TRUE,"Det_Trans_Sum";"ei2c",#N/A,TRUE,"Earnings Impact";"ad2",#N/A,TRUE,"accretion dilution";"pfis2",#N/A,TRUE,"Pro Forma Income Statement";"acq2c",#N/A,TRUE,"Acquirer";"tar2c",#N/A,TRUE,"Target"}</definedName>
    <definedName name="wrn.11." localSheetId="9" hidden="1">{"cover",#N/A,TRUE,"Cover";"toc3",#N/A,TRUE,"TOC";"over",#N/A,TRUE,"Overview";"ts2",#N/A,TRUE,"Det_Trans_Sum";"ei2c",#N/A,TRUE,"Earnings Impact";"ad2",#N/A,TRUE,"accretion dilution";"pfis2",#N/A,TRUE,"Pro Forma Income Statement";"acq2c",#N/A,TRUE,"Acquirer";"tar2c",#N/A,TRUE,"Target"}</definedName>
    <definedName name="wrn.11." localSheetId="5" hidden="1">{"cover",#N/A,TRUE,"Cover";"toc3",#N/A,TRUE,"TOC";"over",#N/A,TRUE,"Overview";"ts2",#N/A,TRUE,"Det_Trans_Sum";"ei2c",#N/A,TRUE,"Earnings Impact";"ad2",#N/A,TRUE,"accretion dilution";"pfis2",#N/A,TRUE,"Pro Forma Income Statement";"acq2c",#N/A,TRUE,"Acquirer";"tar2c",#N/A,TRUE,"Target"}</definedName>
    <definedName name="wrn.11." localSheetId="4" hidden="1">{"cover",#N/A,TRUE,"Cover";"toc3",#N/A,TRUE,"TOC";"over",#N/A,TRUE,"Overview";"ts2",#N/A,TRUE,"Det_Trans_Sum";"ei2c",#N/A,TRUE,"Earnings Impact";"ad2",#N/A,TRUE,"accretion dilution";"pfis2",#N/A,TRUE,"Pro Forma Income Statement";"acq2c",#N/A,TRUE,"Acquirer";"tar2c",#N/A,TRUE,"Target"}</definedName>
    <definedName name="wrn.11." localSheetId="1" hidden="1">{"cover",#N/A,TRUE,"Cover";"toc3",#N/A,TRUE,"TOC";"over",#N/A,TRUE,"Overview";"ts2",#N/A,TRUE,"Det_Trans_Sum";"ei2c",#N/A,TRUE,"Earnings Impact";"ad2",#N/A,TRUE,"accretion dilution";"pfis2",#N/A,TRUE,"Pro Forma Income Statement";"acq2c",#N/A,TRUE,"Acquirer";"tar2c",#N/A,TRUE,"Target"}</definedName>
    <definedName name="wrn.11." localSheetId="7" hidden="1">{"cover",#N/A,TRUE,"Cover";"toc3",#N/A,TRUE,"TOC";"over",#N/A,TRUE,"Overview";"ts2",#N/A,TRUE,"Det_Trans_Sum";"ei2c",#N/A,TRUE,"Earnings Impact";"ad2",#N/A,TRUE,"accretion dilution";"pfis2",#N/A,TRUE,"Pro Forma Income Statement";"acq2c",#N/A,TRUE,"Acquirer";"tar2c",#N/A,TRUE,"Target"}</definedName>
    <definedName name="wrn.11." hidden="1">{"cover",#N/A,TRUE,"Cover";"toc3",#N/A,TRUE,"TOC";"over",#N/A,TRUE,"Overview";"ts2",#N/A,TRUE,"Det_Trans_Sum";"ei2c",#N/A,TRUE,"Earnings Impact";"ad2",#N/A,TRUE,"accretion dilution";"pfis2",#N/A,TRUE,"Pro Forma Income Statement";"acq2c",#N/A,TRUE,"Acquirer";"tar2c",#N/A,TRUE,"Target"}</definedName>
    <definedName name="wrn.11._1" localSheetId="2" hidden="1">{"cover",#N/A,TRUE,"Cover";"toc3",#N/A,TRUE,"TOC";"over",#N/A,TRUE,"Overview";"ts2",#N/A,TRUE,"Det_Trans_Sum";"ei2c",#N/A,TRUE,"Earnings Impact";"ad2",#N/A,TRUE,"accretion dilution";"pfis2",#N/A,TRUE,"Pro Forma Income Statement";"acq2c",#N/A,TRUE,"Acquirer";"tar2c",#N/A,TRUE,"Target"}</definedName>
    <definedName name="wrn.11._1" localSheetId="6" hidden="1">{"cover",#N/A,TRUE,"Cover";"toc3",#N/A,TRUE,"TOC";"over",#N/A,TRUE,"Overview";"ts2",#N/A,TRUE,"Det_Trans_Sum";"ei2c",#N/A,TRUE,"Earnings Impact";"ad2",#N/A,TRUE,"accretion dilution";"pfis2",#N/A,TRUE,"Pro Forma Income Statement";"acq2c",#N/A,TRUE,"Acquirer";"tar2c",#N/A,TRUE,"Target"}</definedName>
    <definedName name="wrn.11._1" localSheetId="3" hidden="1">{"cover",#N/A,TRUE,"Cover";"toc3",#N/A,TRUE,"TOC";"over",#N/A,TRUE,"Overview";"ts2",#N/A,TRUE,"Det_Trans_Sum";"ei2c",#N/A,TRUE,"Earnings Impact";"ad2",#N/A,TRUE,"accretion dilution";"pfis2",#N/A,TRUE,"Pro Forma Income Statement";"acq2c",#N/A,TRUE,"Acquirer";"tar2c",#N/A,TRUE,"Target"}</definedName>
    <definedName name="wrn.11._1" localSheetId="9" hidden="1">{"cover",#N/A,TRUE,"Cover";"toc3",#N/A,TRUE,"TOC";"over",#N/A,TRUE,"Overview";"ts2",#N/A,TRUE,"Det_Trans_Sum";"ei2c",#N/A,TRUE,"Earnings Impact";"ad2",#N/A,TRUE,"accretion dilution";"pfis2",#N/A,TRUE,"Pro Forma Income Statement";"acq2c",#N/A,TRUE,"Acquirer";"tar2c",#N/A,TRUE,"Target"}</definedName>
    <definedName name="wrn.11._1" localSheetId="5" hidden="1">{"cover",#N/A,TRUE,"Cover";"toc3",#N/A,TRUE,"TOC";"over",#N/A,TRUE,"Overview";"ts2",#N/A,TRUE,"Det_Trans_Sum";"ei2c",#N/A,TRUE,"Earnings Impact";"ad2",#N/A,TRUE,"accretion dilution";"pfis2",#N/A,TRUE,"Pro Forma Income Statement";"acq2c",#N/A,TRUE,"Acquirer";"tar2c",#N/A,TRUE,"Target"}</definedName>
    <definedName name="wrn.11._1" localSheetId="4" hidden="1">{"cover",#N/A,TRUE,"Cover";"toc3",#N/A,TRUE,"TOC";"over",#N/A,TRUE,"Overview";"ts2",#N/A,TRUE,"Det_Trans_Sum";"ei2c",#N/A,TRUE,"Earnings Impact";"ad2",#N/A,TRUE,"accretion dilution";"pfis2",#N/A,TRUE,"Pro Forma Income Statement";"acq2c",#N/A,TRUE,"Acquirer";"tar2c",#N/A,TRUE,"Target"}</definedName>
    <definedName name="wrn.11._1" localSheetId="1" hidden="1">{"cover",#N/A,TRUE,"Cover";"toc3",#N/A,TRUE,"TOC";"over",#N/A,TRUE,"Overview";"ts2",#N/A,TRUE,"Det_Trans_Sum";"ei2c",#N/A,TRUE,"Earnings Impact";"ad2",#N/A,TRUE,"accretion dilution";"pfis2",#N/A,TRUE,"Pro Forma Income Statement";"acq2c",#N/A,TRUE,"Acquirer";"tar2c",#N/A,TRUE,"Target"}</definedName>
    <definedName name="wrn.11._1" localSheetId="7" hidden="1">{"cover",#N/A,TRUE,"Cover";"toc3",#N/A,TRUE,"TOC";"over",#N/A,TRUE,"Overview";"ts2",#N/A,TRUE,"Det_Trans_Sum";"ei2c",#N/A,TRUE,"Earnings Impact";"ad2",#N/A,TRUE,"accretion dilution";"pfis2",#N/A,TRUE,"Pro Forma Income Statement";"acq2c",#N/A,TRUE,"Acquirer";"tar2c",#N/A,TRUE,"Target"}</definedName>
    <definedName name="wrn.11._1" hidden="1">{"cover",#N/A,TRUE,"Cover";"toc3",#N/A,TRUE,"TOC";"over",#N/A,TRUE,"Overview";"ts2",#N/A,TRUE,"Det_Trans_Sum";"ei2c",#N/A,TRUE,"Earnings Impact";"ad2",#N/A,TRUE,"accretion dilution";"pfis2",#N/A,TRUE,"Pro Forma Income Statement";"acq2c",#N/A,TRUE,"Acquirer";"tar2c",#N/A,TRUE,"Target"}</definedName>
    <definedName name="wrn.11._2" localSheetId="2" hidden="1">{"cover",#N/A,TRUE,"Cover";"toc3",#N/A,TRUE,"TOC";"over",#N/A,TRUE,"Overview";"ts2",#N/A,TRUE,"Det_Trans_Sum";"ei2c",#N/A,TRUE,"Earnings Impact";"ad2",#N/A,TRUE,"accretion dilution";"pfis2",#N/A,TRUE,"Pro Forma Income Statement";"acq2c",#N/A,TRUE,"Acquirer";"tar2c",#N/A,TRUE,"Target"}</definedName>
    <definedName name="wrn.11._2" localSheetId="6" hidden="1">{"cover",#N/A,TRUE,"Cover";"toc3",#N/A,TRUE,"TOC";"over",#N/A,TRUE,"Overview";"ts2",#N/A,TRUE,"Det_Trans_Sum";"ei2c",#N/A,TRUE,"Earnings Impact";"ad2",#N/A,TRUE,"accretion dilution";"pfis2",#N/A,TRUE,"Pro Forma Income Statement";"acq2c",#N/A,TRUE,"Acquirer";"tar2c",#N/A,TRUE,"Target"}</definedName>
    <definedName name="wrn.11._2" localSheetId="3" hidden="1">{"cover",#N/A,TRUE,"Cover";"toc3",#N/A,TRUE,"TOC";"over",#N/A,TRUE,"Overview";"ts2",#N/A,TRUE,"Det_Trans_Sum";"ei2c",#N/A,TRUE,"Earnings Impact";"ad2",#N/A,TRUE,"accretion dilution";"pfis2",#N/A,TRUE,"Pro Forma Income Statement";"acq2c",#N/A,TRUE,"Acquirer";"tar2c",#N/A,TRUE,"Target"}</definedName>
    <definedName name="wrn.11._2" localSheetId="9" hidden="1">{"cover",#N/A,TRUE,"Cover";"toc3",#N/A,TRUE,"TOC";"over",#N/A,TRUE,"Overview";"ts2",#N/A,TRUE,"Det_Trans_Sum";"ei2c",#N/A,TRUE,"Earnings Impact";"ad2",#N/A,TRUE,"accretion dilution";"pfis2",#N/A,TRUE,"Pro Forma Income Statement";"acq2c",#N/A,TRUE,"Acquirer";"tar2c",#N/A,TRUE,"Target"}</definedName>
    <definedName name="wrn.11._2" localSheetId="5" hidden="1">{"cover",#N/A,TRUE,"Cover";"toc3",#N/A,TRUE,"TOC";"over",#N/A,TRUE,"Overview";"ts2",#N/A,TRUE,"Det_Trans_Sum";"ei2c",#N/A,TRUE,"Earnings Impact";"ad2",#N/A,TRUE,"accretion dilution";"pfis2",#N/A,TRUE,"Pro Forma Income Statement";"acq2c",#N/A,TRUE,"Acquirer";"tar2c",#N/A,TRUE,"Target"}</definedName>
    <definedName name="wrn.11._2" localSheetId="4" hidden="1">{"cover",#N/A,TRUE,"Cover";"toc3",#N/A,TRUE,"TOC";"over",#N/A,TRUE,"Overview";"ts2",#N/A,TRUE,"Det_Trans_Sum";"ei2c",#N/A,TRUE,"Earnings Impact";"ad2",#N/A,TRUE,"accretion dilution";"pfis2",#N/A,TRUE,"Pro Forma Income Statement";"acq2c",#N/A,TRUE,"Acquirer";"tar2c",#N/A,TRUE,"Target"}</definedName>
    <definedName name="wrn.11._2" localSheetId="1" hidden="1">{"cover",#N/A,TRUE,"Cover";"toc3",#N/A,TRUE,"TOC";"over",#N/A,TRUE,"Overview";"ts2",#N/A,TRUE,"Det_Trans_Sum";"ei2c",#N/A,TRUE,"Earnings Impact";"ad2",#N/A,TRUE,"accretion dilution";"pfis2",#N/A,TRUE,"Pro Forma Income Statement";"acq2c",#N/A,TRUE,"Acquirer";"tar2c",#N/A,TRUE,"Target"}</definedName>
    <definedName name="wrn.11._2" localSheetId="7" hidden="1">{"cover",#N/A,TRUE,"Cover";"toc3",#N/A,TRUE,"TOC";"over",#N/A,TRUE,"Overview";"ts2",#N/A,TRUE,"Det_Trans_Sum";"ei2c",#N/A,TRUE,"Earnings Impact";"ad2",#N/A,TRUE,"accretion dilution";"pfis2",#N/A,TRUE,"Pro Forma Income Statement";"acq2c",#N/A,TRUE,"Acquirer";"tar2c",#N/A,TRUE,"Target"}</definedName>
    <definedName name="wrn.11._2" hidden="1">{"cover",#N/A,TRUE,"Cover";"toc3",#N/A,TRUE,"TOC";"over",#N/A,TRUE,"Overview";"ts2",#N/A,TRUE,"Det_Trans_Sum";"ei2c",#N/A,TRUE,"Earnings Impact";"ad2",#N/A,TRUE,"accretion dilution";"pfis2",#N/A,TRUE,"Pro Forma Income Statement";"acq2c",#N/A,TRUE,"Acquirer";"tar2c",#N/A,TRUE,"Target"}</definedName>
    <definedName name="wrn.11._3" localSheetId="2" hidden="1">{"cover",#N/A,TRUE,"Cover";"toc3",#N/A,TRUE,"TOC";"over",#N/A,TRUE,"Overview";"ts2",#N/A,TRUE,"Det_Trans_Sum";"ei2c",#N/A,TRUE,"Earnings Impact";"ad2",#N/A,TRUE,"accretion dilution";"pfis2",#N/A,TRUE,"Pro Forma Income Statement";"acq2c",#N/A,TRUE,"Acquirer";"tar2c",#N/A,TRUE,"Target"}</definedName>
    <definedName name="wrn.11._3" localSheetId="6" hidden="1">{"cover",#N/A,TRUE,"Cover";"toc3",#N/A,TRUE,"TOC";"over",#N/A,TRUE,"Overview";"ts2",#N/A,TRUE,"Det_Trans_Sum";"ei2c",#N/A,TRUE,"Earnings Impact";"ad2",#N/A,TRUE,"accretion dilution";"pfis2",#N/A,TRUE,"Pro Forma Income Statement";"acq2c",#N/A,TRUE,"Acquirer";"tar2c",#N/A,TRUE,"Target"}</definedName>
    <definedName name="wrn.11._3" localSheetId="3" hidden="1">{"cover",#N/A,TRUE,"Cover";"toc3",#N/A,TRUE,"TOC";"over",#N/A,TRUE,"Overview";"ts2",#N/A,TRUE,"Det_Trans_Sum";"ei2c",#N/A,TRUE,"Earnings Impact";"ad2",#N/A,TRUE,"accretion dilution";"pfis2",#N/A,TRUE,"Pro Forma Income Statement";"acq2c",#N/A,TRUE,"Acquirer";"tar2c",#N/A,TRUE,"Target"}</definedName>
    <definedName name="wrn.11._3" localSheetId="9" hidden="1">{"cover",#N/A,TRUE,"Cover";"toc3",#N/A,TRUE,"TOC";"over",#N/A,TRUE,"Overview";"ts2",#N/A,TRUE,"Det_Trans_Sum";"ei2c",#N/A,TRUE,"Earnings Impact";"ad2",#N/A,TRUE,"accretion dilution";"pfis2",#N/A,TRUE,"Pro Forma Income Statement";"acq2c",#N/A,TRUE,"Acquirer";"tar2c",#N/A,TRUE,"Target"}</definedName>
    <definedName name="wrn.11._3" localSheetId="5" hidden="1">{"cover",#N/A,TRUE,"Cover";"toc3",#N/A,TRUE,"TOC";"over",#N/A,TRUE,"Overview";"ts2",#N/A,TRUE,"Det_Trans_Sum";"ei2c",#N/A,TRUE,"Earnings Impact";"ad2",#N/A,TRUE,"accretion dilution";"pfis2",#N/A,TRUE,"Pro Forma Income Statement";"acq2c",#N/A,TRUE,"Acquirer";"tar2c",#N/A,TRUE,"Target"}</definedName>
    <definedName name="wrn.11._3" localSheetId="4" hidden="1">{"cover",#N/A,TRUE,"Cover";"toc3",#N/A,TRUE,"TOC";"over",#N/A,TRUE,"Overview";"ts2",#N/A,TRUE,"Det_Trans_Sum";"ei2c",#N/A,TRUE,"Earnings Impact";"ad2",#N/A,TRUE,"accretion dilution";"pfis2",#N/A,TRUE,"Pro Forma Income Statement";"acq2c",#N/A,TRUE,"Acquirer";"tar2c",#N/A,TRUE,"Target"}</definedName>
    <definedName name="wrn.11._3" localSheetId="1" hidden="1">{"cover",#N/A,TRUE,"Cover";"toc3",#N/A,TRUE,"TOC";"over",#N/A,TRUE,"Overview";"ts2",#N/A,TRUE,"Det_Trans_Sum";"ei2c",#N/A,TRUE,"Earnings Impact";"ad2",#N/A,TRUE,"accretion dilution";"pfis2",#N/A,TRUE,"Pro Forma Income Statement";"acq2c",#N/A,TRUE,"Acquirer";"tar2c",#N/A,TRUE,"Target"}</definedName>
    <definedName name="wrn.11._3" localSheetId="7" hidden="1">{"cover",#N/A,TRUE,"Cover";"toc3",#N/A,TRUE,"TOC";"over",#N/A,TRUE,"Overview";"ts2",#N/A,TRUE,"Det_Trans_Sum";"ei2c",#N/A,TRUE,"Earnings Impact";"ad2",#N/A,TRUE,"accretion dilution";"pfis2",#N/A,TRUE,"Pro Forma Income Statement";"acq2c",#N/A,TRUE,"Acquirer";"tar2c",#N/A,TRUE,"Target"}</definedName>
    <definedName name="wrn.11._3" hidden="1">{"cover",#N/A,TRUE,"Cover";"toc3",#N/A,TRUE,"TOC";"over",#N/A,TRUE,"Overview";"ts2",#N/A,TRUE,"Det_Trans_Sum";"ei2c",#N/A,TRUE,"Earnings Impact";"ad2",#N/A,TRUE,"accretion dilution";"pfis2",#N/A,TRUE,"Pro Forma Income Statement";"acq2c",#N/A,TRUE,"Acquirer";"tar2c",#N/A,TRUE,"Target"}</definedName>
    <definedName name="wrn.11._4" localSheetId="2" hidden="1">{"cover",#N/A,TRUE,"Cover";"toc3",#N/A,TRUE,"TOC";"over",#N/A,TRUE,"Overview";"ts2",#N/A,TRUE,"Det_Trans_Sum";"ei2c",#N/A,TRUE,"Earnings Impact";"ad2",#N/A,TRUE,"accretion dilution";"pfis2",#N/A,TRUE,"Pro Forma Income Statement";"acq2c",#N/A,TRUE,"Acquirer";"tar2c",#N/A,TRUE,"Target"}</definedName>
    <definedName name="wrn.11._4" localSheetId="6" hidden="1">{"cover",#N/A,TRUE,"Cover";"toc3",#N/A,TRUE,"TOC";"over",#N/A,TRUE,"Overview";"ts2",#N/A,TRUE,"Det_Trans_Sum";"ei2c",#N/A,TRUE,"Earnings Impact";"ad2",#N/A,TRUE,"accretion dilution";"pfis2",#N/A,TRUE,"Pro Forma Income Statement";"acq2c",#N/A,TRUE,"Acquirer";"tar2c",#N/A,TRUE,"Target"}</definedName>
    <definedName name="wrn.11._4" localSheetId="3" hidden="1">{"cover",#N/A,TRUE,"Cover";"toc3",#N/A,TRUE,"TOC";"over",#N/A,TRUE,"Overview";"ts2",#N/A,TRUE,"Det_Trans_Sum";"ei2c",#N/A,TRUE,"Earnings Impact";"ad2",#N/A,TRUE,"accretion dilution";"pfis2",#N/A,TRUE,"Pro Forma Income Statement";"acq2c",#N/A,TRUE,"Acquirer";"tar2c",#N/A,TRUE,"Target"}</definedName>
    <definedName name="wrn.11._4" localSheetId="9" hidden="1">{"cover",#N/A,TRUE,"Cover";"toc3",#N/A,TRUE,"TOC";"over",#N/A,TRUE,"Overview";"ts2",#N/A,TRUE,"Det_Trans_Sum";"ei2c",#N/A,TRUE,"Earnings Impact";"ad2",#N/A,TRUE,"accretion dilution";"pfis2",#N/A,TRUE,"Pro Forma Income Statement";"acq2c",#N/A,TRUE,"Acquirer";"tar2c",#N/A,TRUE,"Target"}</definedName>
    <definedName name="wrn.11._4" localSheetId="5" hidden="1">{"cover",#N/A,TRUE,"Cover";"toc3",#N/A,TRUE,"TOC";"over",#N/A,TRUE,"Overview";"ts2",#N/A,TRUE,"Det_Trans_Sum";"ei2c",#N/A,TRUE,"Earnings Impact";"ad2",#N/A,TRUE,"accretion dilution";"pfis2",#N/A,TRUE,"Pro Forma Income Statement";"acq2c",#N/A,TRUE,"Acquirer";"tar2c",#N/A,TRUE,"Target"}</definedName>
    <definedName name="wrn.11._4" localSheetId="4" hidden="1">{"cover",#N/A,TRUE,"Cover";"toc3",#N/A,TRUE,"TOC";"over",#N/A,TRUE,"Overview";"ts2",#N/A,TRUE,"Det_Trans_Sum";"ei2c",#N/A,TRUE,"Earnings Impact";"ad2",#N/A,TRUE,"accretion dilution";"pfis2",#N/A,TRUE,"Pro Forma Income Statement";"acq2c",#N/A,TRUE,"Acquirer";"tar2c",#N/A,TRUE,"Target"}</definedName>
    <definedName name="wrn.11._4" localSheetId="1" hidden="1">{"cover",#N/A,TRUE,"Cover";"toc3",#N/A,TRUE,"TOC";"over",#N/A,TRUE,"Overview";"ts2",#N/A,TRUE,"Det_Trans_Sum";"ei2c",#N/A,TRUE,"Earnings Impact";"ad2",#N/A,TRUE,"accretion dilution";"pfis2",#N/A,TRUE,"Pro Forma Income Statement";"acq2c",#N/A,TRUE,"Acquirer";"tar2c",#N/A,TRUE,"Target"}</definedName>
    <definedName name="wrn.11._4" localSheetId="7" hidden="1">{"cover",#N/A,TRUE,"Cover";"toc3",#N/A,TRUE,"TOC";"over",#N/A,TRUE,"Overview";"ts2",#N/A,TRUE,"Det_Trans_Sum";"ei2c",#N/A,TRUE,"Earnings Impact";"ad2",#N/A,TRUE,"accretion dilution";"pfis2",#N/A,TRUE,"Pro Forma Income Statement";"acq2c",#N/A,TRUE,"Acquirer";"tar2c",#N/A,TRUE,"Target"}</definedName>
    <definedName name="wrn.11._4" hidden="1">{"cover",#N/A,TRUE,"Cover";"toc3",#N/A,TRUE,"TOC";"over",#N/A,TRUE,"Overview";"ts2",#N/A,TRUE,"Det_Trans_Sum";"ei2c",#N/A,TRUE,"Earnings Impact";"ad2",#N/A,TRUE,"accretion dilution";"pfis2",#N/A,TRUE,"Pro Forma Income Statement";"acq2c",#N/A,TRUE,"Acquirer";"tar2c",#N/A,TRUE,"Target"}</definedName>
    <definedName name="wrn.11._5" localSheetId="2" hidden="1">{"cover",#N/A,TRUE,"Cover";"toc3",#N/A,TRUE,"TOC";"over",#N/A,TRUE,"Overview";"ts2",#N/A,TRUE,"Det_Trans_Sum";"ei2c",#N/A,TRUE,"Earnings Impact";"ad2",#N/A,TRUE,"accretion dilution";"pfis2",#N/A,TRUE,"Pro Forma Income Statement";"acq2c",#N/A,TRUE,"Acquirer";"tar2c",#N/A,TRUE,"Target"}</definedName>
    <definedName name="wrn.11._5" localSheetId="6" hidden="1">{"cover",#N/A,TRUE,"Cover";"toc3",#N/A,TRUE,"TOC";"over",#N/A,TRUE,"Overview";"ts2",#N/A,TRUE,"Det_Trans_Sum";"ei2c",#N/A,TRUE,"Earnings Impact";"ad2",#N/A,TRUE,"accretion dilution";"pfis2",#N/A,TRUE,"Pro Forma Income Statement";"acq2c",#N/A,TRUE,"Acquirer";"tar2c",#N/A,TRUE,"Target"}</definedName>
    <definedName name="wrn.11._5" localSheetId="3" hidden="1">{"cover",#N/A,TRUE,"Cover";"toc3",#N/A,TRUE,"TOC";"over",#N/A,TRUE,"Overview";"ts2",#N/A,TRUE,"Det_Trans_Sum";"ei2c",#N/A,TRUE,"Earnings Impact";"ad2",#N/A,TRUE,"accretion dilution";"pfis2",#N/A,TRUE,"Pro Forma Income Statement";"acq2c",#N/A,TRUE,"Acquirer";"tar2c",#N/A,TRUE,"Target"}</definedName>
    <definedName name="wrn.11._5" localSheetId="9" hidden="1">{"cover",#N/A,TRUE,"Cover";"toc3",#N/A,TRUE,"TOC";"over",#N/A,TRUE,"Overview";"ts2",#N/A,TRUE,"Det_Trans_Sum";"ei2c",#N/A,TRUE,"Earnings Impact";"ad2",#N/A,TRUE,"accretion dilution";"pfis2",#N/A,TRUE,"Pro Forma Income Statement";"acq2c",#N/A,TRUE,"Acquirer";"tar2c",#N/A,TRUE,"Target"}</definedName>
    <definedName name="wrn.11._5" localSheetId="5" hidden="1">{"cover",#N/A,TRUE,"Cover";"toc3",#N/A,TRUE,"TOC";"over",#N/A,TRUE,"Overview";"ts2",#N/A,TRUE,"Det_Trans_Sum";"ei2c",#N/A,TRUE,"Earnings Impact";"ad2",#N/A,TRUE,"accretion dilution";"pfis2",#N/A,TRUE,"Pro Forma Income Statement";"acq2c",#N/A,TRUE,"Acquirer";"tar2c",#N/A,TRUE,"Target"}</definedName>
    <definedName name="wrn.11._5" localSheetId="4" hidden="1">{"cover",#N/A,TRUE,"Cover";"toc3",#N/A,TRUE,"TOC";"over",#N/A,TRUE,"Overview";"ts2",#N/A,TRUE,"Det_Trans_Sum";"ei2c",#N/A,TRUE,"Earnings Impact";"ad2",#N/A,TRUE,"accretion dilution";"pfis2",#N/A,TRUE,"Pro Forma Income Statement";"acq2c",#N/A,TRUE,"Acquirer";"tar2c",#N/A,TRUE,"Target"}</definedName>
    <definedName name="wrn.11._5" localSheetId="1" hidden="1">{"cover",#N/A,TRUE,"Cover";"toc3",#N/A,TRUE,"TOC";"over",#N/A,TRUE,"Overview";"ts2",#N/A,TRUE,"Det_Trans_Sum";"ei2c",#N/A,TRUE,"Earnings Impact";"ad2",#N/A,TRUE,"accretion dilution";"pfis2",#N/A,TRUE,"Pro Forma Income Statement";"acq2c",#N/A,TRUE,"Acquirer";"tar2c",#N/A,TRUE,"Target"}</definedName>
    <definedName name="wrn.11._5" localSheetId="7" hidden="1">{"cover",#N/A,TRUE,"Cover";"toc3",#N/A,TRUE,"TOC";"over",#N/A,TRUE,"Overview";"ts2",#N/A,TRUE,"Det_Trans_Sum";"ei2c",#N/A,TRUE,"Earnings Impact";"ad2",#N/A,TRUE,"accretion dilution";"pfis2",#N/A,TRUE,"Pro Forma Income Statement";"acq2c",#N/A,TRUE,"Acquirer";"tar2c",#N/A,TRUE,"Target"}</definedName>
    <definedName name="wrn.11._5" hidden="1">{"cover",#N/A,TRUE,"Cover";"toc3",#N/A,TRUE,"TOC";"over",#N/A,TRUE,"Overview";"ts2",#N/A,TRUE,"Det_Trans_Sum";"ei2c",#N/A,TRUE,"Earnings Impact";"ad2",#N/A,TRUE,"accretion dilution";"pfis2",#N/A,TRUE,"Pro Forma Income Statement";"acq2c",#N/A,TRUE,"Acquirer";"tar2c",#N/A,TRUE,"Target"}</definedName>
    <definedName name="wrn.12." localSheetId="0" hidden="1">{"cover",#N/A,TRUE,"Cover";"toc3",#N/A,TRUE,"TOC";"over",#N/A,TRUE,"Overview";"ts2",#N/A,TRUE,"Det_Trans_Sum";"ei3c",#N/A,TRUE,"Earnings Impact";"ad3",#N/A,TRUE,"accretion dilution";"pfis3",#N/A,TRUE,"Pro Forma Income Statement";"acq3c",#N/A,TRUE,"Acquirer";"tar3c",#N/A,TRUE,"Target"}</definedName>
    <definedName name="wrn.12." localSheetId="2" hidden="1">{"cover",#N/A,TRUE,"Cover";"toc3",#N/A,TRUE,"TOC";"over",#N/A,TRUE,"Overview";"ts2",#N/A,TRUE,"Det_Trans_Sum";"ei3c",#N/A,TRUE,"Earnings Impact";"ad3",#N/A,TRUE,"accretion dilution";"pfis3",#N/A,TRUE,"Pro Forma Income Statement";"acq3c",#N/A,TRUE,"Acquirer";"tar3c",#N/A,TRUE,"Target"}</definedName>
    <definedName name="wrn.12." localSheetId="6" hidden="1">{"cover",#N/A,TRUE,"Cover";"toc3",#N/A,TRUE,"TOC";"over",#N/A,TRUE,"Overview";"ts2",#N/A,TRUE,"Det_Trans_Sum";"ei3c",#N/A,TRUE,"Earnings Impact";"ad3",#N/A,TRUE,"accretion dilution";"pfis3",#N/A,TRUE,"Pro Forma Income Statement";"acq3c",#N/A,TRUE,"Acquirer";"tar3c",#N/A,TRUE,"Target"}</definedName>
    <definedName name="wrn.12." localSheetId="3" hidden="1">{"cover",#N/A,TRUE,"Cover";"toc3",#N/A,TRUE,"TOC";"over",#N/A,TRUE,"Overview";"ts2",#N/A,TRUE,"Det_Trans_Sum";"ei3c",#N/A,TRUE,"Earnings Impact";"ad3",#N/A,TRUE,"accretion dilution";"pfis3",#N/A,TRUE,"Pro Forma Income Statement";"acq3c",#N/A,TRUE,"Acquirer";"tar3c",#N/A,TRUE,"Target"}</definedName>
    <definedName name="wrn.12." localSheetId="9" hidden="1">{"cover",#N/A,TRUE,"Cover";"toc3",#N/A,TRUE,"TOC";"over",#N/A,TRUE,"Overview";"ts2",#N/A,TRUE,"Det_Trans_Sum";"ei3c",#N/A,TRUE,"Earnings Impact";"ad3",#N/A,TRUE,"accretion dilution";"pfis3",#N/A,TRUE,"Pro Forma Income Statement";"acq3c",#N/A,TRUE,"Acquirer";"tar3c",#N/A,TRUE,"Target"}</definedName>
    <definedName name="wrn.12." localSheetId="5" hidden="1">{"cover",#N/A,TRUE,"Cover";"toc3",#N/A,TRUE,"TOC";"over",#N/A,TRUE,"Overview";"ts2",#N/A,TRUE,"Det_Trans_Sum";"ei3c",#N/A,TRUE,"Earnings Impact";"ad3",#N/A,TRUE,"accretion dilution";"pfis3",#N/A,TRUE,"Pro Forma Income Statement";"acq3c",#N/A,TRUE,"Acquirer";"tar3c",#N/A,TRUE,"Target"}</definedName>
    <definedName name="wrn.12." localSheetId="4" hidden="1">{"cover",#N/A,TRUE,"Cover";"toc3",#N/A,TRUE,"TOC";"over",#N/A,TRUE,"Overview";"ts2",#N/A,TRUE,"Det_Trans_Sum";"ei3c",#N/A,TRUE,"Earnings Impact";"ad3",#N/A,TRUE,"accretion dilution";"pfis3",#N/A,TRUE,"Pro Forma Income Statement";"acq3c",#N/A,TRUE,"Acquirer";"tar3c",#N/A,TRUE,"Target"}</definedName>
    <definedName name="wrn.12." localSheetId="1" hidden="1">{"cover",#N/A,TRUE,"Cover";"toc3",#N/A,TRUE,"TOC";"over",#N/A,TRUE,"Overview";"ts2",#N/A,TRUE,"Det_Trans_Sum";"ei3c",#N/A,TRUE,"Earnings Impact";"ad3",#N/A,TRUE,"accretion dilution";"pfis3",#N/A,TRUE,"Pro Forma Income Statement";"acq3c",#N/A,TRUE,"Acquirer";"tar3c",#N/A,TRUE,"Target"}</definedName>
    <definedName name="wrn.12." localSheetId="7" hidden="1">{"cover",#N/A,TRUE,"Cover";"toc3",#N/A,TRUE,"TOC";"over",#N/A,TRUE,"Overview";"ts2",#N/A,TRUE,"Det_Trans_Sum";"ei3c",#N/A,TRUE,"Earnings Impact";"ad3",#N/A,TRUE,"accretion dilution";"pfis3",#N/A,TRUE,"Pro Forma Income Statement";"acq3c",#N/A,TRUE,"Acquirer";"tar3c",#N/A,TRUE,"Target"}</definedName>
    <definedName name="wrn.12." hidden="1">{"cover",#N/A,TRUE,"Cover";"toc3",#N/A,TRUE,"TOC";"over",#N/A,TRUE,"Overview";"ts2",#N/A,TRUE,"Det_Trans_Sum";"ei3c",#N/A,TRUE,"Earnings Impact";"ad3",#N/A,TRUE,"accretion dilution";"pfis3",#N/A,TRUE,"Pro Forma Income Statement";"acq3c",#N/A,TRUE,"Acquirer";"tar3c",#N/A,TRUE,"Target"}</definedName>
    <definedName name="wrn.12._1" localSheetId="2" hidden="1">{"cover",#N/A,TRUE,"Cover";"toc3",#N/A,TRUE,"TOC";"over",#N/A,TRUE,"Overview";"ts2",#N/A,TRUE,"Det_Trans_Sum";"ei3c",#N/A,TRUE,"Earnings Impact";"ad3",#N/A,TRUE,"accretion dilution";"pfis3",#N/A,TRUE,"Pro Forma Income Statement";"acq3c",#N/A,TRUE,"Acquirer";"tar3c",#N/A,TRUE,"Target"}</definedName>
    <definedName name="wrn.12._1" localSheetId="6" hidden="1">{"cover",#N/A,TRUE,"Cover";"toc3",#N/A,TRUE,"TOC";"over",#N/A,TRUE,"Overview";"ts2",#N/A,TRUE,"Det_Trans_Sum";"ei3c",#N/A,TRUE,"Earnings Impact";"ad3",#N/A,TRUE,"accretion dilution";"pfis3",#N/A,TRUE,"Pro Forma Income Statement";"acq3c",#N/A,TRUE,"Acquirer";"tar3c",#N/A,TRUE,"Target"}</definedName>
    <definedName name="wrn.12._1" localSheetId="3" hidden="1">{"cover",#N/A,TRUE,"Cover";"toc3",#N/A,TRUE,"TOC";"over",#N/A,TRUE,"Overview";"ts2",#N/A,TRUE,"Det_Trans_Sum";"ei3c",#N/A,TRUE,"Earnings Impact";"ad3",#N/A,TRUE,"accretion dilution";"pfis3",#N/A,TRUE,"Pro Forma Income Statement";"acq3c",#N/A,TRUE,"Acquirer";"tar3c",#N/A,TRUE,"Target"}</definedName>
    <definedName name="wrn.12._1" localSheetId="9" hidden="1">{"cover",#N/A,TRUE,"Cover";"toc3",#N/A,TRUE,"TOC";"over",#N/A,TRUE,"Overview";"ts2",#N/A,TRUE,"Det_Trans_Sum";"ei3c",#N/A,TRUE,"Earnings Impact";"ad3",#N/A,TRUE,"accretion dilution";"pfis3",#N/A,TRUE,"Pro Forma Income Statement";"acq3c",#N/A,TRUE,"Acquirer";"tar3c",#N/A,TRUE,"Target"}</definedName>
    <definedName name="wrn.12._1" localSheetId="5" hidden="1">{"cover",#N/A,TRUE,"Cover";"toc3",#N/A,TRUE,"TOC";"over",#N/A,TRUE,"Overview";"ts2",#N/A,TRUE,"Det_Trans_Sum";"ei3c",#N/A,TRUE,"Earnings Impact";"ad3",#N/A,TRUE,"accretion dilution";"pfis3",#N/A,TRUE,"Pro Forma Income Statement";"acq3c",#N/A,TRUE,"Acquirer";"tar3c",#N/A,TRUE,"Target"}</definedName>
    <definedName name="wrn.12._1" localSheetId="4" hidden="1">{"cover",#N/A,TRUE,"Cover";"toc3",#N/A,TRUE,"TOC";"over",#N/A,TRUE,"Overview";"ts2",#N/A,TRUE,"Det_Trans_Sum";"ei3c",#N/A,TRUE,"Earnings Impact";"ad3",#N/A,TRUE,"accretion dilution";"pfis3",#N/A,TRUE,"Pro Forma Income Statement";"acq3c",#N/A,TRUE,"Acquirer";"tar3c",#N/A,TRUE,"Target"}</definedName>
    <definedName name="wrn.12._1" localSheetId="1" hidden="1">{"cover",#N/A,TRUE,"Cover";"toc3",#N/A,TRUE,"TOC";"over",#N/A,TRUE,"Overview";"ts2",#N/A,TRUE,"Det_Trans_Sum";"ei3c",#N/A,TRUE,"Earnings Impact";"ad3",#N/A,TRUE,"accretion dilution";"pfis3",#N/A,TRUE,"Pro Forma Income Statement";"acq3c",#N/A,TRUE,"Acquirer";"tar3c",#N/A,TRUE,"Target"}</definedName>
    <definedName name="wrn.12._1" localSheetId="7" hidden="1">{"cover",#N/A,TRUE,"Cover";"toc3",#N/A,TRUE,"TOC";"over",#N/A,TRUE,"Overview";"ts2",#N/A,TRUE,"Det_Trans_Sum";"ei3c",#N/A,TRUE,"Earnings Impact";"ad3",#N/A,TRUE,"accretion dilution";"pfis3",#N/A,TRUE,"Pro Forma Income Statement";"acq3c",#N/A,TRUE,"Acquirer";"tar3c",#N/A,TRUE,"Target"}</definedName>
    <definedName name="wrn.12._1" hidden="1">{"cover",#N/A,TRUE,"Cover";"toc3",#N/A,TRUE,"TOC";"over",#N/A,TRUE,"Overview";"ts2",#N/A,TRUE,"Det_Trans_Sum";"ei3c",#N/A,TRUE,"Earnings Impact";"ad3",#N/A,TRUE,"accretion dilution";"pfis3",#N/A,TRUE,"Pro Forma Income Statement";"acq3c",#N/A,TRUE,"Acquirer";"tar3c",#N/A,TRUE,"Target"}</definedName>
    <definedName name="wrn.12._2" localSheetId="2" hidden="1">{"cover",#N/A,TRUE,"Cover";"toc3",#N/A,TRUE,"TOC";"over",#N/A,TRUE,"Overview";"ts2",#N/A,TRUE,"Det_Trans_Sum";"ei3c",#N/A,TRUE,"Earnings Impact";"ad3",#N/A,TRUE,"accretion dilution";"pfis3",#N/A,TRUE,"Pro Forma Income Statement";"acq3c",#N/A,TRUE,"Acquirer";"tar3c",#N/A,TRUE,"Target"}</definedName>
    <definedName name="wrn.12._2" localSheetId="6" hidden="1">{"cover",#N/A,TRUE,"Cover";"toc3",#N/A,TRUE,"TOC";"over",#N/A,TRUE,"Overview";"ts2",#N/A,TRUE,"Det_Trans_Sum";"ei3c",#N/A,TRUE,"Earnings Impact";"ad3",#N/A,TRUE,"accretion dilution";"pfis3",#N/A,TRUE,"Pro Forma Income Statement";"acq3c",#N/A,TRUE,"Acquirer";"tar3c",#N/A,TRUE,"Target"}</definedName>
    <definedName name="wrn.12._2" localSheetId="3" hidden="1">{"cover",#N/A,TRUE,"Cover";"toc3",#N/A,TRUE,"TOC";"over",#N/A,TRUE,"Overview";"ts2",#N/A,TRUE,"Det_Trans_Sum";"ei3c",#N/A,TRUE,"Earnings Impact";"ad3",#N/A,TRUE,"accretion dilution";"pfis3",#N/A,TRUE,"Pro Forma Income Statement";"acq3c",#N/A,TRUE,"Acquirer";"tar3c",#N/A,TRUE,"Target"}</definedName>
    <definedName name="wrn.12._2" localSheetId="9" hidden="1">{"cover",#N/A,TRUE,"Cover";"toc3",#N/A,TRUE,"TOC";"over",#N/A,TRUE,"Overview";"ts2",#N/A,TRUE,"Det_Trans_Sum";"ei3c",#N/A,TRUE,"Earnings Impact";"ad3",#N/A,TRUE,"accretion dilution";"pfis3",#N/A,TRUE,"Pro Forma Income Statement";"acq3c",#N/A,TRUE,"Acquirer";"tar3c",#N/A,TRUE,"Target"}</definedName>
    <definedName name="wrn.12._2" localSheetId="5" hidden="1">{"cover",#N/A,TRUE,"Cover";"toc3",#N/A,TRUE,"TOC";"over",#N/A,TRUE,"Overview";"ts2",#N/A,TRUE,"Det_Trans_Sum";"ei3c",#N/A,TRUE,"Earnings Impact";"ad3",#N/A,TRUE,"accretion dilution";"pfis3",#N/A,TRUE,"Pro Forma Income Statement";"acq3c",#N/A,TRUE,"Acquirer";"tar3c",#N/A,TRUE,"Target"}</definedName>
    <definedName name="wrn.12._2" localSheetId="4" hidden="1">{"cover",#N/A,TRUE,"Cover";"toc3",#N/A,TRUE,"TOC";"over",#N/A,TRUE,"Overview";"ts2",#N/A,TRUE,"Det_Trans_Sum";"ei3c",#N/A,TRUE,"Earnings Impact";"ad3",#N/A,TRUE,"accretion dilution";"pfis3",#N/A,TRUE,"Pro Forma Income Statement";"acq3c",#N/A,TRUE,"Acquirer";"tar3c",#N/A,TRUE,"Target"}</definedName>
    <definedName name="wrn.12._2" localSheetId="1" hidden="1">{"cover",#N/A,TRUE,"Cover";"toc3",#N/A,TRUE,"TOC";"over",#N/A,TRUE,"Overview";"ts2",#N/A,TRUE,"Det_Trans_Sum";"ei3c",#N/A,TRUE,"Earnings Impact";"ad3",#N/A,TRUE,"accretion dilution";"pfis3",#N/A,TRUE,"Pro Forma Income Statement";"acq3c",#N/A,TRUE,"Acquirer";"tar3c",#N/A,TRUE,"Target"}</definedName>
    <definedName name="wrn.12._2" localSheetId="7" hidden="1">{"cover",#N/A,TRUE,"Cover";"toc3",#N/A,TRUE,"TOC";"over",#N/A,TRUE,"Overview";"ts2",#N/A,TRUE,"Det_Trans_Sum";"ei3c",#N/A,TRUE,"Earnings Impact";"ad3",#N/A,TRUE,"accretion dilution";"pfis3",#N/A,TRUE,"Pro Forma Income Statement";"acq3c",#N/A,TRUE,"Acquirer";"tar3c",#N/A,TRUE,"Target"}</definedName>
    <definedName name="wrn.12._2" hidden="1">{"cover",#N/A,TRUE,"Cover";"toc3",#N/A,TRUE,"TOC";"over",#N/A,TRUE,"Overview";"ts2",#N/A,TRUE,"Det_Trans_Sum";"ei3c",#N/A,TRUE,"Earnings Impact";"ad3",#N/A,TRUE,"accretion dilution";"pfis3",#N/A,TRUE,"Pro Forma Income Statement";"acq3c",#N/A,TRUE,"Acquirer";"tar3c",#N/A,TRUE,"Target"}</definedName>
    <definedName name="wrn.12._3" localSheetId="2" hidden="1">{"cover",#N/A,TRUE,"Cover";"toc3",#N/A,TRUE,"TOC";"over",#N/A,TRUE,"Overview";"ts2",#N/A,TRUE,"Det_Trans_Sum";"ei3c",#N/A,TRUE,"Earnings Impact";"ad3",#N/A,TRUE,"accretion dilution";"pfis3",#N/A,TRUE,"Pro Forma Income Statement";"acq3c",#N/A,TRUE,"Acquirer";"tar3c",#N/A,TRUE,"Target"}</definedName>
    <definedName name="wrn.12._3" localSheetId="6" hidden="1">{"cover",#N/A,TRUE,"Cover";"toc3",#N/A,TRUE,"TOC";"over",#N/A,TRUE,"Overview";"ts2",#N/A,TRUE,"Det_Trans_Sum";"ei3c",#N/A,TRUE,"Earnings Impact";"ad3",#N/A,TRUE,"accretion dilution";"pfis3",#N/A,TRUE,"Pro Forma Income Statement";"acq3c",#N/A,TRUE,"Acquirer";"tar3c",#N/A,TRUE,"Target"}</definedName>
    <definedName name="wrn.12._3" localSheetId="3" hidden="1">{"cover",#N/A,TRUE,"Cover";"toc3",#N/A,TRUE,"TOC";"over",#N/A,TRUE,"Overview";"ts2",#N/A,TRUE,"Det_Trans_Sum";"ei3c",#N/A,TRUE,"Earnings Impact";"ad3",#N/A,TRUE,"accretion dilution";"pfis3",#N/A,TRUE,"Pro Forma Income Statement";"acq3c",#N/A,TRUE,"Acquirer";"tar3c",#N/A,TRUE,"Target"}</definedName>
    <definedName name="wrn.12._3" localSheetId="9" hidden="1">{"cover",#N/A,TRUE,"Cover";"toc3",#N/A,TRUE,"TOC";"over",#N/A,TRUE,"Overview";"ts2",#N/A,TRUE,"Det_Trans_Sum";"ei3c",#N/A,TRUE,"Earnings Impact";"ad3",#N/A,TRUE,"accretion dilution";"pfis3",#N/A,TRUE,"Pro Forma Income Statement";"acq3c",#N/A,TRUE,"Acquirer";"tar3c",#N/A,TRUE,"Target"}</definedName>
    <definedName name="wrn.12._3" localSheetId="5" hidden="1">{"cover",#N/A,TRUE,"Cover";"toc3",#N/A,TRUE,"TOC";"over",#N/A,TRUE,"Overview";"ts2",#N/A,TRUE,"Det_Trans_Sum";"ei3c",#N/A,TRUE,"Earnings Impact";"ad3",#N/A,TRUE,"accretion dilution";"pfis3",#N/A,TRUE,"Pro Forma Income Statement";"acq3c",#N/A,TRUE,"Acquirer";"tar3c",#N/A,TRUE,"Target"}</definedName>
    <definedName name="wrn.12._3" localSheetId="4" hidden="1">{"cover",#N/A,TRUE,"Cover";"toc3",#N/A,TRUE,"TOC";"over",#N/A,TRUE,"Overview";"ts2",#N/A,TRUE,"Det_Trans_Sum";"ei3c",#N/A,TRUE,"Earnings Impact";"ad3",#N/A,TRUE,"accretion dilution";"pfis3",#N/A,TRUE,"Pro Forma Income Statement";"acq3c",#N/A,TRUE,"Acquirer";"tar3c",#N/A,TRUE,"Target"}</definedName>
    <definedName name="wrn.12._3" localSheetId="1" hidden="1">{"cover",#N/A,TRUE,"Cover";"toc3",#N/A,TRUE,"TOC";"over",#N/A,TRUE,"Overview";"ts2",#N/A,TRUE,"Det_Trans_Sum";"ei3c",#N/A,TRUE,"Earnings Impact";"ad3",#N/A,TRUE,"accretion dilution";"pfis3",#N/A,TRUE,"Pro Forma Income Statement";"acq3c",#N/A,TRUE,"Acquirer";"tar3c",#N/A,TRUE,"Target"}</definedName>
    <definedName name="wrn.12._3" localSheetId="7" hidden="1">{"cover",#N/A,TRUE,"Cover";"toc3",#N/A,TRUE,"TOC";"over",#N/A,TRUE,"Overview";"ts2",#N/A,TRUE,"Det_Trans_Sum";"ei3c",#N/A,TRUE,"Earnings Impact";"ad3",#N/A,TRUE,"accretion dilution";"pfis3",#N/A,TRUE,"Pro Forma Income Statement";"acq3c",#N/A,TRUE,"Acquirer";"tar3c",#N/A,TRUE,"Target"}</definedName>
    <definedName name="wrn.12._3" hidden="1">{"cover",#N/A,TRUE,"Cover";"toc3",#N/A,TRUE,"TOC";"over",#N/A,TRUE,"Overview";"ts2",#N/A,TRUE,"Det_Trans_Sum";"ei3c",#N/A,TRUE,"Earnings Impact";"ad3",#N/A,TRUE,"accretion dilution";"pfis3",#N/A,TRUE,"Pro Forma Income Statement";"acq3c",#N/A,TRUE,"Acquirer";"tar3c",#N/A,TRUE,"Target"}</definedName>
    <definedName name="wrn.12._4" localSheetId="2" hidden="1">{"cover",#N/A,TRUE,"Cover";"toc3",#N/A,TRUE,"TOC";"over",#N/A,TRUE,"Overview";"ts2",#N/A,TRUE,"Det_Trans_Sum";"ei3c",#N/A,TRUE,"Earnings Impact";"ad3",#N/A,TRUE,"accretion dilution";"pfis3",#N/A,TRUE,"Pro Forma Income Statement";"acq3c",#N/A,TRUE,"Acquirer";"tar3c",#N/A,TRUE,"Target"}</definedName>
    <definedName name="wrn.12._4" localSheetId="6" hidden="1">{"cover",#N/A,TRUE,"Cover";"toc3",#N/A,TRUE,"TOC";"over",#N/A,TRUE,"Overview";"ts2",#N/A,TRUE,"Det_Trans_Sum";"ei3c",#N/A,TRUE,"Earnings Impact";"ad3",#N/A,TRUE,"accretion dilution";"pfis3",#N/A,TRUE,"Pro Forma Income Statement";"acq3c",#N/A,TRUE,"Acquirer";"tar3c",#N/A,TRUE,"Target"}</definedName>
    <definedName name="wrn.12._4" localSheetId="3" hidden="1">{"cover",#N/A,TRUE,"Cover";"toc3",#N/A,TRUE,"TOC";"over",#N/A,TRUE,"Overview";"ts2",#N/A,TRUE,"Det_Trans_Sum";"ei3c",#N/A,TRUE,"Earnings Impact";"ad3",#N/A,TRUE,"accretion dilution";"pfis3",#N/A,TRUE,"Pro Forma Income Statement";"acq3c",#N/A,TRUE,"Acquirer";"tar3c",#N/A,TRUE,"Target"}</definedName>
    <definedName name="wrn.12._4" localSheetId="9" hidden="1">{"cover",#N/A,TRUE,"Cover";"toc3",#N/A,TRUE,"TOC";"over",#N/A,TRUE,"Overview";"ts2",#N/A,TRUE,"Det_Trans_Sum";"ei3c",#N/A,TRUE,"Earnings Impact";"ad3",#N/A,TRUE,"accretion dilution";"pfis3",#N/A,TRUE,"Pro Forma Income Statement";"acq3c",#N/A,TRUE,"Acquirer";"tar3c",#N/A,TRUE,"Target"}</definedName>
    <definedName name="wrn.12._4" localSheetId="5" hidden="1">{"cover",#N/A,TRUE,"Cover";"toc3",#N/A,TRUE,"TOC";"over",#N/A,TRUE,"Overview";"ts2",#N/A,TRUE,"Det_Trans_Sum";"ei3c",#N/A,TRUE,"Earnings Impact";"ad3",#N/A,TRUE,"accretion dilution";"pfis3",#N/A,TRUE,"Pro Forma Income Statement";"acq3c",#N/A,TRUE,"Acquirer";"tar3c",#N/A,TRUE,"Target"}</definedName>
    <definedName name="wrn.12._4" localSheetId="4" hidden="1">{"cover",#N/A,TRUE,"Cover";"toc3",#N/A,TRUE,"TOC";"over",#N/A,TRUE,"Overview";"ts2",#N/A,TRUE,"Det_Trans_Sum";"ei3c",#N/A,TRUE,"Earnings Impact";"ad3",#N/A,TRUE,"accretion dilution";"pfis3",#N/A,TRUE,"Pro Forma Income Statement";"acq3c",#N/A,TRUE,"Acquirer";"tar3c",#N/A,TRUE,"Target"}</definedName>
    <definedName name="wrn.12._4" localSheetId="1" hidden="1">{"cover",#N/A,TRUE,"Cover";"toc3",#N/A,TRUE,"TOC";"over",#N/A,TRUE,"Overview";"ts2",#N/A,TRUE,"Det_Trans_Sum";"ei3c",#N/A,TRUE,"Earnings Impact";"ad3",#N/A,TRUE,"accretion dilution";"pfis3",#N/A,TRUE,"Pro Forma Income Statement";"acq3c",#N/A,TRUE,"Acquirer";"tar3c",#N/A,TRUE,"Target"}</definedName>
    <definedName name="wrn.12._4" localSheetId="7" hidden="1">{"cover",#N/A,TRUE,"Cover";"toc3",#N/A,TRUE,"TOC";"over",#N/A,TRUE,"Overview";"ts2",#N/A,TRUE,"Det_Trans_Sum";"ei3c",#N/A,TRUE,"Earnings Impact";"ad3",#N/A,TRUE,"accretion dilution";"pfis3",#N/A,TRUE,"Pro Forma Income Statement";"acq3c",#N/A,TRUE,"Acquirer";"tar3c",#N/A,TRUE,"Target"}</definedName>
    <definedName name="wrn.12._4" hidden="1">{"cover",#N/A,TRUE,"Cover";"toc3",#N/A,TRUE,"TOC";"over",#N/A,TRUE,"Overview";"ts2",#N/A,TRUE,"Det_Trans_Sum";"ei3c",#N/A,TRUE,"Earnings Impact";"ad3",#N/A,TRUE,"accretion dilution";"pfis3",#N/A,TRUE,"Pro Forma Income Statement";"acq3c",#N/A,TRUE,"Acquirer";"tar3c",#N/A,TRUE,"Target"}</definedName>
    <definedName name="wrn.12._5" localSheetId="2" hidden="1">{"cover",#N/A,TRUE,"Cover";"toc3",#N/A,TRUE,"TOC";"over",#N/A,TRUE,"Overview";"ts2",#N/A,TRUE,"Det_Trans_Sum";"ei3c",#N/A,TRUE,"Earnings Impact";"ad3",#N/A,TRUE,"accretion dilution";"pfis3",#N/A,TRUE,"Pro Forma Income Statement";"acq3c",#N/A,TRUE,"Acquirer";"tar3c",#N/A,TRUE,"Target"}</definedName>
    <definedName name="wrn.12._5" localSheetId="6" hidden="1">{"cover",#N/A,TRUE,"Cover";"toc3",#N/A,TRUE,"TOC";"over",#N/A,TRUE,"Overview";"ts2",#N/A,TRUE,"Det_Trans_Sum";"ei3c",#N/A,TRUE,"Earnings Impact";"ad3",#N/A,TRUE,"accretion dilution";"pfis3",#N/A,TRUE,"Pro Forma Income Statement";"acq3c",#N/A,TRUE,"Acquirer";"tar3c",#N/A,TRUE,"Target"}</definedName>
    <definedName name="wrn.12._5" localSheetId="3" hidden="1">{"cover",#N/A,TRUE,"Cover";"toc3",#N/A,TRUE,"TOC";"over",#N/A,TRUE,"Overview";"ts2",#N/A,TRUE,"Det_Trans_Sum";"ei3c",#N/A,TRUE,"Earnings Impact";"ad3",#N/A,TRUE,"accretion dilution";"pfis3",#N/A,TRUE,"Pro Forma Income Statement";"acq3c",#N/A,TRUE,"Acquirer";"tar3c",#N/A,TRUE,"Target"}</definedName>
    <definedName name="wrn.12._5" localSheetId="9" hidden="1">{"cover",#N/A,TRUE,"Cover";"toc3",#N/A,TRUE,"TOC";"over",#N/A,TRUE,"Overview";"ts2",#N/A,TRUE,"Det_Trans_Sum";"ei3c",#N/A,TRUE,"Earnings Impact";"ad3",#N/A,TRUE,"accretion dilution";"pfis3",#N/A,TRUE,"Pro Forma Income Statement";"acq3c",#N/A,TRUE,"Acquirer";"tar3c",#N/A,TRUE,"Target"}</definedName>
    <definedName name="wrn.12._5" localSheetId="5" hidden="1">{"cover",#N/A,TRUE,"Cover";"toc3",#N/A,TRUE,"TOC";"over",#N/A,TRUE,"Overview";"ts2",#N/A,TRUE,"Det_Trans_Sum";"ei3c",#N/A,TRUE,"Earnings Impact";"ad3",#N/A,TRUE,"accretion dilution";"pfis3",#N/A,TRUE,"Pro Forma Income Statement";"acq3c",#N/A,TRUE,"Acquirer";"tar3c",#N/A,TRUE,"Target"}</definedName>
    <definedName name="wrn.12._5" localSheetId="4" hidden="1">{"cover",#N/A,TRUE,"Cover";"toc3",#N/A,TRUE,"TOC";"over",#N/A,TRUE,"Overview";"ts2",#N/A,TRUE,"Det_Trans_Sum";"ei3c",#N/A,TRUE,"Earnings Impact";"ad3",#N/A,TRUE,"accretion dilution";"pfis3",#N/A,TRUE,"Pro Forma Income Statement";"acq3c",#N/A,TRUE,"Acquirer";"tar3c",#N/A,TRUE,"Target"}</definedName>
    <definedName name="wrn.12._5" localSheetId="1" hidden="1">{"cover",#N/A,TRUE,"Cover";"toc3",#N/A,TRUE,"TOC";"over",#N/A,TRUE,"Overview";"ts2",#N/A,TRUE,"Det_Trans_Sum";"ei3c",#N/A,TRUE,"Earnings Impact";"ad3",#N/A,TRUE,"accretion dilution";"pfis3",#N/A,TRUE,"Pro Forma Income Statement";"acq3c",#N/A,TRUE,"Acquirer";"tar3c",#N/A,TRUE,"Target"}</definedName>
    <definedName name="wrn.12._5" localSheetId="7" hidden="1">{"cover",#N/A,TRUE,"Cover";"toc3",#N/A,TRUE,"TOC";"over",#N/A,TRUE,"Overview";"ts2",#N/A,TRUE,"Det_Trans_Sum";"ei3c",#N/A,TRUE,"Earnings Impact";"ad3",#N/A,TRUE,"accretion dilution";"pfis3",#N/A,TRUE,"Pro Forma Income Statement";"acq3c",#N/A,TRUE,"Acquirer";"tar3c",#N/A,TRUE,"Target"}</definedName>
    <definedName name="wrn.12._5" hidden="1">{"cover",#N/A,TRUE,"Cover";"toc3",#N/A,TRUE,"TOC";"over",#N/A,TRUE,"Overview";"ts2",#N/A,TRUE,"Det_Trans_Sum";"ei3c",#N/A,TRUE,"Earnings Impact";"ad3",#N/A,TRUE,"accretion dilution";"pfis3",#N/A,TRUE,"Pro Forma Income Statement";"acq3c",#N/A,TRUE,"Acquirer";"tar3c",#N/A,TRUE,"Target"}</definedName>
    <definedName name="wrn.13." localSheetId="0"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 localSheetId="2"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 localSheetId="6"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 localSheetId="3"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 localSheetId="9"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 localSheetId="5"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 localSheetId="4"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 localSheetId="1"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 localSheetId="7"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1" localSheetId="2"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1" localSheetId="6"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1" localSheetId="3"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1" localSheetId="9"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1" localSheetId="5"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1" localSheetId="4"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1" localSheetId="1"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1" localSheetId="7"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1"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2" localSheetId="2"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2" localSheetId="6"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2" localSheetId="3"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2" localSheetId="9"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2" localSheetId="5"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2" localSheetId="4"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2" localSheetId="1"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2" localSheetId="7"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2"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3" localSheetId="2"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3" localSheetId="6"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3" localSheetId="3"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3" localSheetId="9"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3" localSheetId="5"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3" localSheetId="4"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3" localSheetId="1"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3" localSheetId="7"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3"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4" localSheetId="2"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4" localSheetId="6"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4" localSheetId="3"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4" localSheetId="9"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4" localSheetId="5"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4" localSheetId="4"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4" localSheetId="1"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4" localSheetId="7"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4"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5" localSheetId="2"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5" localSheetId="6"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5" localSheetId="3"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5" localSheetId="9"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5" localSheetId="5"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5" localSheetId="4"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5" localSheetId="1"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5" localSheetId="7"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3._5" hidden="1">{"cover",#N/A,TRUE,"Cover";"toc4",#N/A,TRUE,"TOC";"over",#N/A,TRUE,"Overview";"ts2",#N/A,TRUE,"Det_Trans_Sum";"eic",#N/A,TRUE,"Earnings Impact";"ad",#N/A,TRUE,"accretion dilution";"tas",#N/A,TRUE,"TaintedShares";"hg",#N/A,TRUE,"Has-Gets";"pfis",#N/A,TRUE,"Pro Forma Income Statement";"ca",#N/A,TRUE,"Contribution_Analysis";"acqc",#N/A,TRUE,"Acquirer";"tarc",#N/A,TRUE,"Target"}</definedName>
    <definedName name="wrn.14." localSheetId="0"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 localSheetId="2"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 localSheetId="6"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 localSheetId="3"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 localSheetId="9"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 localSheetId="5"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 localSheetId="4"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 localSheetId="1"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 localSheetId="7"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1" localSheetId="2"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1" localSheetId="6"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1" localSheetId="3"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1" localSheetId="9"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1" localSheetId="5"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1" localSheetId="4"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1" localSheetId="1"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1" localSheetId="7"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1"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2" localSheetId="2"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2" localSheetId="6"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2" localSheetId="3"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2" localSheetId="9"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2" localSheetId="5"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2" localSheetId="4"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2" localSheetId="1"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2" localSheetId="7"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2"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3" localSheetId="2"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3" localSheetId="6"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3" localSheetId="3"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3" localSheetId="9"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3" localSheetId="5"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3" localSheetId="4"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3" localSheetId="1"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3" localSheetId="7"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3"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4" localSheetId="2"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4" localSheetId="6"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4" localSheetId="3"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4" localSheetId="9"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4" localSheetId="5"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4" localSheetId="4"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4" localSheetId="1"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4" localSheetId="7"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4"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5" localSheetId="2"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5" localSheetId="6"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5" localSheetId="3"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5" localSheetId="9"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5" localSheetId="5"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5" localSheetId="4"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5" localSheetId="1"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5" localSheetId="7"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4._5" hidden="1">{"cover",#N/A,TRUE,"Cover";"toc4",#N/A,TRUE,"TOC";"over",#N/A,TRUE,"Overview";"ts2",#N/A,TRUE,"Det_Trans_Sum";"ei1c",#N/A,TRUE,"Earnings Impact";"ad1",#N/A,TRUE,"accretion dilution";"tas",#N/A,TRUE,"TaintedShares";"hg1",#N/A,TRUE,"Has-Gets";"pfis1",#N/A,TRUE,"Pro Forma Income Statement";"ca1",#N/A,TRUE,"Contribution_Analysis";"acq1c",#N/A,TRUE,"Acquirer";"tar1c",#N/A,TRUE,"Target"}</definedName>
    <definedName name="wrn.15." localSheetId="0"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 localSheetId="2"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 localSheetId="6"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 localSheetId="3"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 localSheetId="9"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 localSheetId="5"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 localSheetId="4"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 localSheetId="1"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 localSheetId="7"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1" localSheetId="2"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1" localSheetId="6"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1" localSheetId="3"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1" localSheetId="9"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1" localSheetId="5"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1" localSheetId="4"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1" localSheetId="1"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1" localSheetId="7"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1"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2" localSheetId="2"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2" localSheetId="6"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2" localSheetId="3"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2" localSheetId="9"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2" localSheetId="5"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2" localSheetId="4"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2" localSheetId="1"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2" localSheetId="7"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2"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3" localSheetId="2"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3" localSheetId="6"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3" localSheetId="3"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3" localSheetId="9"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3" localSheetId="5"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3" localSheetId="4"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3" localSheetId="1"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3" localSheetId="7"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3"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4" localSheetId="2"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4" localSheetId="6"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4" localSheetId="3"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4" localSheetId="9"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4" localSheetId="5"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4" localSheetId="4"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4" localSheetId="1"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4" localSheetId="7"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4"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5" localSheetId="2"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5" localSheetId="6"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5" localSheetId="3"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5" localSheetId="9"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5" localSheetId="5"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5" localSheetId="4"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5" localSheetId="1"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5" localSheetId="7"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5._5" hidden="1">{"cover",#N/A,TRUE,"Cover";"toc4",#N/A,TRUE,"TOC";"over",#N/A,TRUE,"Overview";"ts2",#N/A,TRUE,"Det_Trans_Sum";"ei2c",#N/A,TRUE,"Earnings Impact";"ad2",#N/A,TRUE,"accretion dilution";"tas",#N/A,TRUE,"TaintedShares";"hg2",#N/A,TRUE,"Has-Gets";"pfis2",#N/A,TRUE,"Pro Forma Income Statement";"ca2",#N/A,TRUE,"Contribution_Analysis";"acq2c",#N/A,TRUE,"Acquirer";"tar2c",#N/A,TRUE,"Target"}</definedName>
    <definedName name="wrn.16." localSheetId="0"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 localSheetId="2"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 localSheetId="6"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 localSheetId="3"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 localSheetId="9"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 localSheetId="5"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 localSheetId="4"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 localSheetId="1"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 localSheetId="7"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1" localSheetId="2"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1" localSheetId="6"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1" localSheetId="3"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1" localSheetId="9"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1" localSheetId="5"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1" localSheetId="4"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1" localSheetId="1"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1" localSheetId="7"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1"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2" localSheetId="2"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2" localSheetId="6"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2" localSheetId="3"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2" localSheetId="9"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2" localSheetId="5"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2" localSheetId="4"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2" localSheetId="1"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2" localSheetId="7"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2"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3" localSheetId="2"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3" localSheetId="6"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3" localSheetId="3"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3" localSheetId="9"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3" localSheetId="5"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3" localSheetId="4"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3" localSheetId="1"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3" localSheetId="7"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3"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4" localSheetId="2"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4" localSheetId="6"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4" localSheetId="3"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4" localSheetId="9"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4" localSheetId="5"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4" localSheetId="4"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4" localSheetId="1"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4" localSheetId="7"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4"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5" localSheetId="2"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5" localSheetId="6"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5" localSheetId="3"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5" localSheetId="9"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5" localSheetId="5"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5" localSheetId="4"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5" localSheetId="1"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5" localSheetId="7"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6._5" hidden="1">{"cover",#N/A,TRUE,"Cover";"toc4",#N/A,TRUE,"TOC";"over",#N/A,TRUE,"Overview";"ts2",#N/A,TRUE,"Det_Trans_Sum";"ei3c",#N/A,TRUE,"Earnings Impact";"ad3",#N/A,TRUE,"accretion dilution";"tas",#N/A,TRUE,"TaintedShares";"hg3",#N/A,TRUE,"Has-Gets";"pfis3",#N/A,TRUE,"Pro Forma Income Statement";"ca3",#N/A,TRUE,"Contribution_Analysis";"acq3c",#N/A,TRUE,"Acquirer";"tar3c",#N/A,TRUE,"Target"}</definedName>
    <definedName name="wrn.17." localSheetId="0" hidden="1">{"cover",#N/A,TRUE,"Cover";"toc5",#N/A,TRUE,"TOC";"over",#N/A,TRUE,"Overview";"ts2",#N/A,TRUE,"Det_Trans_Sum";"eic",#N/A,TRUE,"Earnings Impact";"ad",#N/A,TRUE,"accretion dilution";"pfis",#N/A,TRUE,"Pro Forma Income Statement";"ca",#N/A,TRUE,"Contribution_Analysis";"acqc",#N/A,TRUE,"Acquirer";"tarc",#N/A,TRUE,"Target"}</definedName>
    <definedName name="wrn.17." localSheetId="2" hidden="1">{"cover",#N/A,TRUE,"Cover";"toc5",#N/A,TRUE,"TOC";"over",#N/A,TRUE,"Overview";"ts2",#N/A,TRUE,"Det_Trans_Sum";"eic",#N/A,TRUE,"Earnings Impact";"ad",#N/A,TRUE,"accretion dilution";"pfis",#N/A,TRUE,"Pro Forma Income Statement";"ca",#N/A,TRUE,"Contribution_Analysis";"acqc",#N/A,TRUE,"Acquirer";"tarc",#N/A,TRUE,"Target"}</definedName>
    <definedName name="wrn.17." localSheetId="6" hidden="1">{"cover",#N/A,TRUE,"Cover";"toc5",#N/A,TRUE,"TOC";"over",#N/A,TRUE,"Overview";"ts2",#N/A,TRUE,"Det_Trans_Sum";"eic",#N/A,TRUE,"Earnings Impact";"ad",#N/A,TRUE,"accretion dilution";"pfis",#N/A,TRUE,"Pro Forma Income Statement";"ca",#N/A,TRUE,"Contribution_Analysis";"acqc",#N/A,TRUE,"Acquirer";"tarc",#N/A,TRUE,"Target"}</definedName>
    <definedName name="wrn.17." localSheetId="3" hidden="1">{"cover",#N/A,TRUE,"Cover";"toc5",#N/A,TRUE,"TOC";"over",#N/A,TRUE,"Overview";"ts2",#N/A,TRUE,"Det_Trans_Sum";"eic",#N/A,TRUE,"Earnings Impact";"ad",#N/A,TRUE,"accretion dilution";"pfis",#N/A,TRUE,"Pro Forma Income Statement";"ca",#N/A,TRUE,"Contribution_Analysis";"acqc",#N/A,TRUE,"Acquirer";"tarc",#N/A,TRUE,"Target"}</definedName>
    <definedName name="wrn.17." localSheetId="9" hidden="1">{"cover",#N/A,TRUE,"Cover";"toc5",#N/A,TRUE,"TOC";"over",#N/A,TRUE,"Overview";"ts2",#N/A,TRUE,"Det_Trans_Sum";"eic",#N/A,TRUE,"Earnings Impact";"ad",#N/A,TRUE,"accretion dilution";"pfis",#N/A,TRUE,"Pro Forma Income Statement";"ca",#N/A,TRUE,"Contribution_Analysis";"acqc",#N/A,TRUE,"Acquirer";"tarc",#N/A,TRUE,"Target"}</definedName>
    <definedName name="wrn.17." localSheetId="5" hidden="1">{"cover",#N/A,TRUE,"Cover";"toc5",#N/A,TRUE,"TOC";"over",#N/A,TRUE,"Overview";"ts2",#N/A,TRUE,"Det_Trans_Sum";"eic",#N/A,TRUE,"Earnings Impact";"ad",#N/A,TRUE,"accretion dilution";"pfis",#N/A,TRUE,"Pro Forma Income Statement";"ca",#N/A,TRUE,"Contribution_Analysis";"acqc",#N/A,TRUE,"Acquirer";"tarc",#N/A,TRUE,"Target"}</definedName>
    <definedName name="wrn.17." localSheetId="4" hidden="1">{"cover",#N/A,TRUE,"Cover";"toc5",#N/A,TRUE,"TOC";"over",#N/A,TRUE,"Overview";"ts2",#N/A,TRUE,"Det_Trans_Sum";"eic",#N/A,TRUE,"Earnings Impact";"ad",#N/A,TRUE,"accretion dilution";"pfis",#N/A,TRUE,"Pro Forma Income Statement";"ca",#N/A,TRUE,"Contribution_Analysis";"acqc",#N/A,TRUE,"Acquirer";"tarc",#N/A,TRUE,"Target"}</definedName>
    <definedName name="wrn.17." localSheetId="1" hidden="1">{"cover",#N/A,TRUE,"Cover";"toc5",#N/A,TRUE,"TOC";"over",#N/A,TRUE,"Overview";"ts2",#N/A,TRUE,"Det_Trans_Sum";"eic",#N/A,TRUE,"Earnings Impact";"ad",#N/A,TRUE,"accretion dilution";"pfis",#N/A,TRUE,"Pro Forma Income Statement";"ca",#N/A,TRUE,"Contribution_Analysis";"acqc",#N/A,TRUE,"Acquirer";"tarc",#N/A,TRUE,"Target"}</definedName>
    <definedName name="wrn.17." localSheetId="7" hidden="1">{"cover",#N/A,TRUE,"Cover";"toc5",#N/A,TRUE,"TOC";"over",#N/A,TRUE,"Overview";"ts2",#N/A,TRUE,"Det_Trans_Sum";"eic",#N/A,TRUE,"Earnings Impact";"ad",#N/A,TRUE,"accretion dilution";"pfis",#N/A,TRUE,"Pro Forma Income Statement";"ca",#N/A,TRUE,"Contribution_Analysis";"acqc",#N/A,TRUE,"Acquirer";"tarc",#N/A,TRUE,"Target"}</definedName>
    <definedName name="wrn.17." hidden="1">{"cover",#N/A,TRUE,"Cover";"toc5",#N/A,TRUE,"TOC";"over",#N/A,TRUE,"Overview";"ts2",#N/A,TRUE,"Det_Trans_Sum";"eic",#N/A,TRUE,"Earnings Impact";"ad",#N/A,TRUE,"accretion dilution";"pfis",#N/A,TRUE,"Pro Forma Income Statement";"ca",#N/A,TRUE,"Contribution_Analysis";"acqc",#N/A,TRUE,"Acquirer";"tarc",#N/A,TRUE,"Target"}</definedName>
    <definedName name="wrn.17._1" localSheetId="2" hidden="1">{"cover",#N/A,TRUE,"Cover";"toc5",#N/A,TRUE,"TOC";"over",#N/A,TRUE,"Overview";"ts2",#N/A,TRUE,"Det_Trans_Sum";"eic",#N/A,TRUE,"Earnings Impact";"ad",#N/A,TRUE,"accretion dilution";"pfis",#N/A,TRUE,"Pro Forma Income Statement";"ca",#N/A,TRUE,"Contribution_Analysis";"acqc",#N/A,TRUE,"Acquirer";"tarc",#N/A,TRUE,"Target"}</definedName>
    <definedName name="wrn.17._1" localSheetId="6" hidden="1">{"cover",#N/A,TRUE,"Cover";"toc5",#N/A,TRUE,"TOC";"over",#N/A,TRUE,"Overview";"ts2",#N/A,TRUE,"Det_Trans_Sum";"eic",#N/A,TRUE,"Earnings Impact";"ad",#N/A,TRUE,"accretion dilution";"pfis",#N/A,TRUE,"Pro Forma Income Statement";"ca",#N/A,TRUE,"Contribution_Analysis";"acqc",#N/A,TRUE,"Acquirer";"tarc",#N/A,TRUE,"Target"}</definedName>
    <definedName name="wrn.17._1" localSheetId="3" hidden="1">{"cover",#N/A,TRUE,"Cover";"toc5",#N/A,TRUE,"TOC";"over",#N/A,TRUE,"Overview";"ts2",#N/A,TRUE,"Det_Trans_Sum";"eic",#N/A,TRUE,"Earnings Impact";"ad",#N/A,TRUE,"accretion dilution";"pfis",#N/A,TRUE,"Pro Forma Income Statement";"ca",#N/A,TRUE,"Contribution_Analysis";"acqc",#N/A,TRUE,"Acquirer";"tarc",#N/A,TRUE,"Target"}</definedName>
    <definedName name="wrn.17._1" localSheetId="9" hidden="1">{"cover",#N/A,TRUE,"Cover";"toc5",#N/A,TRUE,"TOC";"over",#N/A,TRUE,"Overview";"ts2",#N/A,TRUE,"Det_Trans_Sum";"eic",#N/A,TRUE,"Earnings Impact";"ad",#N/A,TRUE,"accretion dilution";"pfis",#N/A,TRUE,"Pro Forma Income Statement";"ca",#N/A,TRUE,"Contribution_Analysis";"acqc",#N/A,TRUE,"Acquirer";"tarc",#N/A,TRUE,"Target"}</definedName>
    <definedName name="wrn.17._1" localSheetId="5" hidden="1">{"cover",#N/A,TRUE,"Cover";"toc5",#N/A,TRUE,"TOC";"over",#N/A,TRUE,"Overview";"ts2",#N/A,TRUE,"Det_Trans_Sum";"eic",#N/A,TRUE,"Earnings Impact";"ad",#N/A,TRUE,"accretion dilution";"pfis",#N/A,TRUE,"Pro Forma Income Statement";"ca",#N/A,TRUE,"Contribution_Analysis";"acqc",#N/A,TRUE,"Acquirer";"tarc",#N/A,TRUE,"Target"}</definedName>
    <definedName name="wrn.17._1" localSheetId="4" hidden="1">{"cover",#N/A,TRUE,"Cover";"toc5",#N/A,TRUE,"TOC";"over",#N/A,TRUE,"Overview";"ts2",#N/A,TRUE,"Det_Trans_Sum";"eic",#N/A,TRUE,"Earnings Impact";"ad",#N/A,TRUE,"accretion dilution";"pfis",#N/A,TRUE,"Pro Forma Income Statement";"ca",#N/A,TRUE,"Contribution_Analysis";"acqc",#N/A,TRUE,"Acquirer";"tarc",#N/A,TRUE,"Target"}</definedName>
    <definedName name="wrn.17._1" localSheetId="1" hidden="1">{"cover",#N/A,TRUE,"Cover";"toc5",#N/A,TRUE,"TOC";"over",#N/A,TRUE,"Overview";"ts2",#N/A,TRUE,"Det_Trans_Sum";"eic",#N/A,TRUE,"Earnings Impact";"ad",#N/A,TRUE,"accretion dilution";"pfis",#N/A,TRUE,"Pro Forma Income Statement";"ca",#N/A,TRUE,"Contribution_Analysis";"acqc",#N/A,TRUE,"Acquirer";"tarc",#N/A,TRUE,"Target"}</definedName>
    <definedName name="wrn.17._1" localSheetId="7" hidden="1">{"cover",#N/A,TRUE,"Cover";"toc5",#N/A,TRUE,"TOC";"over",#N/A,TRUE,"Overview";"ts2",#N/A,TRUE,"Det_Trans_Sum";"eic",#N/A,TRUE,"Earnings Impact";"ad",#N/A,TRUE,"accretion dilution";"pfis",#N/A,TRUE,"Pro Forma Income Statement";"ca",#N/A,TRUE,"Contribution_Analysis";"acqc",#N/A,TRUE,"Acquirer";"tarc",#N/A,TRUE,"Target"}</definedName>
    <definedName name="wrn.17._1" hidden="1">{"cover",#N/A,TRUE,"Cover";"toc5",#N/A,TRUE,"TOC";"over",#N/A,TRUE,"Overview";"ts2",#N/A,TRUE,"Det_Trans_Sum";"eic",#N/A,TRUE,"Earnings Impact";"ad",#N/A,TRUE,"accretion dilution";"pfis",#N/A,TRUE,"Pro Forma Income Statement";"ca",#N/A,TRUE,"Contribution_Analysis";"acqc",#N/A,TRUE,"Acquirer";"tarc",#N/A,TRUE,"Target"}</definedName>
    <definedName name="wrn.17._2" localSheetId="2" hidden="1">{"cover",#N/A,TRUE,"Cover";"toc5",#N/A,TRUE,"TOC";"over",#N/A,TRUE,"Overview";"ts2",#N/A,TRUE,"Det_Trans_Sum";"eic",#N/A,TRUE,"Earnings Impact";"ad",#N/A,TRUE,"accretion dilution";"pfis",#N/A,TRUE,"Pro Forma Income Statement";"ca",#N/A,TRUE,"Contribution_Analysis";"acqc",#N/A,TRUE,"Acquirer";"tarc",#N/A,TRUE,"Target"}</definedName>
    <definedName name="wrn.17._2" localSheetId="6" hidden="1">{"cover",#N/A,TRUE,"Cover";"toc5",#N/A,TRUE,"TOC";"over",#N/A,TRUE,"Overview";"ts2",#N/A,TRUE,"Det_Trans_Sum";"eic",#N/A,TRUE,"Earnings Impact";"ad",#N/A,TRUE,"accretion dilution";"pfis",#N/A,TRUE,"Pro Forma Income Statement";"ca",#N/A,TRUE,"Contribution_Analysis";"acqc",#N/A,TRUE,"Acquirer";"tarc",#N/A,TRUE,"Target"}</definedName>
    <definedName name="wrn.17._2" localSheetId="3" hidden="1">{"cover",#N/A,TRUE,"Cover";"toc5",#N/A,TRUE,"TOC";"over",#N/A,TRUE,"Overview";"ts2",#N/A,TRUE,"Det_Trans_Sum";"eic",#N/A,TRUE,"Earnings Impact";"ad",#N/A,TRUE,"accretion dilution";"pfis",#N/A,TRUE,"Pro Forma Income Statement";"ca",#N/A,TRUE,"Contribution_Analysis";"acqc",#N/A,TRUE,"Acquirer";"tarc",#N/A,TRUE,"Target"}</definedName>
    <definedName name="wrn.17._2" localSheetId="9" hidden="1">{"cover",#N/A,TRUE,"Cover";"toc5",#N/A,TRUE,"TOC";"over",#N/A,TRUE,"Overview";"ts2",#N/A,TRUE,"Det_Trans_Sum";"eic",#N/A,TRUE,"Earnings Impact";"ad",#N/A,TRUE,"accretion dilution";"pfis",#N/A,TRUE,"Pro Forma Income Statement";"ca",#N/A,TRUE,"Contribution_Analysis";"acqc",#N/A,TRUE,"Acquirer";"tarc",#N/A,TRUE,"Target"}</definedName>
    <definedName name="wrn.17._2" localSheetId="5" hidden="1">{"cover",#N/A,TRUE,"Cover";"toc5",#N/A,TRUE,"TOC";"over",#N/A,TRUE,"Overview";"ts2",#N/A,TRUE,"Det_Trans_Sum";"eic",#N/A,TRUE,"Earnings Impact";"ad",#N/A,TRUE,"accretion dilution";"pfis",#N/A,TRUE,"Pro Forma Income Statement";"ca",#N/A,TRUE,"Contribution_Analysis";"acqc",#N/A,TRUE,"Acquirer";"tarc",#N/A,TRUE,"Target"}</definedName>
    <definedName name="wrn.17._2" localSheetId="4" hidden="1">{"cover",#N/A,TRUE,"Cover";"toc5",#N/A,TRUE,"TOC";"over",#N/A,TRUE,"Overview";"ts2",#N/A,TRUE,"Det_Trans_Sum";"eic",#N/A,TRUE,"Earnings Impact";"ad",#N/A,TRUE,"accretion dilution";"pfis",#N/A,TRUE,"Pro Forma Income Statement";"ca",#N/A,TRUE,"Contribution_Analysis";"acqc",#N/A,TRUE,"Acquirer";"tarc",#N/A,TRUE,"Target"}</definedName>
    <definedName name="wrn.17._2" localSheetId="1" hidden="1">{"cover",#N/A,TRUE,"Cover";"toc5",#N/A,TRUE,"TOC";"over",#N/A,TRUE,"Overview";"ts2",#N/A,TRUE,"Det_Trans_Sum";"eic",#N/A,TRUE,"Earnings Impact";"ad",#N/A,TRUE,"accretion dilution";"pfis",#N/A,TRUE,"Pro Forma Income Statement";"ca",#N/A,TRUE,"Contribution_Analysis";"acqc",#N/A,TRUE,"Acquirer";"tarc",#N/A,TRUE,"Target"}</definedName>
    <definedName name="wrn.17._2" localSheetId="7" hidden="1">{"cover",#N/A,TRUE,"Cover";"toc5",#N/A,TRUE,"TOC";"over",#N/A,TRUE,"Overview";"ts2",#N/A,TRUE,"Det_Trans_Sum";"eic",#N/A,TRUE,"Earnings Impact";"ad",#N/A,TRUE,"accretion dilution";"pfis",#N/A,TRUE,"Pro Forma Income Statement";"ca",#N/A,TRUE,"Contribution_Analysis";"acqc",#N/A,TRUE,"Acquirer";"tarc",#N/A,TRUE,"Target"}</definedName>
    <definedName name="wrn.17._2" hidden="1">{"cover",#N/A,TRUE,"Cover";"toc5",#N/A,TRUE,"TOC";"over",#N/A,TRUE,"Overview";"ts2",#N/A,TRUE,"Det_Trans_Sum";"eic",#N/A,TRUE,"Earnings Impact";"ad",#N/A,TRUE,"accretion dilution";"pfis",#N/A,TRUE,"Pro Forma Income Statement";"ca",#N/A,TRUE,"Contribution_Analysis";"acqc",#N/A,TRUE,"Acquirer";"tarc",#N/A,TRUE,"Target"}</definedName>
    <definedName name="wrn.17._3" localSheetId="2" hidden="1">{"cover",#N/A,TRUE,"Cover";"toc5",#N/A,TRUE,"TOC";"over",#N/A,TRUE,"Overview";"ts2",#N/A,TRUE,"Det_Trans_Sum";"eic",#N/A,TRUE,"Earnings Impact";"ad",#N/A,TRUE,"accretion dilution";"pfis",#N/A,TRUE,"Pro Forma Income Statement";"ca",#N/A,TRUE,"Contribution_Analysis";"acqc",#N/A,TRUE,"Acquirer";"tarc",#N/A,TRUE,"Target"}</definedName>
    <definedName name="wrn.17._3" localSheetId="6" hidden="1">{"cover",#N/A,TRUE,"Cover";"toc5",#N/A,TRUE,"TOC";"over",#N/A,TRUE,"Overview";"ts2",#N/A,TRUE,"Det_Trans_Sum";"eic",#N/A,TRUE,"Earnings Impact";"ad",#N/A,TRUE,"accretion dilution";"pfis",#N/A,TRUE,"Pro Forma Income Statement";"ca",#N/A,TRUE,"Contribution_Analysis";"acqc",#N/A,TRUE,"Acquirer";"tarc",#N/A,TRUE,"Target"}</definedName>
    <definedName name="wrn.17._3" localSheetId="3" hidden="1">{"cover",#N/A,TRUE,"Cover";"toc5",#N/A,TRUE,"TOC";"over",#N/A,TRUE,"Overview";"ts2",#N/A,TRUE,"Det_Trans_Sum";"eic",#N/A,TRUE,"Earnings Impact";"ad",#N/A,TRUE,"accretion dilution";"pfis",#N/A,TRUE,"Pro Forma Income Statement";"ca",#N/A,TRUE,"Contribution_Analysis";"acqc",#N/A,TRUE,"Acquirer";"tarc",#N/A,TRUE,"Target"}</definedName>
    <definedName name="wrn.17._3" localSheetId="9" hidden="1">{"cover",#N/A,TRUE,"Cover";"toc5",#N/A,TRUE,"TOC";"over",#N/A,TRUE,"Overview";"ts2",#N/A,TRUE,"Det_Trans_Sum";"eic",#N/A,TRUE,"Earnings Impact";"ad",#N/A,TRUE,"accretion dilution";"pfis",#N/A,TRUE,"Pro Forma Income Statement";"ca",#N/A,TRUE,"Contribution_Analysis";"acqc",#N/A,TRUE,"Acquirer";"tarc",#N/A,TRUE,"Target"}</definedName>
    <definedName name="wrn.17._3" localSheetId="5" hidden="1">{"cover",#N/A,TRUE,"Cover";"toc5",#N/A,TRUE,"TOC";"over",#N/A,TRUE,"Overview";"ts2",#N/A,TRUE,"Det_Trans_Sum";"eic",#N/A,TRUE,"Earnings Impact";"ad",#N/A,TRUE,"accretion dilution";"pfis",#N/A,TRUE,"Pro Forma Income Statement";"ca",#N/A,TRUE,"Contribution_Analysis";"acqc",#N/A,TRUE,"Acquirer";"tarc",#N/A,TRUE,"Target"}</definedName>
    <definedName name="wrn.17._3" localSheetId="4" hidden="1">{"cover",#N/A,TRUE,"Cover";"toc5",#N/A,TRUE,"TOC";"over",#N/A,TRUE,"Overview";"ts2",#N/A,TRUE,"Det_Trans_Sum";"eic",#N/A,TRUE,"Earnings Impact";"ad",#N/A,TRUE,"accretion dilution";"pfis",#N/A,TRUE,"Pro Forma Income Statement";"ca",#N/A,TRUE,"Contribution_Analysis";"acqc",#N/A,TRUE,"Acquirer";"tarc",#N/A,TRUE,"Target"}</definedName>
    <definedName name="wrn.17._3" localSheetId="1" hidden="1">{"cover",#N/A,TRUE,"Cover";"toc5",#N/A,TRUE,"TOC";"over",#N/A,TRUE,"Overview";"ts2",#N/A,TRUE,"Det_Trans_Sum";"eic",#N/A,TRUE,"Earnings Impact";"ad",#N/A,TRUE,"accretion dilution";"pfis",#N/A,TRUE,"Pro Forma Income Statement";"ca",#N/A,TRUE,"Contribution_Analysis";"acqc",#N/A,TRUE,"Acquirer";"tarc",#N/A,TRUE,"Target"}</definedName>
    <definedName name="wrn.17._3" localSheetId="7" hidden="1">{"cover",#N/A,TRUE,"Cover";"toc5",#N/A,TRUE,"TOC";"over",#N/A,TRUE,"Overview";"ts2",#N/A,TRUE,"Det_Trans_Sum";"eic",#N/A,TRUE,"Earnings Impact";"ad",#N/A,TRUE,"accretion dilution";"pfis",#N/A,TRUE,"Pro Forma Income Statement";"ca",#N/A,TRUE,"Contribution_Analysis";"acqc",#N/A,TRUE,"Acquirer";"tarc",#N/A,TRUE,"Target"}</definedName>
    <definedName name="wrn.17._3" hidden="1">{"cover",#N/A,TRUE,"Cover";"toc5",#N/A,TRUE,"TOC";"over",#N/A,TRUE,"Overview";"ts2",#N/A,TRUE,"Det_Trans_Sum";"eic",#N/A,TRUE,"Earnings Impact";"ad",#N/A,TRUE,"accretion dilution";"pfis",#N/A,TRUE,"Pro Forma Income Statement";"ca",#N/A,TRUE,"Contribution_Analysis";"acqc",#N/A,TRUE,"Acquirer";"tarc",#N/A,TRUE,"Target"}</definedName>
    <definedName name="wrn.17._4" localSheetId="2" hidden="1">{"cover",#N/A,TRUE,"Cover";"toc5",#N/A,TRUE,"TOC";"over",#N/A,TRUE,"Overview";"ts2",#N/A,TRUE,"Det_Trans_Sum";"eic",#N/A,TRUE,"Earnings Impact";"ad",#N/A,TRUE,"accretion dilution";"pfis",#N/A,TRUE,"Pro Forma Income Statement";"ca",#N/A,TRUE,"Contribution_Analysis";"acqc",#N/A,TRUE,"Acquirer";"tarc",#N/A,TRUE,"Target"}</definedName>
    <definedName name="wrn.17._4" localSheetId="6" hidden="1">{"cover",#N/A,TRUE,"Cover";"toc5",#N/A,TRUE,"TOC";"over",#N/A,TRUE,"Overview";"ts2",#N/A,TRUE,"Det_Trans_Sum";"eic",#N/A,TRUE,"Earnings Impact";"ad",#N/A,TRUE,"accretion dilution";"pfis",#N/A,TRUE,"Pro Forma Income Statement";"ca",#N/A,TRUE,"Contribution_Analysis";"acqc",#N/A,TRUE,"Acquirer";"tarc",#N/A,TRUE,"Target"}</definedName>
    <definedName name="wrn.17._4" localSheetId="3" hidden="1">{"cover",#N/A,TRUE,"Cover";"toc5",#N/A,TRUE,"TOC";"over",#N/A,TRUE,"Overview";"ts2",#N/A,TRUE,"Det_Trans_Sum";"eic",#N/A,TRUE,"Earnings Impact";"ad",#N/A,TRUE,"accretion dilution";"pfis",#N/A,TRUE,"Pro Forma Income Statement";"ca",#N/A,TRUE,"Contribution_Analysis";"acqc",#N/A,TRUE,"Acquirer";"tarc",#N/A,TRUE,"Target"}</definedName>
    <definedName name="wrn.17._4" localSheetId="9" hidden="1">{"cover",#N/A,TRUE,"Cover";"toc5",#N/A,TRUE,"TOC";"over",#N/A,TRUE,"Overview";"ts2",#N/A,TRUE,"Det_Trans_Sum";"eic",#N/A,TRUE,"Earnings Impact";"ad",#N/A,TRUE,"accretion dilution";"pfis",#N/A,TRUE,"Pro Forma Income Statement";"ca",#N/A,TRUE,"Contribution_Analysis";"acqc",#N/A,TRUE,"Acquirer";"tarc",#N/A,TRUE,"Target"}</definedName>
    <definedName name="wrn.17._4" localSheetId="5" hidden="1">{"cover",#N/A,TRUE,"Cover";"toc5",#N/A,TRUE,"TOC";"over",#N/A,TRUE,"Overview";"ts2",#N/A,TRUE,"Det_Trans_Sum";"eic",#N/A,TRUE,"Earnings Impact";"ad",#N/A,TRUE,"accretion dilution";"pfis",#N/A,TRUE,"Pro Forma Income Statement";"ca",#N/A,TRUE,"Contribution_Analysis";"acqc",#N/A,TRUE,"Acquirer";"tarc",#N/A,TRUE,"Target"}</definedName>
    <definedName name="wrn.17._4" localSheetId="4" hidden="1">{"cover",#N/A,TRUE,"Cover";"toc5",#N/A,TRUE,"TOC";"over",#N/A,TRUE,"Overview";"ts2",#N/A,TRUE,"Det_Trans_Sum";"eic",#N/A,TRUE,"Earnings Impact";"ad",#N/A,TRUE,"accretion dilution";"pfis",#N/A,TRUE,"Pro Forma Income Statement";"ca",#N/A,TRUE,"Contribution_Analysis";"acqc",#N/A,TRUE,"Acquirer";"tarc",#N/A,TRUE,"Target"}</definedName>
    <definedName name="wrn.17._4" localSheetId="1" hidden="1">{"cover",#N/A,TRUE,"Cover";"toc5",#N/A,TRUE,"TOC";"over",#N/A,TRUE,"Overview";"ts2",#N/A,TRUE,"Det_Trans_Sum";"eic",#N/A,TRUE,"Earnings Impact";"ad",#N/A,TRUE,"accretion dilution";"pfis",#N/A,TRUE,"Pro Forma Income Statement";"ca",#N/A,TRUE,"Contribution_Analysis";"acqc",#N/A,TRUE,"Acquirer";"tarc",#N/A,TRUE,"Target"}</definedName>
    <definedName name="wrn.17._4" localSheetId="7" hidden="1">{"cover",#N/A,TRUE,"Cover";"toc5",#N/A,TRUE,"TOC";"over",#N/A,TRUE,"Overview";"ts2",#N/A,TRUE,"Det_Trans_Sum";"eic",#N/A,TRUE,"Earnings Impact";"ad",#N/A,TRUE,"accretion dilution";"pfis",#N/A,TRUE,"Pro Forma Income Statement";"ca",#N/A,TRUE,"Contribution_Analysis";"acqc",#N/A,TRUE,"Acquirer";"tarc",#N/A,TRUE,"Target"}</definedName>
    <definedName name="wrn.17._4" hidden="1">{"cover",#N/A,TRUE,"Cover";"toc5",#N/A,TRUE,"TOC";"over",#N/A,TRUE,"Overview";"ts2",#N/A,TRUE,"Det_Trans_Sum";"eic",#N/A,TRUE,"Earnings Impact";"ad",#N/A,TRUE,"accretion dilution";"pfis",#N/A,TRUE,"Pro Forma Income Statement";"ca",#N/A,TRUE,"Contribution_Analysis";"acqc",#N/A,TRUE,"Acquirer";"tarc",#N/A,TRUE,"Target"}</definedName>
    <definedName name="wrn.17._5" localSheetId="2" hidden="1">{"cover",#N/A,TRUE,"Cover";"toc5",#N/A,TRUE,"TOC";"over",#N/A,TRUE,"Overview";"ts2",#N/A,TRUE,"Det_Trans_Sum";"eic",#N/A,TRUE,"Earnings Impact";"ad",#N/A,TRUE,"accretion dilution";"pfis",#N/A,TRUE,"Pro Forma Income Statement";"ca",#N/A,TRUE,"Contribution_Analysis";"acqc",#N/A,TRUE,"Acquirer";"tarc",#N/A,TRUE,"Target"}</definedName>
    <definedName name="wrn.17._5" localSheetId="6" hidden="1">{"cover",#N/A,TRUE,"Cover";"toc5",#N/A,TRUE,"TOC";"over",#N/A,TRUE,"Overview";"ts2",#N/A,TRUE,"Det_Trans_Sum";"eic",#N/A,TRUE,"Earnings Impact";"ad",#N/A,TRUE,"accretion dilution";"pfis",#N/A,TRUE,"Pro Forma Income Statement";"ca",#N/A,TRUE,"Contribution_Analysis";"acqc",#N/A,TRUE,"Acquirer";"tarc",#N/A,TRUE,"Target"}</definedName>
    <definedName name="wrn.17._5" localSheetId="3" hidden="1">{"cover",#N/A,TRUE,"Cover";"toc5",#N/A,TRUE,"TOC";"over",#N/A,TRUE,"Overview";"ts2",#N/A,TRUE,"Det_Trans_Sum";"eic",#N/A,TRUE,"Earnings Impact";"ad",#N/A,TRUE,"accretion dilution";"pfis",#N/A,TRUE,"Pro Forma Income Statement";"ca",#N/A,TRUE,"Contribution_Analysis";"acqc",#N/A,TRUE,"Acquirer";"tarc",#N/A,TRUE,"Target"}</definedName>
    <definedName name="wrn.17._5" localSheetId="9" hidden="1">{"cover",#N/A,TRUE,"Cover";"toc5",#N/A,TRUE,"TOC";"over",#N/A,TRUE,"Overview";"ts2",#N/A,TRUE,"Det_Trans_Sum";"eic",#N/A,TRUE,"Earnings Impact";"ad",#N/A,TRUE,"accretion dilution";"pfis",#N/A,TRUE,"Pro Forma Income Statement";"ca",#N/A,TRUE,"Contribution_Analysis";"acqc",#N/A,TRUE,"Acquirer";"tarc",#N/A,TRUE,"Target"}</definedName>
    <definedName name="wrn.17._5" localSheetId="5" hidden="1">{"cover",#N/A,TRUE,"Cover";"toc5",#N/A,TRUE,"TOC";"over",#N/A,TRUE,"Overview";"ts2",#N/A,TRUE,"Det_Trans_Sum";"eic",#N/A,TRUE,"Earnings Impact";"ad",#N/A,TRUE,"accretion dilution";"pfis",#N/A,TRUE,"Pro Forma Income Statement";"ca",#N/A,TRUE,"Contribution_Analysis";"acqc",#N/A,TRUE,"Acquirer";"tarc",#N/A,TRUE,"Target"}</definedName>
    <definedName name="wrn.17._5" localSheetId="4" hidden="1">{"cover",#N/A,TRUE,"Cover";"toc5",#N/A,TRUE,"TOC";"over",#N/A,TRUE,"Overview";"ts2",#N/A,TRUE,"Det_Trans_Sum";"eic",#N/A,TRUE,"Earnings Impact";"ad",#N/A,TRUE,"accretion dilution";"pfis",#N/A,TRUE,"Pro Forma Income Statement";"ca",#N/A,TRUE,"Contribution_Analysis";"acqc",#N/A,TRUE,"Acquirer";"tarc",#N/A,TRUE,"Target"}</definedName>
    <definedName name="wrn.17._5" localSheetId="1" hidden="1">{"cover",#N/A,TRUE,"Cover";"toc5",#N/A,TRUE,"TOC";"over",#N/A,TRUE,"Overview";"ts2",#N/A,TRUE,"Det_Trans_Sum";"eic",#N/A,TRUE,"Earnings Impact";"ad",#N/A,TRUE,"accretion dilution";"pfis",#N/A,TRUE,"Pro Forma Income Statement";"ca",#N/A,TRUE,"Contribution_Analysis";"acqc",#N/A,TRUE,"Acquirer";"tarc",#N/A,TRUE,"Target"}</definedName>
    <definedName name="wrn.17._5" localSheetId="7" hidden="1">{"cover",#N/A,TRUE,"Cover";"toc5",#N/A,TRUE,"TOC";"over",#N/A,TRUE,"Overview";"ts2",#N/A,TRUE,"Det_Trans_Sum";"eic",#N/A,TRUE,"Earnings Impact";"ad",#N/A,TRUE,"accretion dilution";"pfis",#N/A,TRUE,"Pro Forma Income Statement";"ca",#N/A,TRUE,"Contribution_Analysis";"acqc",#N/A,TRUE,"Acquirer";"tarc",#N/A,TRUE,"Target"}</definedName>
    <definedName name="wrn.17._5" hidden="1">{"cover",#N/A,TRUE,"Cover";"toc5",#N/A,TRUE,"TOC";"over",#N/A,TRUE,"Overview";"ts2",#N/A,TRUE,"Det_Trans_Sum";"eic",#N/A,TRUE,"Earnings Impact";"ad",#N/A,TRUE,"accretion dilution";"pfis",#N/A,TRUE,"Pro Forma Income Statement";"ca",#N/A,TRUE,"Contribution_Analysis";"acqc",#N/A,TRUE,"Acquirer";"tarc",#N/A,TRUE,"Target"}</definedName>
    <definedName name="wrn.18." localSheetId="0" hidden="1">{"cover",#N/A,TRUE,"Cover";"toc5",#N/A,TRUE,"TOC";"over",#N/A,TRUE,"Overview";"ts2",#N/A,TRUE,"Det_Trans_Sum";"ei1c",#N/A,TRUE,"Earnings Impact";"ad1",#N/A,TRUE,"accretion dilution";"pfis1",#N/A,TRUE,"Pro Forma Income Statement";"ca1",#N/A,TRUE,"Contribution_Analysis";"acq1c",#N/A,TRUE,"Acquirer";"tar1c",#N/A,TRUE,"Target"}</definedName>
    <definedName name="wrn.18." localSheetId="2" hidden="1">{"cover",#N/A,TRUE,"Cover";"toc5",#N/A,TRUE,"TOC";"over",#N/A,TRUE,"Overview";"ts2",#N/A,TRUE,"Det_Trans_Sum";"ei1c",#N/A,TRUE,"Earnings Impact";"ad1",#N/A,TRUE,"accretion dilution";"pfis1",#N/A,TRUE,"Pro Forma Income Statement";"ca1",#N/A,TRUE,"Contribution_Analysis";"acq1c",#N/A,TRUE,"Acquirer";"tar1c",#N/A,TRUE,"Target"}</definedName>
    <definedName name="wrn.18." localSheetId="6" hidden="1">{"cover",#N/A,TRUE,"Cover";"toc5",#N/A,TRUE,"TOC";"over",#N/A,TRUE,"Overview";"ts2",#N/A,TRUE,"Det_Trans_Sum";"ei1c",#N/A,TRUE,"Earnings Impact";"ad1",#N/A,TRUE,"accretion dilution";"pfis1",#N/A,TRUE,"Pro Forma Income Statement";"ca1",#N/A,TRUE,"Contribution_Analysis";"acq1c",#N/A,TRUE,"Acquirer";"tar1c",#N/A,TRUE,"Target"}</definedName>
    <definedName name="wrn.18." localSheetId="3" hidden="1">{"cover",#N/A,TRUE,"Cover";"toc5",#N/A,TRUE,"TOC";"over",#N/A,TRUE,"Overview";"ts2",#N/A,TRUE,"Det_Trans_Sum";"ei1c",#N/A,TRUE,"Earnings Impact";"ad1",#N/A,TRUE,"accretion dilution";"pfis1",#N/A,TRUE,"Pro Forma Income Statement";"ca1",#N/A,TRUE,"Contribution_Analysis";"acq1c",#N/A,TRUE,"Acquirer";"tar1c",#N/A,TRUE,"Target"}</definedName>
    <definedName name="wrn.18." localSheetId="9" hidden="1">{"cover",#N/A,TRUE,"Cover";"toc5",#N/A,TRUE,"TOC";"over",#N/A,TRUE,"Overview";"ts2",#N/A,TRUE,"Det_Trans_Sum";"ei1c",#N/A,TRUE,"Earnings Impact";"ad1",#N/A,TRUE,"accretion dilution";"pfis1",#N/A,TRUE,"Pro Forma Income Statement";"ca1",#N/A,TRUE,"Contribution_Analysis";"acq1c",#N/A,TRUE,"Acquirer";"tar1c",#N/A,TRUE,"Target"}</definedName>
    <definedName name="wrn.18." localSheetId="5" hidden="1">{"cover",#N/A,TRUE,"Cover";"toc5",#N/A,TRUE,"TOC";"over",#N/A,TRUE,"Overview";"ts2",#N/A,TRUE,"Det_Trans_Sum";"ei1c",#N/A,TRUE,"Earnings Impact";"ad1",#N/A,TRUE,"accretion dilution";"pfis1",#N/A,TRUE,"Pro Forma Income Statement";"ca1",#N/A,TRUE,"Contribution_Analysis";"acq1c",#N/A,TRUE,"Acquirer";"tar1c",#N/A,TRUE,"Target"}</definedName>
    <definedName name="wrn.18." localSheetId="4" hidden="1">{"cover",#N/A,TRUE,"Cover";"toc5",#N/A,TRUE,"TOC";"over",#N/A,TRUE,"Overview";"ts2",#N/A,TRUE,"Det_Trans_Sum";"ei1c",#N/A,TRUE,"Earnings Impact";"ad1",#N/A,TRUE,"accretion dilution";"pfis1",#N/A,TRUE,"Pro Forma Income Statement";"ca1",#N/A,TRUE,"Contribution_Analysis";"acq1c",#N/A,TRUE,"Acquirer";"tar1c",#N/A,TRUE,"Target"}</definedName>
    <definedName name="wrn.18." localSheetId="1" hidden="1">{"cover",#N/A,TRUE,"Cover";"toc5",#N/A,TRUE,"TOC";"over",#N/A,TRUE,"Overview";"ts2",#N/A,TRUE,"Det_Trans_Sum";"ei1c",#N/A,TRUE,"Earnings Impact";"ad1",#N/A,TRUE,"accretion dilution";"pfis1",#N/A,TRUE,"Pro Forma Income Statement";"ca1",#N/A,TRUE,"Contribution_Analysis";"acq1c",#N/A,TRUE,"Acquirer";"tar1c",#N/A,TRUE,"Target"}</definedName>
    <definedName name="wrn.18." localSheetId="7" hidden="1">{"cover",#N/A,TRUE,"Cover";"toc5",#N/A,TRUE,"TOC";"over",#N/A,TRUE,"Overview";"ts2",#N/A,TRUE,"Det_Trans_Sum";"ei1c",#N/A,TRUE,"Earnings Impact";"ad1",#N/A,TRUE,"accretion dilution";"pfis1",#N/A,TRUE,"Pro Forma Income Statement";"ca1",#N/A,TRUE,"Contribution_Analysis";"acq1c",#N/A,TRUE,"Acquirer";"tar1c",#N/A,TRUE,"Target"}</definedName>
    <definedName name="wrn.18." hidden="1">{"cover",#N/A,TRUE,"Cover";"toc5",#N/A,TRUE,"TOC";"over",#N/A,TRUE,"Overview";"ts2",#N/A,TRUE,"Det_Trans_Sum";"ei1c",#N/A,TRUE,"Earnings Impact";"ad1",#N/A,TRUE,"accretion dilution";"pfis1",#N/A,TRUE,"Pro Forma Income Statement";"ca1",#N/A,TRUE,"Contribution_Analysis";"acq1c",#N/A,TRUE,"Acquirer";"tar1c",#N/A,TRUE,"Target"}</definedName>
    <definedName name="wrn.18._1" localSheetId="2" hidden="1">{"cover",#N/A,TRUE,"Cover";"toc5",#N/A,TRUE,"TOC";"over",#N/A,TRUE,"Overview";"ts2",#N/A,TRUE,"Det_Trans_Sum";"ei1c",#N/A,TRUE,"Earnings Impact";"ad1",#N/A,TRUE,"accretion dilution";"pfis1",#N/A,TRUE,"Pro Forma Income Statement";"ca1",#N/A,TRUE,"Contribution_Analysis";"acq1c",#N/A,TRUE,"Acquirer";"tar1c",#N/A,TRUE,"Target"}</definedName>
    <definedName name="wrn.18._1" localSheetId="6" hidden="1">{"cover",#N/A,TRUE,"Cover";"toc5",#N/A,TRUE,"TOC";"over",#N/A,TRUE,"Overview";"ts2",#N/A,TRUE,"Det_Trans_Sum";"ei1c",#N/A,TRUE,"Earnings Impact";"ad1",#N/A,TRUE,"accretion dilution";"pfis1",#N/A,TRUE,"Pro Forma Income Statement";"ca1",#N/A,TRUE,"Contribution_Analysis";"acq1c",#N/A,TRUE,"Acquirer";"tar1c",#N/A,TRUE,"Target"}</definedName>
    <definedName name="wrn.18._1" localSheetId="3" hidden="1">{"cover",#N/A,TRUE,"Cover";"toc5",#N/A,TRUE,"TOC";"over",#N/A,TRUE,"Overview";"ts2",#N/A,TRUE,"Det_Trans_Sum";"ei1c",#N/A,TRUE,"Earnings Impact";"ad1",#N/A,TRUE,"accretion dilution";"pfis1",#N/A,TRUE,"Pro Forma Income Statement";"ca1",#N/A,TRUE,"Contribution_Analysis";"acq1c",#N/A,TRUE,"Acquirer";"tar1c",#N/A,TRUE,"Target"}</definedName>
    <definedName name="wrn.18._1" localSheetId="9" hidden="1">{"cover",#N/A,TRUE,"Cover";"toc5",#N/A,TRUE,"TOC";"over",#N/A,TRUE,"Overview";"ts2",#N/A,TRUE,"Det_Trans_Sum";"ei1c",#N/A,TRUE,"Earnings Impact";"ad1",#N/A,TRUE,"accretion dilution";"pfis1",#N/A,TRUE,"Pro Forma Income Statement";"ca1",#N/A,TRUE,"Contribution_Analysis";"acq1c",#N/A,TRUE,"Acquirer";"tar1c",#N/A,TRUE,"Target"}</definedName>
    <definedName name="wrn.18._1" localSheetId="5" hidden="1">{"cover",#N/A,TRUE,"Cover";"toc5",#N/A,TRUE,"TOC";"over",#N/A,TRUE,"Overview";"ts2",#N/A,TRUE,"Det_Trans_Sum";"ei1c",#N/A,TRUE,"Earnings Impact";"ad1",#N/A,TRUE,"accretion dilution";"pfis1",#N/A,TRUE,"Pro Forma Income Statement";"ca1",#N/A,TRUE,"Contribution_Analysis";"acq1c",#N/A,TRUE,"Acquirer";"tar1c",#N/A,TRUE,"Target"}</definedName>
    <definedName name="wrn.18._1" localSheetId="4" hidden="1">{"cover",#N/A,TRUE,"Cover";"toc5",#N/A,TRUE,"TOC";"over",#N/A,TRUE,"Overview";"ts2",#N/A,TRUE,"Det_Trans_Sum";"ei1c",#N/A,TRUE,"Earnings Impact";"ad1",#N/A,TRUE,"accretion dilution";"pfis1",#N/A,TRUE,"Pro Forma Income Statement";"ca1",#N/A,TRUE,"Contribution_Analysis";"acq1c",#N/A,TRUE,"Acquirer";"tar1c",#N/A,TRUE,"Target"}</definedName>
    <definedName name="wrn.18._1" localSheetId="1" hidden="1">{"cover",#N/A,TRUE,"Cover";"toc5",#N/A,TRUE,"TOC";"over",#N/A,TRUE,"Overview";"ts2",#N/A,TRUE,"Det_Trans_Sum";"ei1c",#N/A,TRUE,"Earnings Impact";"ad1",#N/A,TRUE,"accretion dilution";"pfis1",#N/A,TRUE,"Pro Forma Income Statement";"ca1",#N/A,TRUE,"Contribution_Analysis";"acq1c",#N/A,TRUE,"Acquirer";"tar1c",#N/A,TRUE,"Target"}</definedName>
    <definedName name="wrn.18._1" localSheetId="7" hidden="1">{"cover",#N/A,TRUE,"Cover";"toc5",#N/A,TRUE,"TOC";"over",#N/A,TRUE,"Overview";"ts2",#N/A,TRUE,"Det_Trans_Sum";"ei1c",#N/A,TRUE,"Earnings Impact";"ad1",#N/A,TRUE,"accretion dilution";"pfis1",#N/A,TRUE,"Pro Forma Income Statement";"ca1",#N/A,TRUE,"Contribution_Analysis";"acq1c",#N/A,TRUE,"Acquirer";"tar1c",#N/A,TRUE,"Target"}</definedName>
    <definedName name="wrn.18._1" hidden="1">{"cover",#N/A,TRUE,"Cover";"toc5",#N/A,TRUE,"TOC";"over",#N/A,TRUE,"Overview";"ts2",#N/A,TRUE,"Det_Trans_Sum";"ei1c",#N/A,TRUE,"Earnings Impact";"ad1",#N/A,TRUE,"accretion dilution";"pfis1",#N/A,TRUE,"Pro Forma Income Statement";"ca1",#N/A,TRUE,"Contribution_Analysis";"acq1c",#N/A,TRUE,"Acquirer";"tar1c",#N/A,TRUE,"Target"}</definedName>
    <definedName name="wrn.18._2" localSheetId="2" hidden="1">{"cover",#N/A,TRUE,"Cover";"toc5",#N/A,TRUE,"TOC";"over",#N/A,TRUE,"Overview";"ts2",#N/A,TRUE,"Det_Trans_Sum";"ei1c",#N/A,TRUE,"Earnings Impact";"ad1",#N/A,TRUE,"accretion dilution";"pfis1",#N/A,TRUE,"Pro Forma Income Statement";"ca1",#N/A,TRUE,"Contribution_Analysis";"acq1c",#N/A,TRUE,"Acquirer";"tar1c",#N/A,TRUE,"Target"}</definedName>
    <definedName name="wrn.18._2" localSheetId="6" hidden="1">{"cover",#N/A,TRUE,"Cover";"toc5",#N/A,TRUE,"TOC";"over",#N/A,TRUE,"Overview";"ts2",#N/A,TRUE,"Det_Trans_Sum";"ei1c",#N/A,TRUE,"Earnings Impact";"ad1",#N/A,TRUE,"accretion dilution";"pfis1",#N/A,TRUE,"Pro Forma Income Statement";"ca1",#N/A,TRUE,"Contribution_Analysis";"acq1c",#N/A,TRUE,"Acquirer";"tar1c",#N/A,TRUE,"Target"}</definedName>
    <definedName name="wrn.18._2" localSheetId="3" hidden="1">{"cover",#N/A,TRUE,"Cover";"toc5",#N/A,TRUE,"TOC";"over",#N/A,TRUE,"Overview";"ts2",#N/A,TRUE,"Det_Trans_Sum";"ei1c",#N/A,TRUE,"Earnings Impact";"ad1",#N/A,TRUE,"accretion dilution";"pfis1",#N/A,TRUE,"Pro Forma Income Statement";"ca1",#N/A,TRUE,"Contribution_Analysis";"acq1c",#N/A,TRUE,"Acquirer";"tar1c",#N/A,TRUE,"Target"}</definedName>
    <definedName name="wrn.18._2" localSheetId="9" hidden="1">{"cover",#N/A,TRUE,"Cover";"toc5",#N/A,TRUE,"TOC";"over",#N/A,TRUE,"Overview";"ts2",#N/A,TRUE,"Det_Trans_Sum";"ei1c",#N/A,TRUE,"Earnings Impact";"ad1",#N/A,TRUE,"accretion dilution";"pfis1",#N/A,TRUE,"Pro Forma Income Statement";"ca1",#N/A,TRUE,"Contribution_Analysis";"acq1c",#N/A,TRUE,"Acquirer";"tar1c",#N/A,TRUE,"Target"}</definedName>
    <definedName name="wrn.18._2" localSheetId="5" hidden="1">{"cover",#N/A,TRUE,"Cover";"toc5",#N/A,TRUE,"TOC";"over",#N/A,TRUE,"Overview";"ts2",#N/A,TRUE,"Det_Trans_Sum";"ei1c",#N/A,TRUE,"Earnings Impact";"ad1",#N/A,TRUE,"accretion dilution";"pfis1",#N/A,TRUE,"Pro Forma Income Statement";"ca1",#N/A,TRUE,"Contribution_Analysis";"acq1c",#N/A,TRUE,"Acquirer";"tar1c",#N/A,TRUE,"Target"}</definedName>
    <definedName name="wrn.18._2" localSheetId="4" hidden="1">{"cover",#N/A,TRUE,"Cover";"toc5",#N/A,TRUE,"TOC";"over",#N/A,TRUE,"Overview";"ts2",#N/A,TRUE,"Det_Trans_Sum";"ei1c",#N/A,TRUE,"Earnings Impact";"ad1",#N/A,TRUE,"accretion dilution";"pfis1",#N/A,TRUE,"Pro Forma Income Statement";"ca1",#N/A,TRUE,"Contribution_Analysis";"acq1c",#N/A,TRUE,"Acquirer";"tar1c",#N/A,TRUE,"Target"}</definedName>
    <definedName name="wrn.18._2" localSheetId="1" hidden="1">{"cover",#N/A,TRUE,"Cover";"toc5",#N/A,TRUE,"TOC";"over",#N/A,TRUE,"Overview";"ts2",#N/A,TRUE,"Det_Trans_Sum";"ei1c",#N/A,TRUE,"Earnings Impact";"ad1",#N/A,TRUE,"accretion dilution";"pfis1",#N/A,TRUE,"Pro Forma Income Statement";"ca1",#N/A,TRUE,"Contribution_Analysis";"acq1c",#N/A,TRUE,"Acquirer";"tar1c",#N/A,TRUE,"Target"}</definedName>
    <definedName name="wrn.18._2" localSheetId="7" hidden="1">{"cover",#N/A,TRUE,"Cover";"toc5",#N/A,TRUE,"TOC";"over",#N/A,TRUE,"Overview";"ts2",#N/A,TRUE,"Det_Trans_Sum";"ei1c",#N/A,TRUE,"Earnings Impact";"ad1",#N/A,TRUE,"accretion dilution";"pfis1",#N/A,TRUE,"Pro Forma Income Statement";"ca1",#N/A,TRUE,"Contribution_Analysis";"acq1c",#N/A,TRUE,"Acquirer";"tar1c",#N/A,TRUE,"Target"}</definedName>
    <definedName name="wrn.18._2" hidden="1">{"cover",#N/A,TRUE,"Cover";"toc5",#N/A,TRUE,"TOC";"over",#N/A,TRUE,"Overview";"ts2",#N/A,TRUE,"Det_Trans_Sum";"ei1c",#N/A,TRUE,"Earnings Impact";"ad1",#N/A,TRUE,"accretion dilution";"pfis1",#N/A,TRUE,"Pro Forma Income Statement";"ca1",#N/A,TRUE,"Contribution_Analysis";"acq1c",#N/A,TRUE,"Acquirer";"tar1c",#N/A,TRUE,"Target"}</definedName>
    <definedName name="wrn.18._3" localSheetId="2" hidden="1">{"cover",#N/A,TRUE,"Cover";"toc5",#N/A,TRUE,"TOC";"over",#N/A,TRUE,"Overview";"ts2",#N/A,TRUE,"Det_Trans_Sum";"ei1c",#N/A,TRUE,"Earnings Impact";"ad1",#N/A,TRUE,"accretion dilution";"pfis1",#N/A,TRUE,"Pro Forma Income Statement";"ca1",#N/A,TRUE,"Contribution_Analysis";"acq1c",#N/A,TRUE,"Acquirer";"tar1c",#N/A,TRUE,"Target"}</definedName>
    <definedName name="wrn.18._3" localSheetId="6" hidden="1">{"cover",#N/A,TRUE,"Cover";"toc5",#N/A,TRUE,"TOC";"over",#N/A,TRUE,"Overview";"ts2",#N/A,TRUE,"Det_Trans_Sum";"ei1c",#N/A,TRUE,"Earnings Impact";"ad1",#N/A,TRUE,"accretion dilution";"pfis1",#N/A,TRUE,"Pro Forma Income Statement";"ca1",#N/A,TRUE,"Contribution_Analysis";"acq1c",#N/A,TRUE,"Acquirer";"tar1c",#N/A,TRUE,"Target"}</definedName>
    <definedName name="wrn.18._3" localSheetId="3" hidden="1">{"cover",#N/A,TRUE,"Cover";"toc5",#N/A,TRUE,"TOC";"over",#N/A,TRUE,"Overview";"ts2",#N/A,TRUE,"Det_Trans_Sum";"ei1c",#N/A,TRUE,"Earnings Impact";"ad1",#N/A,TRUE,"accretion dilution";"pfis1",#N/A,TRUE,"Pro Forma Income Statement";"ca1",#N/A,TRUE,"Contribution_Analysis";"acq1c",#N/A,TRUE,"Acquirer";"tar1c",#N/A,TRUE,"Target"}</definedName>
    <definedName name="wrn.18._3" localSheetId="9" hidden="1">{"cover",#N/A,TRUE,"Cover";"toc5",#N/A,TRUE,"TOC";"over",#N/A,TRUE,"Overview";"ts2",#N/A,TRUE,"Det_Trans_Sum";"ei1c",#N/A,TRUE,"Earnings Impact";"ad1",#N/A,TRUE,"accretion dilution";"pfis1",#N/A,TRUE,"Pro Forma Income Statement";"ca1",#N/A,TRUE,"Contribution_Analysis";"acq1c",#N/A,TRUE,"Acquirer";"tar1c",#N/A,TRUE,"Target"}</definedName>
    <definedName name="wrn.18._3" localSheetId="5" hidden="1">{"cover",#N/A,TRUE,"Cover";"toc5",#N/A,TRUE,"TOC";"over",#N/A,TRUE,"Overview";"ts2",#N/A,TRUE,"Det_Trans_Sum";"ei1c",#N/A,TRUE,"Earnings Impact";"ad1",#N/A,TRUE,"accretion dilution";"pfis1",#N/A,TRUE,"Pro Forma Income Statement";"ca1",#N/A,TRUE,"Contribution_Analysis";"acq1c",#N/A,TRUE,"Acquirer";"tar1c",#N/A,TRUE,"Target"}</definedName>
    <definedName name="wrn.18._3" localSheetId="4" hidden="1">{"cover",#N/A,TRUE,"Cover";"toc5",#N/A,TRUE,"TOC";"over",#N/A,TRUE,"Overview";"ts2",#N/A,TRUE,"Det_Trans_Sum";"ei1c",#N/A,TRUE,"Earnings Impact";"ad1",#N/A,TRUE,"accretion dilution";"pfis1",#N/A,TRUE,"Pro Forma Income Statement";"ca1",#N/A,TRUE,"Contribution_Analysis";"acq1c",#N/A,TRUE,"Acquirer";"tar1c",#N/A,TRUE,"Target"}</definedName>
    <definedName name="wrn.18._3" localSheetId="1" hidden="1">{"cover",#N/A,TRUE,"Cover";"toc5",#N/A,TRUE,"TOC";"over",#N/A,TRUE,"Overview";"ts2",#N/A,TRUE,"Det_Trans_Sum";"ei1c",#N/A,TRUE,"Earnings Impact";"ad1",#N/A,TRUE,"accretion dilution";"pfis1",#N/A,TRUE,"Pro Forma Income Statement";"ca1",#N/A,TRUE,"Contribution_Analysis";"acq1c",#N/A,TRUE,"Acquirer";"tar1c",#N/A,TRUE,"Target"}</definedName>
    <definedName name="wrn.18._3" localSheetId="7" hidden="1">{"cover",#N/A,TRUE,"Cover";"toc5",#N/A,TRUE,"TOC";"over",#N/A,TRUE,"Overview";"ts2",#N/A,TRUE,"Det_Trans_Sum";"ei1c",#N/A,TRUE,"Earnings Impact";"ad1",#N/A,TRUE,"accretion dilution";"pfis1",#N/A,TRUE,"Pro Forma Income Statement";"ca1",#N/A,TRUE,"Contribution_Analysis";"acq1c",#N/A,TRUE,"Acquirer";"tar1c",#N/A,TRUE,"Target"}</definedName>
    <definedName name="wrn.18._3" hidden="1">{"cover",#N/A,TRUE,"Cover";"toc5",#N/A,TRUE,"TOC";"over",#N/A,TRUE,"Overview";"ts2",#N/A,TRUE,"Det_Trans_Sum";"ei1c",#N/A,TRUE,"Earnings Impact";"ad1",#N/A,TRUE,"accretion dilution";"pfis1",#N/A,TRUE,"Pro Forma Income Statement";"ca1",#N/A,TRUE,"Contribution_Analysis";"acq1c",#N/A,TRUE,"Acquirer";"tar1c",#N/A,TRUE,"Target"}</definedName>
    <definedName name="wrn.18._4" localSheetId="2" hidden="1">{"cover",#N/A,TRUE,"Cover";"toc5",#N/A,TRUE,"TOC";"over",#N/A,TRUE,"Overview";"ts2",#N/A,TRUE,"Det_Trans_Sum";"ei1c",#N/A,TRUE,"Earnings Impact";"ad1",#N/A,TRUE,"accretion dilution";"pfis1",#N/A,TRUE,"Pro Forma Income Statement";"ca1",#N/A,TRUE,"Contribution_Analysis";"acq1c",#N/A,TRUE,"Acquirer";"tar1c",#N/A,TRUE,"Target"}</definedName>
    <definedName name="wrn.18._4" localSheetId="6" hidden="1">{"cover",#N/A,TRUE,"Cover";"toc5",#N/A,TRUE,"TOC";"over",#N/A,TRUE,"Overview";"ts2",#N/A,TRUE,"Det_Trans_Sum";"ei1c",#N/A,TRUE,"Earnings Impact";"ad1",#N/A,TRUE,"accretion dilution";"pfis1",#N/A,TRUE,"Pro Forma Income Statement";"ca1",#N/A,TRUE,"Contribution_Analysis";"acq1c",#N/A,TRUE,"Acquirer";"tar1c",#N/A,TRUE,"Target"}</definedName>
    <definedName name="wrn.18._4" localSheetId="3" hidden="1">{"cover",#N/A,TRUE,"Cover";"toc5",#N/A,TRUE,"TOC";"over",#N/A,TRUE,"Overview";"ts2",#N/A,TRUE,"Det_Trans_Sum";"ei1c",#N/A,TRUE,"Earnings Impact";"ad1",#N/A,TRUE,"accretion dilution";"pfis1",#N/A,TRUE,"Pro Forma Income Statement";"ca1",#N/A,TRUE,"Contribution_Analysis";"acq1c",#N/A,TRUE,"Acquirer";"tar1c",#N/A,TRUE,"Target"}</definedName>
    <definedName name="wrn.18._4" localSheetId="9" hidden="1">{"cover",#N/A,TRUE,"Cover";"toc5",#N/A,TRUE,"TOC";"over",#N/A,TRUE,"Overview";"ts2",#N/A,TRUE,"Det_Trans_Sum";"ei1c",#N/A,TRUE,"Earnings Impact";"ad1",#N/A,TRUE,"accretion dilution";"pfis1",#N/A,TRUE,"Pro Forma Income Statement";"ca1",#N/A,TRUE,"Contribution_Analysis";"acq1c",#N/A,TRUE,"Acquirer";"tar1c",#N/A,TRUE,"Target"}</definedName>
    <definedName name="wrn.18._4" localSheetId="5" hidden="1">{"cover",#N/A,TRUE,"Cover";"toc5",#N/A,TRUE,"TOC";"over",#N/A,TRUE,"Overview";"ts2",#N/A,TRUE,"Det_Trans_Sum";"ei1c",#N/A,TRUE,"Earnings Impact";"ad1",#N/A,TRUE,"accretion dilution";"pfis1",#N/A,TRUE,"Pro Forma Income Statement";"ca1",#N/A,TRUE,"Contribution_Analysis";"acq1c",#N/A,TRUE,"Acquirer";"tar1c",#N/A,TRUE,"Target"}</definedName>
    <definedName name="wrn.18._4" localSheetId="4" hidden="1">{"cover",#N/A,TRUE,"Cover";"toc5",#N/A,TRUE,"TOC";"over",#N/A,TRUE,"Overview";"ts2",#N/A,TRUE,"Det_Trans_Sum";"ei1c",#N/A,TRUE,"Earnings Impact";"ad1",#N/A,TRUE,"accretion dilution";"pfis1",#N/A,TRUE,"Pro Forma Income Statement";"ca1",#N/A,TRUE,"Contribution_Analysis";"acq1c",#N/A,TRUE,"Acquirer";"tar1c",#N/A,TRUE,"Target"}</definedName>
    <definedName name="wrn.18._4" localSheetId="1" hidden="1">{"cover",#N/A,TRUE,"Cover";"toc5",#N/A,TRUE,"TOC";"over",#N/A,TRUE,"Overview";"ts2",#N/A,TRUE,"Det_Trans_Sum";"ei1c",#N/A,TRUE,"Earnings Impact";"ad1",#N/A,TRUE,"accretion dilution";"pfis1",#N/A,TRUE,"Pro Forma Income Statement";"ca1",#N/A,TRUE,"Contribution_Analysis";"acq1c",#N/A,TRUE,"Acquirer";"tar1c",#N/A,TRUE,"Target"}</definedName>
    <definedName name="wrn.18._4" localSheetId="7" hidden="1">{"cover",#N/A,TRUE,"Cover";"toc5",#N/A,TRUE,"TOC";"over",#N/A,TRUE,"Overview";"ts2",#N/A,TRUE,"Det_Trans_Sum";"ei1c",#N/A,TRUE,"Earnings Impact";"ad1",#N/A,TRUE,"accretion dilution";"pfis1",#N/A,TRUE,"Pro Forma Income Statement";"ca1",#N/A,TRUE,"Contribution_Analysis";"acq1c",#N/A,TRUE,"Acquirer";"tar1c",#N/A,TRUE,"Target"}</definedName>
    <definedName name="wrn.18._4" hidden="1">{"cover",#N/A,TRUE,"Cover";"toc5",#N/A,TRUE,"TOC";"over",#N/A,TRUE,"Overview";"ts2",#N/A,TRUE,"Det_Trans_Sum";"ei1c",#N/A,TRUE,"Earnings Impact";"ad1",#N/A,TRUE,"accretion dilution";"pfis1",#N/A,TRUE,"Pro Forma Income Statement";"ca1",#N/A,TRUE,"Contribution_Analysis";"acq1c",#N/A,TRUE,"Acquirer";"tar1c",#N/A,TRUE,"Target"}</definedName>
    <definedName name="wrn.18._5" localSheetId="2" hidden="1">{"cover",#N/A,TRUE,"Cover";"toc5",#N/A,TRUE,"TOC";"over",#N/A,TRUE,"Overview";"ts2",#N/A,TRUE,"Det_Trans_Sum";"ei1c",#N/A,TRUE,"Earnings Impact";"ad1",#N/A,TRUE,"accretion dilution";"pfis1",#N/A,TRUE,"Pro Forma Income Statement";"ca1",#N/A,TRUE,"Contribution_Analysis";"acq1c",#N/A,TRUE,"Acquirer";"tar1c",#N/A,TRUE,"Target"}</definedName>
    <definedName name="wrn.18._5" localSheetId="6" hidden="1">{"cover",#N/A,TRUE,"Cover";"toc5",#N/A,TRUE,"TOC";"over",#N/A,TRUE,"Overview";"ts2",#N/A,TRUE,"Det_Trans_Sum";"ei1c",#N/A,TRUE,"Earnings Impact";"ad1",#N/A,TRUE,"accretion dilution";"pfis1",#N/A,TRUE,"Pro Forma Income Statement";"ca1",#N/A,TRUE,"Contribution_Analysis";"acq1c",#N/A,TRUE,"Acquirer";"tar1c",#N/A,TRUE,"Target"}</definedName>
    <definedName name="wrn.18._5" localSheetId="3" hidden="1">{"cover",#N/A,TRUE,"Cover";"toc5",#N/A,TRUE,"TOC";"over",#N/A,TRUE,"Overview";"ts2",#N/A,TRUE,"Det_Trans_Sum";"ei1c",#N/A,TRUE,"Earnings Impact";"ad1",#N/A,TRUE,"accretion dilution";"pfis1",#N/A,TRUE,"Pro Forma Income Statement";"ca1",#N/A,TRUE,"Contribution_Analysis";"acq1c",#N/A,TRUE,"Acquirer";"tar1c",#N/A,TRUE,"Target"}</definedName>
    <definedName name="wrn.18._5" localSheetId="9" hidden="1">{"cover",#N/A,TRUE,"Cover";"toc5",#N/A,TRUE,"TOC";"over",#N/A,TRUE,"Overview";"ts2",#N/A,TRUE,"Det_Trans_Sum";"ei1c",#N/A,TRUE,"Earnings Impact";"ad1",#N/A,TRUE,"accretion dilution";"pfis1",#N/A,TRUE,"Pro Forma Income Statement";"ca1",#N/A,TRUE,"Contribution_Analysis";"acq1c",#N/A,TRUE,"Acquirer";"tar1c",#N/A,TRUE,"Target"}</definedName>
    <definedName name="wrn.18._5" localSheetId="5" hidden="1">{"cover",#N/A,TRUE,"Cover";"toc5",#N/A,TRUE,"TOC";"over",#N/A,TRUE,"Overview";"ts2",#N/A,TRUE,"Det_Trans_Sum";"ei1c",#N/A,TRUE,"Earnings Impact";"ad1",#N/A,TRUE,"accretion dilution";"pfis1",#N/A,TRUE,"Pro Forma Income Statement";"ca1",#N/A,TRUE,"Contribution_Analysis";"acq1c",#N/A,TRUE,"Acquirer";"tar1c",#N/A,TRUE,"Target"}</definedName>
    <definedName name="wrn.18._5" localSheetId="4" hidden="1">{"cover",#N/A,TRUE,"Cover";"toc5",#N/A,TRUE,"TOC";"over",#N/A,TRUE,"Overview";"ts2",#N/A,TRUE,"Det_Trans_Sum";"ei1c",#N/A,TRUE,"Earnings Impact";"ad1",#N/A,TRUE,"accretion dilution";"pfis1",#N/A,TRUE,"Pro Forma Income Statement";"ca1",#N/A,TRUE,"Contribution_Analysis";"acq1c",#N/A,TRUE,"Acquirer";"tar1c",#N/A,TRUE,"Target"}</definedName>
    <definedName name="wrn.18._5" localSheetId="1" hidden="1">{"cover",#N/A,TRUE,"Cover";"toc5",#N/A,TRUE,"TOC";"over",#N/A,TRUE,"Overview";"ts2",#N/A,TRUE,"Det_Trans_Sum";"ei1c",#N/A,TRUE,"Earnings Impact";"ad1",#N/A,TRUE,"accretion dilution";"pfis1",#N/A,TRUE,"Pro Forma Income Statement";"ca1",#N/A,TRUE,"Contribution_Analysis";"acq1c",#N/A,TRUE,"Acquirer";"tar1c",#N/A,TRUE,"Target"}</definedName>
    <definedName name="wrn.18._5" localSheetId="7" hidden="1">{"cover",#N/A,TRUE,"Cover";"toc5",#N/A,TRUE,"TOC";"over",#N/A,TRUE,"Overview";"ts2",#N/A,TRUE,"Det_Trans_Sum";"ei1c",#N/A,TRUE,"Earnings Impact";"ad1",#N/A,TRUE,"accretion dilution";"pfis1",#N/A,TRUE,"Pro Forma Income Statement";"ca1",#N/A,TRUE,"Contribution_Analysis";"acq1c",#N/A,TRUE,"Acquirer";"tar1c",#N/A,TRUE,"Target"}</definedName>
    <definedName name="wrn.18._5" hidden="1">{"cover",#N/A,TRUE,"Cover";"toc5",#N/A,TRUE,"TOC";"over",#N/A,TRUE,"Overview";"ts2",#N/A,TRUE,"Det_Trans_Sum";"ei1c",#N/A,TRUE,"Earnings Impact";"ad1",#N/A,TRUE,"accretion dilution";"pfis1",#N/A,TRUE,"Pro Forma Income Statement";"ca1",#N/A,TRUE,"Contribution_Analysis";"acq1c",#N/A,TRUE,"Acquirer";"tar1c",#N/A,TRUE,"Target"}</definedName>
    <definedName name="wrn.19." localSheetId="0" hidden="1">{"cover",#N/A,TRUE,"Cover";"toc5",#N/A,TRUE,"TOC";"ts2",#N/A,TRUE,"Det_Trans_Sum";"over",#N/A,TRUE,"Overview";"ei2c",#N/A,TRUE,"Earnings Impact";"ad2",#N/A,TRUE,"accretion dilution";"pfis2",#N/A,TRUE,"Pro Forma Income Statement";"ca2",#N/A,TRUE,"Contribution_Analysis";"acq2c",#N/A,TRUE,"Acquirer";"tar2c",#N/A,TRUE,"Target"}</definedName>
    <definedName name="wrn.19." localSheetId="2" hidden="1">{"cover",#N/A,TRUE,"Cover";"toc5",#N/A,TRUE,"TOC";"ts2",#N/A,TRUE,"Det_Trans_Sum";"over",#N/A,TRUE,"Overview";"ei2c",#N/A,TRUE,"Earnings Impact";"ad2",#N/A,TRUE,"accretion dilution";"pfis2",#N/A,TRUE,"Pro Forma Income Statement";"ca2",#N/A,TRUE,"Contribution_Analysis";"acq2c",#N/A,TRUE,"Acquirer";"tar2c",#N/A,TRUE,"Target"}</definedName>
    <definedName name="wrn.19." localSheetId="6" hidden="1">{"cover",#N/A,TRUE,"Cover";"toc5",#N/A,TRUE,"TOC";"ts2",#N/A,TRUE,"Det_Trans_Sum";"over",#N/A,TRUE,"Overview";"ei2c",#N/A,TRUE,"Earnings Impact";"ad2",#N/A,TRUE,"accretion dilution";"pfis2",#N/A,TRUE,"Pro Forma Income Statement";"ca2",#N/A,TRUE,"Contribution_Analysis";"acq2c",#N/A,TRUE,"Acquirer";"tar2c",#N/A,TRUE,"Target"}</definedName>
    <definedName name="wrn.19." localSheetId="3" hidden="1">{"cover",#N/A,TRUE,"Cover";"toc5",#N/A,TRUE,"TOC";"ts2",#N/A,TRUE,"Det_Trans_Sum";"over",#N/A,TRUE,"Overview";"ei2c",#N/A,TRUE,"Earnings Impact";"ad2",#N/A,TRUE,"accretion dilution";"pfis2",#N/A,TRUE,"Pro Forma Income Statement";"ca2",#N/A,TRUE,"Contribution_Analysis";"acq2c",#N/A,TRUE,"Acquirer";"tar2c",#N/A,TRUE,"Target"}</definedName>
    <definedName name="wrn.19." localSheetId="9" hidden="1">{"cover",#N/A,TRUE,"Cover";"toc5",#N/A,TRUE,"TOC";"ts2",#N/A,TRUE,"Det_Trans_Sum";"over",#N/A,TRUE,"Overview";"ei2c",#N/A,TRUE,"Earnings Impact";"ad2",#N/A,TRUE,"accretion dilution";"pfis2",#N/A,TRUE,"Pro Forma Income Statement";"ca2",#N/A,TRUE,"Contribution_Analysis";"acq2c",#N/A,TRUE,"Acquirer";"tar2c",#N/A,TRUE,"Target"}</definedName>
    <definedName name="wrn.19." localSheetId="5" hidden="1">{"cover",#N/A,TRUE,"Cover";"toc5",#N/A,TRUE,"TOC";"ts2",#N/A,TRUE,"Det_Trans_Sum";"over",#N/A,TRUE,"Overview";"ei2c",#N/A,TRUE,"Earnings Impact";"ad2",#N/A,TRUE,"accretion dilution";"pfis2",#N/A,TRUE,"Pro Forma Income Statement";"ca2",#N/A,TRUE,"Contribution_Analysis";"acq2c",#N/A,TRUE,"Acquirer";"tar2c",#N/A,TRUE,"Target"}</definedName>
    <definedName name="wrn.19." localSheetId="4" hidden="1">{"cover",#N/A,TRUE,"Cover";"toc5",#N/A,TRUE,"TOC";"ts2",#N/A,TRUE,"Det_Trans_Sum";"over",#N/A,TRUE,"Overview";"ei2c",#N/A,TRUE,"Earnings Impact";"ad2",#N/A,TRUE,"accretion dilution";"pfis2",#N/A,TRUE,"Pro Forma Income Statement";"ca2",#N/A,TRUE,"Contribution_Analysis";"acq2c",#N/A,TRUE,"Acquirer";"tar2c",#N/A,TRUE,"Target"}</definedName>
    <definedName name="wrn.19." localSheetId="1" hidden="1">{"cover",#N/A,TRUE,"Cover";"toc5",#N/A,TRUE,"TOC";"ts2",#N/A,TRUE,"Det_Trans_Sum";"over",#N/A,TRUE,"Overview";"ei2c",#N/A,TRUE,"Earnings Impact";"ad2",#N/A,TRUE,"accretion dilution";"pfis2",#N/A,TRUE,"Pro Forma Income Statement";"ca2",#N/A,TRUE,"Contribution_Analysis";"acq2c",#N/A,TRUE,"Acquirer";"tar2c",#N/A,TRUE,"Target"}</definedName>
    <definedName name="wrn.19." localSheetId="7" hidden="1">{"cover",#N/A,TRUE,"Cover";"toc5",#N/A,TRUE,"TOC";"ts2",#N/A,TRUE,"Det_Trans_Sum";"over",#N/A,TRUE,"Overview";"ei2c",#N/A,TRUE,"Earnings Impact";"ad2",#N/A,TRUE,"accretion dilution";"pfis2",#N/A,TRUE,"Pro Forma Income Statement";"ca2",#N/A,TRUE,"Contribution_Analysis";"acq2c",#N/A,TRUE,"Acquirer";"tar2c",#N/A,TRUE,"Target"}</definedName>
    <definedName name="wrn.19." hidden="1">{"cover",#N/A,TRUE,"Cover";"toc5",#N/A,TRUE,"TOC";"ts2",#N/A,TRUE,"Det_Trans_Sum";"over",#N/A,TRUE,"Overview";"ei2c",#N/A,TRUE,"Earnings Impact";"ad2",#N/A,TRUE,"accretion dilution";"pfis2",#N/A,TRUE,"Pro Forma Income Statement";"ca2",#N/A,TRUE,"Contribution_Analysis";"acq2c",#N/A,TRUE,"Acquirer";"tar2c",#N/A,TRUE,"Target"}</definedName>
    <definedName name="wrn.19._1" localSheetId="2" hidden="1">{"cover",#N/A,TRUE,"Cover";"toc5",#N/A,TRUE,"TOC";"ts2",#N/A,TRUE,"Det_Trans_Sum";"over",#N/A,TRUE,"Overview";"ei2c",#N/A,TRUE,"Earnings Impact";"ad2",#N/A,TRUE,"accretion dilution";"pfis2",#N/A,TRUE,"Pro Forma Income Statement";"ca2",#N/A,TRUE,"Contribution_Analysis";"acq2c",#N/A,TRUE,"Acquirer";"tar2c",#N/A,TRUE,"Target"}</definedName>
    <definedName name="wrn.19._1" localSheetId="6" hidden="1">{"cover",#N/A,TRUE,"Cover";"toc5",#N/A,TRUE,"TOC";"ts2",#N/A,TRUE,"Det_Trans_Sum";"over",#N/A,TRUE,"Overview";"ei2c",#N/A,TRUE,"Earnings Impact";"ad2",#N/A,TRUE,"accretion dilution";"pfis2",#N/A,TRUE,"Pro Forma Income Statement";"ca2",#N/A,TRUE,"Contribution_Analysis";"acq2c",#N/A,TRUE,"Acquirer";"tar2c",#N/A,TRUE,"Target"}</definedName>
    <definedName name="wrn.19._1" localSheetId="3" hidden="1">{"cover",#N/A,TRUE,"Cover";"toc5",#N/A,TRUE,"TOC";"ts2",#N/A,TRUE,"Det_Trans_Sum";"over",#N/A,TRUE,"Overview";"ei2c",#N/A,TRUE,"Earnings Impact";"ad2",#N/A,TRUE,"accretion dilution";"pfis2",#N/A,TRUE,"Pro Forma Income Statement";"ca2",#N/A,TRUE,"Contribution_Analysis";"acq2c",#N/A,TRUE,"Acquirer";"tar2c",#N/A,TRUE,"Target"}</definedName>
    <definedName name="wrn.19._1" localSheetId="9" hidden="1">{"cover",#N/A,TRUE,"Cover";"toc5",#N/A,TRUE,"TOC";"ts2",#N/A,TRUE,"Det_Trans_Sum";"over",#N/A,TRUE,"Overview";"ei2c",#N/A,TRUE,"Earnings Impact";"ad2",#N/A,TRUE,"accretion dilution";"pfis2",#N/A,TRUE,"Pro Forma Income Statement";"ca2",#N/A,TRUE,"Contribution_Analysis";"acq2c",#N/A,TRUE,"Acquirer";"tar2c",#N/A,TRUE,"Target"}</definedName>
    <definedName name="wrn.19._1" localSheetId="5" hidden="1">{"cover",#N/A,TRUE,"Cover";"toc5",#N/A,TRUE,"TOC";"ts2",#N/A,TRUE,"Det_Trans_Sum";"over",#N/A,TRUE,"Overview";"ei2c",#N/A,TRUE,"Earnings Impact";"ad2",#N/A,TRUE,"accretion dilution";"pfis2",#N/A,TRUE,"Pro Forma Income Statement";"ca2",#N/A,TRUE,"Contribution_Analysis";"acq2c",#N/A,TRUE,"Acquirer";"tar2c",#N/A,TRUE,"Target"}</definedName>
    <definedName name="wrn.19._1" localSheetId="4" hidden="1">{"cover",#N/A,TRUE,"Cover";"toc5",#N/A,TRUE,"TOC";"ts2",#N/A,TRUE,"Det_Trans_Sum";"over",#N/A,TRUE,"Overview";"ei2c",#N/A,TRUE,"Earnings Impact";"ad2",#N/A,TRUE,"accretion dilution";"pfis2",#N/A,TRUE,"Pro Forma Income Statement";"ca2",#N/A,TRUE,"Contribution_Analysis";"acq2c",#N/A,TRUE,"Acquirer";"tar2c",#N/A,TRUE,"Target"}</definedName>
    <definedName name="wrn.19._1" localSheetId="1" hidden="1">{"cover",#N/A,TRUE,"Cover";"toc5",#N/A,TRUE,"TOC";"ts2",#N/A,TRUE,"Det_Trans_Sum";"over",#N/A,TRUE,"Overview";"ei2c",#N/A,TRUE,"Earnings Impact";"ad2",#N/A,TRUE,"accretion dilution";"pfis2",#N/A,TRUE,"Pro Forma Income Statement";"ca2",#N/A,TRUE,"Contribution_Analysis";"acq2c",#N/A,TRUE,"Acquirer";"tar2c",#N/A,TRUE,"Target"}</definedName>
    <definedName name="wrn.19._1" localSheetId="7" hidden="1">{"cover",#N/A,TRUE,"Cover";"toc5",#N/A,TRUE,"TOC";"ts2",#N/A,TRUE,"Det_Trans_Sum";"over",#N/A,TRUE,"Overview";"ei2c",#N/A,TRUE,"Earnings Impact";"ad2",#N/A,TRUE,"accretion dilution";"pfis2",#N/A,TRUE,"Pro Forma Income Statement";"ca2",#N/A,TRUE,"Contribution_Analysis";"acq2c",#N/A,TRUE,"Acquirer";"tar2c",#N/A,TRUE,"Target"}</definedName>
    <definedName name="wrn.19._1" hidden="1">{"cover",#N/A,TRUE,"Cover";"toc5",#N/A,TRUE,"TOC";"ts2",#N/A,TRUE,"Det_Trans_Sum";"over",#N/A,TRUE,"Overview";"ei2c",#N/A,TRUE,"Earnings Impact";"ad2",#N/A,TRUE,"accretion dilution";"pfis2",#N/A,TRUE,"Pro Forma Income Statement";"ca2",#N/A,TRUE,"Contribution_Analysis";"acq2c",#N/A,TRUE,"Acquirer";"tar2c",#N/A,TRUE,"Target"}</definedName>
    <definedName name="wrn.19._2" localSheetId="2" hidden="1">{"cover",#N/A,TRUE,"Cover";"toc5",#N/A,TRUE,"TOC";"ts2",#N/A,TRUE,"Det_Trans_Sum";"over",#N/A,TRUE,"Overview";"ei2c",#N/A,TRUE,"Earnings Impact";"ad2",#N/A,TRUE,"accretion dilution";"pfis2",#N/A,TRUE,"Pro Forma Income Statement";"ca2",#N/A,TRUE,"Contribution_Analysis";"acq2c",#N/A,TRUE,"Acquirer";"tar2c",#N/A,TRUE,"Target"}</definedName>
    <definedName name="wrn.19._2" localSheetId="6" hidden="1">{"cover",#N/A,TRUE,"Cover";"toc5",#N/A,TRUE,"TOC";"ts2",#N/A,TRUE,"Det_Trans_Sum";"over",#N/A,TRUE,"Overview";"ei2c",#N/A,TRUE,"Earnings Impact";"ad2",#N/A,TRUE,"accretion dilution";"pfis2",#N/A,TRUE,"Pro Forma Income Statement";"ca2",#N/A,TRUE,"Contribution_Analysis";"acq2c",#N/A,TRUE,"Acquirer";"tar2c",#N/A,TRUE,"Target"}</definedName>
    <definedName name="wrn.19._2" localSheetId="3" hidden="1">{"cover",#N/A,TRUE,"Cover";"toc5",#N/A,TRUE,"TOC";"ts2",#N/A,TRUE,"Det_Trans_Sum";"over",#N/A,TRUE,"Overview";"ei2c",#N/A,TRUE,"Earnings Impact";"ad2",#N/A,TRUE,"accretion dilution";"pfis2",#N/A,TRUE,"Pro Forma Income Statement";"ca2",#N/A,TRUE,"Contribution_Analysis";"acq2c",#N/A,TRUE,"Acquirer";"tar2c",#N/A,TRUE,"Target"}</definedName>
    <definedName name="wrn.19._2" localSheetId="9" hidden="1">{"cover",#N/A,TRUE,"Cover";"toc5",#N/A,TRUE,"TOC";"ts2",#N/A,TRUE,"Det_Trans_Sum";"over",#N/A,TRUE,"Overview";"ei2c",#N/A,TRUE,"Earnings Impact";"ad2",#N/A,TRUE,"accretion dilution";"pfis2",#N/A,TRUE,"Pro Forma Income Statement";"ca2",#N/A,TRUE,"Contribution_Analysis";"acq2c",#N/A,TRUE,"Acquirer";"tar2c",#N/A,TRUE,"Target"}</definedName>
    <definedName name="wrn.19._2" localSheetId="5" hidden="1">{"cover",#N/A,TRUE,"Cover";"toc5",#N/A,TRUE,"TOC";"ts2",#N/A,TRUE,"Det_Trans_Sum";"over",#N/A,TRUE,"Overview";"ei2c",#N/A,TRUE,"Earnings Impact";"ad2",#N/A,TRUE,"accretion dilution";"pfis2",#N/A,TRUE,"Pro Forma Income Statement";"ca2",#N/A,TRUE,"Contribution_Analysis";"acq2c",#N/A,TRUE,"Acquirer";"tar2c",#N/A,TRUE,"Target"}</definedName>
    <definedName name="wrn.19._2" localSheetId="4" hidden="1">{"cover",#N/A,TRUE,"Cover";"toc5",#N/A,TRUE,"TOC";"ts2",#N/A,TRUE,"Det_Trans_Sum";"over",#N/A,TRUE,"Overview";"ei2c",#N/A,TRUE,"Earnings Impact";"ad2",#N/A,TRUE,"accretion dilution";"pfis2",#N/A,TRUE,"Pro Forma Income Statement";"ca2",#N/A,TRUE,"Contribution_Analysis";"acq2c",#N/A,TRUE,"Acquirer";"tar2c",#N/A,TRUE,"Target"}</definedName>
    <definedName name="wrn.19._2" localSheetId="1" hidden="1">{"cover",#N/A,TRUE,"Cover";"toc5",#N/A,TRUE,"TOC";"ts2",#N/A,TRUE,"Det_Trans_Sum";"over",#N/A,TRUE,"Overview";"ei2c",#N/A,TRUE,"Earnings Impact";"ad2",#N/A,TRUE,"accretion dilution";"pfis2",#N/A,TRUE,"Pro Forma Income Statement";"ca2",#N/A,TRUE,"Contribution_Analysis";"acq2c",#N/A,TRUE,"Acquirer";"tar2c",#N/A,TRUE,"Target"}</definedName>
    <definedName name="wrn.19._2" localSheetId="7" hidden="1">{"cover",#N/A,TRUE,"Cover";"toc5",#N/A,TRUE,"TOC";"ts2",#N/A,TRUE,"Det_Trans_Sum";"over",#N/A,TRUE,"Overview";"ei2c",#N/A,TRUE,"Earnings Impact";"ad2",#N/A,TRUE,"accretion dilution";"pfis2",#N/A,TRUE,"Pro Forma Income Statement";"ca2",#N/A,TRUE,"Contribution_Analysis";"acq2c",#N/A,TRUE,"Acquirer";"tar2c",#N/A,TRUE,"Target"}</definedName>
    <definedName name="wrn.19._2" hidden="1">{"cover",#N/A,TRUE,"Cover";"toc5",#N/A,TRUE,"TOC";"ts2",#N/A,TRUE,"Det_Trans_Sum";"over",#N/A,TRUE,"Overview";"ei2c",#N/A,TRUE,"Earnings Impact";"ad2",#N/A,TRUE,"accretion dilution";"pfis2",#N/A,TRUE,"Pro Forma Income Statement";"ca2",#N/A,TRUE,"Contribution_Analysis";"acq2c",#N/A,TRUE,"Acquirer";"tar2c",#N/A,TRUE,"Target"}</definedName>
    <definedName name="wrn.19._3" localSheetId="2" hidden="1">{"cover",#N/A,TRUE,"Cover";"toc5",#N/A,TRUE,"TOC";"ts2",#N/A,TRUE,"Det_Trans_Sum";"over",#N/A,TRUE,"Overview";"ei2c",#N/A,TRUE,"Earnings Impact";"ad2",#N/A,TRUE,"accretion dilution";"pfis2",#N/A,TRUE,"Pro Forma Income Statement";"ca2",#N/A,TRUE,"Contribution_Analysis";"acq2c",#N/A,TRUE,"Acquirer";"tar2c",#N/A,TRUE,"Target"}</definedName>
    <definedName name="wrn.19._3" localSheetId="6" hidden="1">{"cover",#N/A,TRUE,"Cover";"toc5",#N/A,TRUE,"TOC";"ts2",#N/A,TRUE,"Det_Trans_Sum";"over",#N/A,TRUE,"Overview";"ei2c",#N/A,TRUE,"Earnings Impact";"ad2",#N/A,TRUE,"accretion dilution";"pfis2",#N/A,TRUE,"Pro Forma Income Statement";"ca2",#N/A,TRUE,"Contribution_Analysis";"acq2c",#N/A,TRUE,"Acquirer";"tar2c",#N/A,TRUE,"Target"}</definedName>
    <definedName name="wrn.19._3" localSheetId="3" hidden="1">{"cover",#N/A,TRUE,"Cover";"toc5",#N/A,TRUE,"TOC";"ts2",#N/A,TRUE,"Det_Trans_Sum";"over",#N/A,TRUE,"Overview";"ei2c",#N/A,TRUE,"Earnings Impact";"ad2",#N/A,TRUE,"accretion dilution";"pfis2",#N/A,TRUE,"Pro Forma Income Statement";"ca2",#N/A,TRUE,"Contribution_Analysis";"acq2c",#N/A,TRUE,"Acquirer";"tar2c",#N/A,TRUE,"Target"}</definedName>
    <definedName name="wrn.19._3" localSheetId="9" hidden="1">{"cover",#N/A,TRUE,"Cover";"toc5",#N/A,TRUE,"TOC";"ts2",#N/A,TRUE,"Det_Trans_Sum";"over",#N/A,TRUE,"Overview";"ei2c",#N/A,TRUE,"Earnings Impact";"ad2",#N/A,TRUE,"accretion dilution";"pfis2",#N/A,TRUE,"Pro Forma Income Statement";"ca2",#N/A,TRUE,"Contribution_Analysis";"acq2c",#N/A,TRUE,"Acquirer";"tar2c",#N/A,TRUE,"Target"}</definedName>
    <definedName name="wrn.19._3" localSheetId="5" hidden="1">{"cover",#N/A,TRUE,"Cover";"toc5",#N/A,TRUE,"TOC";"ts2",#N/A,TRUE,"Det_Trans_Sum";"over",#N/A,TRUE,"Overview";"ei2c",#N/A,TRUE,"Earnings Impact";"ad2",#N/A,TRUE,"accretion dilution";"pfis2",#N/A,TRUE,"Pro Forma Income Statement";"ca2",#N/A,TRUE,"Contribution_Analysis";"acq2c",#N/A,TRUE,"Acquirer";"tar2c",#N/A,TRUE,"Target"}</definedName>
    <definedName name="wrn.19._3" localSheetId="4" hidden="1">{"cover",#N/A,TRUE,"Cover";"toc5",#N/A,TRUE,"TOC";"ts2",#N/A,TRUE,"Det_Trans_Sum";"over",#N/A,TRUE,"Overview";"ei2c",#N/A,TRUE,"Earnings Impact";"ad2",#N/A,TRUE,"accretion dilution";"pfis2",#N/A,TRUE,"Pro Forma Income Statement";"ca2",#N/A,TRUE,"Contribution_Analysis";"acq2c",#N/A,TRUE,"Acquirer";"tar2c",#N/A,TRUE,"Target"}</definedName>
    <definedName name="wrn.19._3" localSheetId="1" hidden="1">{"cover",#N/A,TRUE,"Cover";"toc5",#N/A,TRUE,"TOC";"ts2",#N/A,TRUE,"Det_Trans_Sum";"over",#N/A,TRUE,"Overview";"ei2c",#N/A,TRUE,"Earnings Impact";"ad2",#N/A,TRUE,"accretion dilution";"pfis2",#N/A,TRUE,"Pro Forma Income Statement";"ca2",#N/A,TRUE,"Contribution_Analysis";"acq2c",#N/A,TRUE,"Acquirer";"tar2c",#N/A,TRUE,"Target"}</definedName>
    <definedName name="wrn.19._3" localSheetId="7" hidden="1">{"cover",#N/A,TRUE,"Cover";"toc5",#N/A,TRUE,"TOC";"ts2",#N/A,TRUE,"Det_Trans_Sum";"over",#N/A,TRUE,"Overview";"ei2c",#N/A,TRUE,"Earnings Impact";"ad2",#N/A,TRUE,"accretion dilution";"pfis2",#N/A,TRUE,"Pro Forma Income Statement";"ca2",#N/A,TRUE,"Contribution_Analysis";"acq2c",#N/A,TRUE,"Acquirer";"tar2c",#N/A,TRUE,"Target"}</definedName>
    <definedName name="wrn.19._3" hidden="1">{"cover",#N/A,TRUE,"Cover";"toc5",#N/A,TRUE,"TOC";"ts2",#N/A,TRUE,"Det_Trans_Sum";"over",#N/A,TRUE,"Overview";"ei2c",#N/A,TRUE,"Earnings Impact";"ad2",#N/A,TRUE,"accretion dilution";"pfis2",#N/A,TRUE,"Pro Forma Income Statement";"ca2",#N/A,TRUE,"Contribution_Analysis";"acq2c",#N/A,TRUE,"Acquirer";"tar2c",#N/A,TRUE,"Target"}</definedName>
    <definedName name="wrn.19._4" localSheetId="2" hidden="1">{"cover",#N/A,TRUE,"Cover";"toc5",#N/A,TRUE,"TOC";"ts2",#N/A,TRUE,"Det_Trans_Sum";"over",#N/A,TRUE,"Overview";"ei2c",#N/A,TRUE,"Earnings Impact";"ad2",#N/A,TRUE,"accretion dilution";"pfis2",#N/A,TRUE,"Pro Forma Income Statement";"ca2",#N/A,TRUE,"Contribution_Analysis";"acq2c",#N/A,TRUE,"Acquirer";"tar2c",#N/A,TRUE,"Target"}</definedName>
    <definedName name="wrn.19._4" localSheetId="6" hidden="1">{"cover",#N/A,TRUE,"Cover";"toc5",#N/A,TRUE,"TOC";"ts2",#N/A,TRUE,"Det_Trans_Sum";"over",#N/A,TRUE,"Overview";"ei2c",#N/A,TRUE,"Earnings Impact";"ad2",#N/A,TRUE,"accretion dilution";"pfis2",#N/A,TRUE,"Pro Forma Income Statement";"ca2",#N/A,TRUE,"Contribution_Analysis";"acq2c",#N/A,TRUE,"Acquirer";"tar2c",#N/A,TRUE,"Target"}</definedName>
    <definedName name="wrn.19._4" localSheetId="3" hidden="1">{"cover",#N/A,TRUE,"Cover";"toc5",#N/A,TRUE,"TOC";"ts2",#N/A,TRUE,"Det_Trans_Sum";"over",#N/A,TRUE,"Overview";"ei2c",#N/A,TRUE,"Earnings Impact";"ad2",#N/A,TRUE,"accretion dilution";"pfis2",#N/A,TRUE,"Pro Forma Income Statement";"ca2",#N/A,TRUE,"Contribution_Analysis";"acq2c",#N/A,TRUE,"Acquirer";"tar2c",#N/A,TRUE,"Target"}</definedName>
    <definedName name="wrn.19._4" localSheetId="9" hidden="1">{"cover",#N/A,TRUE,"Cover";"toc5",#N/A,TRUE,"TOC";"ts2",#N/A,TRUE,"Det_Trans_Sum";"over",#N/A,TRUE,"Overview";"ei2c",#N/A,TRUE,"Earnings Impact";"ad2",#N/A,TRUE,"accretion dilution";"pfis2",#N/A,TRUE,"Pro Forma Income Statement";"ca2",#N/A,TRUE,"Contribution_Analysis";"acq2c",#N/A,TRUE,"Acquirer";"tar2c",#N/A,TRUE,"Target"}</definedName>
    <definedName name="wrn.19._4" localSheetId="5" hidden="1">{"cover",#N/A,TRUE,"Cover";"toc5",#N/A,TRUE,"TOC";"ts2",#N/A,TRUE,"Det_Trans_Sum";"over",#N/A,TRUE,"Overview";"ei2c",#N/A,TRUE,"Earnings Impact";"ad2",#N/A,TRUE,"accretion dilution";"pfis2",#N/A,TRUE,"Pro Forma Income Statement";"ca2",#N/A,TRUE,"Contribution_Analysis";"acq2c",#N/A,TRUE,"Acquirer";"tar2c",#N/A,TRUE,"Target"}</definedName>
    <definedName name="wrn.19._4" localSheetId="4" hidden="1">{"cover",#N/A,TRUE,"Cover";"toc5",#N/A,TRUE,"TOC";"ts2",#N/A,TRUE,"Det_Trans_Sum";"over",#N/A,TRUE,"Overview";"ei2c",#N/A,TRUE,"Earnings Impact";"ad2",#N/A,TRUE,"accretion dilution";"pfis2",#N/A,TRUE,"Pro Forma Income Statement";"ca2",#N/A,TRUE,"Contribution_Analysis";"acq2c",#N/A,TRUE,"Acquirer";"tar2c",#N/A,TRUE,"Target"}</definedName>
    <definedName name="wrn.19._4" localSheetId="1" hidden="1">{"cover",#N/A,TRUE,"Cover";"toc5",#N/A,TRUE,"TOC";"ts2",#N/A,TRUE,"Det_Trans_Sum";"over",#N/A,TRUE,"Overview";"ei2c",#N/A,TRUE,"Earnings Impact";"ad2",#N/A,TRUE,"accretion dilution";"pfis2",#N/A,TRUE,"Pro Forma Income Statement";"ca2",#N/A,TRUE,"Contribution_Analysis";"acq2c",#N/A,TRUE,"Acquirer";"tar2c",#N/A,TRUE,"Target"}</definedName>
    <definedName name="wrn.19._4" localSheetId="7" hidden="1">{"cover",#N/A,TRUE,"Cover";"toc5",#N/A,TRUE,"TOC";"ts2",#N/A,TRUE,"Det_Trans_Sum";"over",#N/A,TRUE,"Overview";"ei2c",#N/A,TRUE,"Earnings Impact";"ad2",#N/A,TRUE,"accretion dilution";"pfis2",#N/A,TRUE,"Pro Forma Income Statement";"ca2",#N/A,TRUE,"Contribution_Analysis";"acq2c",#N/A,TRUE,"Acquirer";"tar2c",#N/A,TRUE,"Target"}</definedName>
    <definedName name="wrn.19._4" hidden="1">{"cover",#N/A,TRUE,"Cover";"toc5",#N/A,TRUE,"TOC";"ts2",#N/A,TRUE,"Det_Trans_Sum";"over",#N/A,TRUE,"Overview";"ei2c",#N/A,TRUE,"Earnings Impact";"ad2",#N/A,TRUE,"accretion dilution";"pfis2",#N/A,TRUE,"Pro Forma Income Statement";"ca2",#N/A,TRUE,"Contribution_Analysis";"acq2c",#N/A,TRUE,"Acquirer";"tar2c",#N/A,TRUE,"Target"}</definedName>
    <definedName name="wrn.19._5" localSheetId="2" hidden="1">{"cover",#N/A,TRUE,"Cover";"toc5",#N/A,TRUE,"TOC";"ts2",#N/A,TRUE,"Det_Trans_Sum";"over",#N/A,TRUE,"Overview";"ei2c",#N/A,TRUE,"Earnings Impact";"ad2",#N/A,TRUE,"accretion dilution";"pfis2",#N/A,TRUE,"Pro Forma Income Statement";"ca2",#N/A,TRUE,"Contribution_Analysis";"acq2c",#N/A,TRUE,"Acquirer";"tar2c",#N/A,TRUE,"Target"}</definedName>
    <definedName name="wrn.19._5" localSheetId="6" hidden="1">{"cover",#N/A,TRUE,"Cover";"toc5",#N/A,TRUE,"TOC";"ts2",#N/A,TRUE,"Det_Trans_Sum";"over",#N/A,TRUE,"Overview";"ei2c",#N/A,TRUE,"Earnings Impact";"ad2",#N/A,TRUE,"accretion dilution";"pfis2",#N/A,TRUE,"Pro Forma Income Statement";"ca2",#N/A,TRUE,"Contribution_Analysis";"acq2c",#N/A,TRUE,"Acquirer";"tar2c",#N/A,TRUE,"Target"}</definedName>
    <definedName name="wrn.19._5" localSheetId="3" hidden="1">{"cover",#N/A,TRUE,"Cover";"toc5",#N/A,TRUE,"TOC";"ts2",#N/A,TRUE,"Det_Trans_Sum";"over",#N/A,TRUE,"Overview";"ei2c",#N/A,TRUE,"Earnings Impact";"ad2",#N/A,TRUE,"accretion dilution";"pfis2",#N/A,TRUE,"Pro Forma Income Statement";"ca2",#N/A,TRUE,"Contribution_Analysis";"acq2c",#N/A,TRUE,"Acquirer";"tar2c",#N/A,TRUE,"Target"}</definedName>
    <definedName name="wrn.19._5" localSheetId="9" hidden="1">{"cover",#N/A,TRUE,"Cover";"toc5",#N/A,TRUE,"TOC";"ts2",#N/A,TRUE,"Det_Trans_Sum";"over",#N/A,TRUE,"Overview";"ei2c",#N/A,TRUE,"Earnings Impact";"ad2",#N/A,TRUE,"accretion dilution";"pfis2",#N/A,TRUE,"Pro Forma Income Statement";"ca2",#N/A,TRUE,"Contribution_Analysis";"acq2c",#N/A,TRUE,"Acquirer";"tar2c",#N/A,TRUE,"Target"}</definedName>
    <definedName name="wrn.19._5" localSheetId="5" hidden="1">{"cover",#N/A,TRUE,"Cover";"toc5",#N/A,TRUE,"TOC";"ts2",#N/A,TRUE,"Det_Trans_Sum";"over",#N/A,TRUE,"Overview";"ei2c",#N/A,TRUE,"Earnings Impact";"ad2",#N/A,TRUE,"accretion dilution";"pfis2",#N/A,TRUE,"Pro Forma Income Statement";"ca2",#N/A,TRUE,"Contribution_Analysis";"acq2c",#N/A,TRUE,"Acquirer";"tar2c",#N/A,TRUE,"Target"}</definedName>
    <definedName name="wrn.19._5" localSheetId="4" hidden="1">{"cover",#N/A,TRUE,"Cover";"toc5",#N/A,TRUE,"TOC";"ts2",#N/A,TRUE,"Det_Trans_Sum";"over",#N/A,TRUE,"Overview";"ei2c",#N/A,TRUE,"Earnings Impact";"ad2",#N/A,TRUE,"accretion dilution";"pfis2",#N/A,TRUE,"Pro Forma Income Statement";"ca2",#N/A,TRUE,"Contribution_Analysis";"acq2c",#N/A,TRUE,"Acquirer";"tar2c",#N/A,TRUE,"Target"}</definedName>
    <definedName name="wrn.19._5" localSheetId="1" hidden="1">{"cover",#N/A,TRUE,"Cover";"toc5",#N/A,TRUE,"TOC";"ts2",#N/A,TRUE,"Det_Trans_Sum";"over",#N/A,TRUE,"Overview";"ei2c",#N/A,TRUE,"Earnings Impact";"ad2",#N/A,TRUE,"accretion dilution";"pfis2",#N/A,TRUE,"Pro Forma Income Statement";"ca2",#N/A,TRUE,"Contribution_Analysis";"acq2c",#N/A,TRUE,"Acquirer";"tar2c",#N/A,TRUE,"Target"}</definedName>
    <definedName name="wrn.19._5" localSheetId="7" hidden="1">{"cover",#N/A,TRUE,"Cover";"toc5",#N/A,TRUE,"TOC";"ts2",#N/A,TRUE,"Det_Trans_Sum";"over",#N/A,TRUE,"Overview";"ei2c",#N/A,TRUE,"Earnings Impact";"ad2",#N/A,TRUE,"accretion dilution";"pfis2",#N/A,TRUE,"Pro Forma Income Statement";"ca2",#N/A,TRUE,"Contribution_Analysis";"acq2c",#N/A,TRUE,"Acquirer";"tar2c",#N/A,TRUE,"Target"}</definedName>
    <definedName name="wrn.19._5" hidden="1">{"cover",#N/A,TRUE,"Cover";"toc5",#N/A,TRUE,"TOC";"ts2",#N/A,TRUE,"Det_Trans_Sum";"over",#N/A,TRUE,"Overview";"ei2c",#N/A,TRUE,"Earnings Impact";"ad2",#N/A,TRUE,"accretion dilution";"pfis2",#N/A,TRUE,"Pro Forma Income Statement";"ca2",#N/A,TRUE,"Contribution_Analysis";"acq2c",#N/A,TRUE,"Acquirer";"tar2c",#N/A,TRUE,"Target"}</definedName>
    <definedName name="wrn.2." localSheetId="0" hidden="1">{"cover",#N/A,TRUE,"Cover";"toc1",#N/A,TRUE,"TOC";"ts1",#N/A,TRUE,"Transaction Summary";"ei1",#N/A,TRUE,"Earnings Impact";"ad1",#N/A,TRUE,"accretion dilution"}</definedName>
    <definedName name="wrn.2." localSheetId="2" hidden="1">{"cover",#N/A,TRUE,"Cover";"toc1",#N/A,TRUE,"TOC";"ts1",#N/A,TRUE,"Transaction Summary";"ei1",#N/A,TRUE,"Earnings Impact";"ad1",#N/A,TRUE,"accretion dilution"}</definedName>
    <definedName name="wrn.2." localSheetId="6" hidden="1">{"cover",#N/A,TRUE,"Cover";"toc1",#N/A,TRUE,"TOC";"ts1",#N/A,TRUE,"Transaction Summary";"ei1",#N/A,TRUE,"Earnings Impact";"ad1",#N/A,TRUE,"accretion dilution"}</definedName>
    <definedName name="wrn.2." localSheetId="3" hidden="1">{"cover",#N/A,TRUE,"Cover";"toc1",#N/A,TRUE,"TOC";"ts1",#N/A,TRUE,"Transaction Summary";"ei1",#N/A,TRUE,"Earnings Impact";"ad1",#N/A,TRUE,"accretion dilution"}</definedName>
    <definedName name="wrn.2." localSheetId="9" hidden="1">{"cover",#N/A,TRUE,"Cover";"toc1",#N/A,TRUE,"TOC";"ts1",#N/A,TRUE,"Transaction Summary";"ei1",#N/A,TRUE,"Earnings Impact";"ad1",#N/A,TRUE,"accretion dilution"}</definedName>
    <definedName name="wrn.2." localSheetId="5" hidden="1">{"cover",#N/A,TRUE,"Cover";"toc1",#N/A,TRUE,"TOC";"ts1",#N/A,TRUE,"Transaction Summary";"ei1",#N/A,TRUE,"Earnings Impact";"ad1",#N/A,TRUE,"accretion dilution"}</definedName>
    <definedName name="wrn.2." localSheetId="4" hidden="1">{"cover",#N/A,TRUE,"Cover";"toc1",#N/A,TRUE,"TOC";"ts1",#N/A,TRUE,"Transaction Summary";"ei1",#N/A,TRUE,"Earnings Impact";"ad1",#N/A,TRUE,"accretion dilution"}</definedName>
    <definedName name="wrn.2." localSheetId="1" hidden="1">{"cover",#N/A,TRUE,"Cover";"toc1",#N/A,TRUE,"TOC";"ts1",#N/A,TRUE,"Transaction Summary";"ei1",#N/A,TRUE,"Earnings Impact";"ad1",#N/A,TRUE,"accretion dilution"}</definedName>
    <definedName name="wrn.2." localSheetId="7" hidden="1">{"cover",#N/A,TRUE,"Cover";"toc1",#N/A,TRUE,"TOC";"ts1",#N/A,TRUE,"Transaction Summary";"ei1",#N/A,TRUE,"Earnings Impact";"ad1",#N/A,TRUE,"accretion dilution"}</definedName>
    <definedName name="wrn.2." hidden="1">{"cover",#N/A,TRUE,"Cover";"toc1",#N/A,TRUE,"TOC";"ts1",#N/A,TRUE,"Transaction Summary";"ei1",#N/A,TRUE,"Earnings Impact";"ad1",#N/A,TRUE,"accretion dilution"}</definedName>
    <definedName name="wrn.2._1" localSheetId="2" hidden="1">{"cover",#N/A,TRUE,"Cover";"toc1",#N/A,TRUE,"TOC";"ts1",#N/A,TRUE,"Transaction Summary";"ei1",#N/A,TRUE,"Earnings Impact";"ad1",#N/A,TRUE,"accretion dilution"}</definedName>
    <definedName name="wrn.2._1" localSheetId="6" hidden="1">{"cover",#N/A,TRUE,"Cover";"toc1",#N/A,TRUE,"TOC";"ts1",#N/A,TRUE,"Transaction Summary";"ei1",#N/A,TRUE,"Earnings Impact";"ad1",#N/A,TRUE,"accretion dilution"}</definedName>
    <definedName name="wrn.2._1" localSheetId="3" hidden="1">{"cover",#N/A,TRUE,"Cover";"toc1",#N/A,TRUE,"TOC";"ts1",#N/A,TRUE,"Transaction Summary";"ei1",#N/A,TRUE,"Earnings Impact";"ad1",#N/A,TRUE,"accretion dilution"}</definedName>
    <definedName name="wrn.2._1" localSheetId="9" hidden="1">{"cover",#N/A,TRUE,"Cover";"toc1",#N/A,TRUE,"TOC";"ts1",#N/A,TRUE,"Transaction Summary";"ei1",#N/A,TRUE,"Earnings Impact";"ad1",#N/A,TRUE,"accretion dilution"}</definedName>
    <definedName name="wrn.2._1" localSheetId="5" hidden="1">{"cover",#N/A,TRUE,"Cover";"toc1",#N/A,TRUE,"TOC";"ts1",#N/A,TRUE,"Transaction Summary";"ei1",#N/A,TRUE,"Earnings Impact";"ad1",#N/A,TRUE,"accretion dilution"}</definedName>
    <definedName name="wrn.2._1" localSheetId="4" hidden="1">{"cover",#N/A,TRUE,"Cover";"toc1",#N/A,TRUE,"TOC";"ts1",#N/A,TRUE,"Transaction Summary";"ei1",#N/A,TRUE,"Earnings Impact";"ad1",#N/A,TRUE,"accretion dilution"}</definedName>
    <definedName name="wrn.2._1" localSheetId="1" hidden="1">{"cover",#N/A,TRUE,"Cover";"toc1",#N/A,TRUE,"TOC";"ts1",#N/A,TRUE,"Transaction Summary";"ei1",#N/A,TRUE,"Earnings Impact";"ad1",#N/A,TRUE,"accretion dilution"}</definedName>
    <definedName name="wrn.2._1" localSheetId="7" hidden="1">{"cover",#N/A,TRUE,"Cover";"toc1",#N/A,TRUE,"TOC";"ts1",#N/A,TRUE,"Transaction Summary";"ei1",#N/A,TRUE,"Earnings Impact";"ad1",#N/A,TRUE,"accretion dilution"}</definedName>
    <definedName name="wrn.2._1" hidden="1">{"cover",#N/A,TRUE,"Cover";"toc1",#N/A,TRUE,"TOC";"ts1",#N/A,TRUE,"Transaction Summary";"ei1",#N/A,TRUE,"Earnings Impact";"ad1",#N/A,TRUE,"accretion dilution"}</definedName>
    <definedName name="wrn.2._2" localSheetId="2" hidden="1">{"cover",#N/A,TRUE,"Cover";"toc1",#N/A,TRUE,"TOC";"ts1",#N/A,TRUE,"Transaction Summary";"ei1",#N/A,TRUE,"Earnings Impact";"ad1",#N/A,TRUE,"accretion dilution"}</definedName>
    <definedName name="wrn.2._2" localSheetId="6" hidden="1">{"cover",#N/A,TRUE,"Cover";"toc1",#N/A,TRUE,"TOC";"ts1",#N/A,TRUE,"Transaction Summary";"ei1",#N/A,TRUE,"Earnings Impact";"ad1",#N/A,TRUE,"accretion dilution"}</definedName>
    <definedName name="wrn.2._2" localSheetId="3" hidden="1">{"cover",#N/A,TRUE,"Cover";"toc1",#N/A,TRUE,"TOC";"ts1",#N/A,TRUE,"Transaction Summary";"ei1",#N/A,TRUE,"Earnings Impact";"ad1",#N/A,TRUE,"accretion dilution"}</definedName>
    <definedName name="wrn.2._2" localSheetId="9" hidden="1">{"cover",#N/A,TRUE,"Cover";"toc1",#N/A,TRUE,"TOC";"ts1",#N/A,TRUE,"Transaction Summary";"ei1",#N/A,TRUE,"Earnings Impact";"ad1",#N/A,TRUE,"accretion dilution"}</definedName>
    <definedName name="wrn.2._2" localSheetId="5" hidden="1">{"cover",#N/A,TRUE,"Cover";"toc1",#N/A,TRUE,"TOC";"ts1",#N/A,TRUE,"Transaction Summary";"ei1",#N/A,TRUE,"Earnings Impact";"ad1",#N/A,TRUE,"accretion dilution"}</definedName>
    <definedName name="wrn.2._2" localSheetId="4" hidden="1">{"cover",#N/A,TRUE,"Cover";"toc1",#N/A,TRUE,"TOC";"ts1",#N/A,TRUE,"Transaction Summary";"ei1",#N/A,TRUE,"Earnings Impact";"ad1",#N/A,TRUE,"accretion dilution"}</definedName>
    <definedName name="wrn.2._2" localSheetId="1" hidden="1">{"cover",#N/A,TRUE,"Cover";"toc1",#N/A,TRUE,"TOC";"ts1",#N/A,TRUE,"Transaction Summary";"ei1",#N/A,TRUE,"Earnings Impact";"ad1",#N/A,TRUE,"accretion dilution"}</definedName>
    <definedName name="wrn.2._2" localSheetId="7" hidden="1">{"cover",#N/A,TRUE,"Cover";"toc1",#N/A,TRUE,"TOC";"ts1",#N/A,TRUE,"Transaction Summary";"ei1",#N/A,TRUE,"Earnings Impact";"ad1",#N/A,TRUE,"accretion dilution"}</definedName>
    <definedName name="wrn.2._2" hidden="1">{"cover",#N/A,TRUE,"Cover";"toc1",#N/A,TRUE,"TOC";"ts1",#N/A,TRUE,"Transaction Summary";"ei1",#N/A,TRUE,"Earnings Impact";"ad1",#N/A,TRUE,"accretion dilution"}</definedName>
    <definedName name="wrn.2._3" localSheetId="2" hidden="1">{"cover",#N/A,TRUE,"Cover";"toc1",#N/A,TRUE,"TOC";"ts1",#N/A,TRUE,"Transaction Summary";"ei1",#N/A,TRUE,"Earnings Impact";"ad1",#N/A,TRUE,"accretion dilution"}</definedName>
    <definedName name="wrn.2._3" localSheetId="6" hidden="1">{"cover",#N/A,TRUE,"Cover";"toc1",#N/A,TRUE,"TOC";"ts1",#N/A,TRUE,"Transaction Summary";"ei1",#N/A,TRUE,"Earnings Impact";"ad1",#N/A,TRUE,"accretion dilution"}</definedName>
    <definedName name="wrn.2._3" localSheetId="3" hidden="1">{"cover",#N/A,TRUE,"Cover";"toc1",#N/A,TRUE,"TOC";"ts1",#N/A,TRUE,"Transaction Summary";"ei1",#N/A,TRUE,"Earnings Impact";"ad1",#N/A,TRUE,"accretion dilution"}</definedName>
    <definedName name="wrn.2._3" localSheetId="9" hidden="1">{"cover",#N/A,TRUE,"Cover";"toc1",#N/A,TRUE,"TOC";"ts1",#N/A,TRUE,"Transaction Summary";"ei1",#N/A,TRUE,"Earnings Impact";"ad1",#N/A,TRUE,"accretion dilution"}</definedName>
    <definedName name="wrn.2._3" localSheetId="5" hidden="1">{"cover",#N/A,TRUE,"Cover";"toc1",#N/A,TRUE,"TOC";"ts1",#N/A,TRUE,"Transaction Summary";"ei1",#N/A,TRUE,"Earnings Impact";"ad1",#N/A,TRUE,"accretion dilution"}</definedName>
    <definedName name="wrn.2._3" localSheetId="4" hidden="1">{"cover",#N/A,TRUE,"Cover";"toc1",#N/A,TRUE,"TOC";"ts1",#N/A,TRUE,"Transaction Summary";"ei1",#N/A,TRUE,"Earnings Impact";"ad1",#N/A,TRUE,"accretion dilution"}</definedName>
    <definedName name="wrn.2._3" localSheetId="1" hidden="1">{"cover",#N/A,TRUE,"Cover";"toc1",#N/A,TRUE,"TOC";"ts1",#N/A,TRUE,"Transaction Summary";"ei1",#N/A,TRUE,"Earnings Impact";"ad1",#N/A,TRUE,"accretion dilution"}</definedName>
    <definedName name="wrn.2._3" localSheetId="7" hidden="1">{"cover",#N/A,TRUE,"Cover";"toc1",#N/A,TRUE,"TOC";"ts1",#N/A,TRUE,"Transaction Summary";"ei1",#N/A,TRUE,"Earnings Impact";"ad1",#N/A,TRUE,"accretion dilution"}</definedName>
    <definedName name="wrn.2._3" hidden="1">{"cover",#N/A,TRUE,"Cover";"toc1",#N/A,TRUE,"TOC";"ts1",#N/A,TRUE,"Transaction Summary";"ei1",#N/A,TRUE,"Earnings Impact";"ad1",#N/A,TRUE,"accretion dilution"}</definedName>
    <definedName name="wrn.2._4" localSheetId="2" hidden="1">{"cover",#N/A,TRUE,"Cover";"toc1",#N/A,TRUE,"TOC";"ts1",#N/A,TRUE,"Transaction Summary";"ei1",#N/A,TRUE,"Earnings Impact";"ad1",#N/A,TRUE,"accretion dilution"}</definedName>
    <definedName name="wrn.2._4" localSheetId="6" hidden="1">{"cover",#N/A,TRUE,"Cover";"toc1",#N/A,TRUE,"TOC";"ts1",#N/A,TRUE,"Transaction Summary";"ei1",#N/A,TRUE,"Earnings Impact";"ad1",#N/A,TRUE,"accretion dilution"}</definedName>
    <definedName name="wrn.2._4" localSheetId="3" hidden="1">{"cover",#N/A,TRUE,"Cover";"toc1",#N/A,TRUE,"TOC";"ts1",#N/A,TRUE,"Transaction Summary";"ei1",#N/A,TRUE,"Earnings Impact";"ad1",#N/A,TRUE,"accretion dilution"}</definedName>
    <definedName name="wrn.2._4" localSheetId="9" hidden="1">{"cover",#N/A,TRUE,"Cover";"toc1",#N/A,TRUE,"TOC";"ts1",#N/A,TRUE,"Transaction Summary";"ei1",#N/A,TRUE,"Earnings Impact";"ad1",#N/A,TRUE,"accretion dilution"}</definedName>
    <definedName name="wrn.2._4" localSheetId="5" hidden="1">{"cover",#N/A,TRUE,"Cover";"toc1",#N/A,TRUE,"TOC";"ts1",#N/A,TRUE,"Transaction Summary";"ei1",#N/A,TRUE,"Earnings Impact";"ad1",#N/A,TRUE,"accretion dilution"}</definedName>
    <definedName name="wrn.2._4" localSheetId="4" hidden="1">{"cover",#N/A,TRUE,"Cover";"toc1",#N/A,TRUE,"TOC";"ts1",#N/A,TRUE,"Transaction Summary";"ei1",#N/A,TRUE,"Earnings Impact";"ad1",#N/A,TRUE,"accretion dilution"}</definedName>
    <definedName name="wrn.2._4" localSheetId="1" hidden="1">{"cover",#N/A,TRUE,"Cover";"toc1",#N/A,TRUE,"TOC";"ts1",#N/A,TRUE,"Transaction Summary";"ei1",#N/A,TRUE,"Earnings Impact";"ad1",#N/A,TRUE,"accretion dilution"}</definedName>
    <definedName name="wrn.2._4" localSheetId="7" hidden="1">{"cover",#N/A,TRUE,"Cover";"toc1",#N/A,TRUE,"TOC";"ts1",#N/A,TRUE,"Transaction Summary";"ei1",#N/A,TRUE,"Earnings Impact";"ad1",#N/A,TRUE,"accretion dilution"}</definedName>
    <definedName name="wrn.2._4" hidden="1">{"cover",#N/A,TRUE,"Cover";"toc1",#N/A,TRUE,"TOC";"ts1",#N/A,TRUE,"Transaction Summary";"ei1",#N/A,TRUE,"Earnings Impact";"ad1",#N/A,TRUE,"accretion dilution"}</definedName>
    <definedName name="wrn.2._5" localSheetId="2" hidden="1">{"cover",#N/A,TRUE,"Cover";"toc1",#N/A,TRUE,"TOC";"ts1",#N/A,TRUE,"Transaction Summary";"ei1",#N/A,TRUE,"Earnings Impact";"ad1",#N/A,TRUE,"accretion dilution"}</definedName>
    <definedName name="wrn.2._5" localSheetId="6" hidden="1">{"cover",#N/A,TRUE,"Cover";"toc1",#N/A,TRUE,"TOC";"ts1",#N/A,TRUE,"Transaction Summary";"ei1",#N/A,TRUE,"Earnings Impact";"ad1",#N/A,TRUE,"accretion dilution"}</definedName>
    <definedName name="wrn.2._5" localSheetId="3" hidden="1">{"cover",#N/A,TRUE,"Cover";"toc1",#N/A,TRUE,"TOC";"ts1",#N/A,TRUE,"Transaction Summary";"ei1",#N/A,TRUE,"Earnings Impact";"ad1",#N/A,TRUE,"accretion dilution"}</definedName>
    <definedName name="wrn.2._5" localSheetId="9" hidden="1">{"cover",#N/A,TRUE,"Cover";"toc1",#N/A,TRUE,"TOC";"ts1",#N/A,TRUE,"Transaction Summary";"ei1",#N/A,TRUE,"Earnings Impact";"ad1",#N/A,TRUE,"accretion dilution"}</definedName>
    <definedName name="wrn.2._5" localSheetId="5" hidden="1">{"cover",#N/A,TRUE,"Cover";"toc1",#N/A,TRUE,"TOC";"ts1",#N/A,TRUE,"Transaction Summary";"ei1",#N/A,TRUE,"Earnings Impact";"ad1",#N/A,TRUE,"accretion dilution"}</definedName>
    <definedName name="wrn.2._5" localSheetId="4" hidden="1">{"cover",#N/A,TRUE,"Cover";"toc1",#N/A,TRUE,"TOC";"ts1",#N/A,TRUE,"Transaction Summary";"ei1",#N/A,TRUE,"Earnings Impact";"ad1",#N/A,TRUE,"accretion dilution"}</definedName>
    <definedName name="wrn.2._5" localSheetId="1" hidden="1">{"cover",#N/A,TRUE,"Cover";"toc1",#N/A,TRUE,"TOC";"ts1",#N/A,TRUE,"Transaction Summary";"ei1",#N/A,TRUE,"Earnings Impact";"ad1",#N/A,TRUE,"accretion dilution"}</definedName>
    <definedName name="wrn.2._5" localSheetId="7" hidden="1">{"cover",#N/A,TRUE,"Cover";"toc1",#N/A,TRUE,"TOC";"ts1",#N/A,TRUE,"Transaction Summary";"ei1",#N/A,TRUE,"Earnings Impact";"ad1",#N/A,TRUE,"accretion dilution"}</definedName>
    <definedName name="wrn.2._5" hidden="1">{"cover",#N/A,TRUE,"Cover";"toc1",#N/A,TRUE,"TOC";"ts1",#N/A,TRUE,"Transaction Summary";"ei1",#N/A,TRUE,"Earnings Impact";"ad1",#N/A,TRUE,"accretion dilution"}</definedName>
    <definedName name="wrn.20." localSheetId="0" hidden="1">{"cover",#N/A,TRUE,"Cover";"toc5",#N/A,TRUE,"TOC";"over",#N/A,TRUE,"Overview";"ts2",#N/A,TRUE,"Det_Trans_Sum";"ei3c",#N/A,TRUE,"Earnings Impact";"ad3",#N/A,TRUE,"accretion dilution";"pfis3",#N/A,TRUE,"Pro Forma Income Statement";"ca3",#N/A,TRUE,"Contribution_Analysis";"acq3c",#N/A,TRUE,"Acquirer";"tar3c",#N/A,TRUE,"Target"}</definedName>
    <definedName name="wrn.20." localSheetId="2" hidden="1">{"cover",#N/A,TRUE,"Cover";"toc5",#N/A,TRUE,"TOC";"over",#N/A,TRUE,"Overview";"ts2",#N/A,TRUE,"Det_Trans_Sum";"ei3c",#N/A,TRUE,"Earnings Impact";"ad3",#N/A,TRUE,"accretion dilution";"pfis3",#N/A,TRUE,"Pro Forma Income Statement";"ca3",#N/A,TRUE,"Contribution_Analysis";"acq3c",#N/A,TRUE,"Acquirer";"tar3c",#N/A,TRUE,"Target"}</definedName>
    <definedName name="wrn.20." localSheetId="6" hidden="1">{"cover",#N/A,TRUE,"Cover";"toc5",#N/A,TRUE,"TOC";"over",#N/A,TRUE,"Overview";"ts2",#N/A,TRUE,"Det_Trans_Sum";"ei3c",#N/A,TRUE,"Earnings Impact";"ad3",#N/A,TRUE,"accretion dilution";"pfis3",#N/A,TRUE,"Pro Forma Income Statement";"ca3",#N/A,TRUE,"Contribution_Analysis";"acq3c",#N/A,TRUE,"Acquirer";"tar3c",#N/A,TRUE,"Target"}</definedName>
    <definedName name="wrn.20." localSheetId="3" hidden="1">{"cover",#N/A,TRUE,"Cover";"toc5",#N/A,TRUE,"TOC";"over",#N/A,TRUE,"Overview";"ts2",#N/A,TRUE,"Det_Trans_Sum";"ei3c",#N/A,TRUE,"Earnings Impact";"ad3",#N/A,TRUE,"accretion dilution";"pfis3",#N/A,TRUE,"Pro Forma Income Statement";"ca3",#N/A,TRUE,"Contribution_Analysis";"acq3c",#N/A,TRUE,"Acquirer";"tar3c",#N/A,TRUE,"Target"}</definedName>
    <definedName name="wrn.20." localSheetId="9" hidden="1">{"cover",#N/A,TRUE,"Cover";"toc5",#N/A,TRUE,"TOC";"over",#N/A,TRUE,"Overview";"ts2",#N/A,TRUE,"Det_Trans_Sum";"ei3c",#N/A,TRUE,"Earnings Impact";"ad3",#N/A,TRUE,"accretion dilution";"pfis3",#N/A,TRUE,"Pro Forma Income Statement";"ca3",#N/A,TRUE,"Contribution_Analysis";"acq3c",#N/A,TRUE,"Acquirer";"tar3c",#N/A,TRUE,"Target"}</definedName>
    <definedName name="wrn.20." localSheetId="5" hidden="1">{"cover",#N/A,TRUE,"Cover";"toc5",#N/A,TRUE,"TOC";"over",#N/A,TRUE,"Overview";"ts2",#N/A,TRUE,"Det_Trans_Sum";"ei3c",#N/A,TRUE,"Earnings Impact";"ad3",#N/A,TRUE,"accretion dilution";"pfis3",#N/A,TRUE,"Pro Forma Income Statement";"ca3",#N/A,TRUE,"Contribution_Analysis";"acq3c",#N/A,TRUE,"Acquirer";"tar3c",#N/A,TRUE,"Target"}</definedName>
    <definedName name="wrn.20." localSheetId="4" hidden="1">{"cover",#N/A,TRUE,"Cover";"toc5",#N/A,TRUE,"TOC";"over",#N/A,TRUE,"Overview";"ts2",#N/A,TRUE,"Det_Trans_Sum";"ei3c",#N/A,TRUE,"Earnings Impact";"ad3",#N/A,TRUE,"accretion dilution";"pfis3",#N/A,TRUE,"Pro Forma Income Statement";"ca3",#N/A,TRUE,"Contribution_Analysis";"acq3c",#N/A,TRUE,"Acquirer";"tar3c",#N/A,TRUE,"Target"}</definedName>
    <definedName name="wrn.20." localSheetId="1" hidden="1">{"cover",#N/A,TRUE,"Cover";"toc5",#N/A,TRUE,"TOC";"over",#N/A,TRUE,"Overview";"ts2",#N/A,TRUE,"Det_Trans_Sum";"ei3c",#N/A,TRUE,"Earnings Impact";"ad3",#N/A,TRUE,"accretion dilution";"pfis3",#N/A,TRUE,"Pro Forma Income Statement";"ca3",#N/A,TRUE,"Contribution_Analysis";"acq3c",#N/A,TRUE,"Acquirer";"tar3c",#N/A,TRUE,"Target"}</definedName>
    <definedName name="wrn.20." localSheetId="7" hidden="1">{"cover",#N/A,TRUE,"Cover";"toc5",#N/A,TRUE,"TOC";"over",#N/A,TRUE,"Overview";"ts2",#N/A,TRUE,"Det_Trans_Sum";"ei3c",#N/A,TRUE,"Earnings Impact";"ad3",#N/A,TRUE,"accretion dilution";"pfis3",#N/A,TRUE,"Pro Forma Income Statement";"ca3",#N/A,TRUE,"Contribution_Analysis";"acq3c",#N/A,TRUE,"Acquirer";"tar3c",#N/A,TRUE,"Target"}</definedName>
    <definedName name="wrn.20." hidden="1">{"cover",#N/A,TRUE,"Cover";"toc5",#N/A,TRUE,"TOC";"over",#N/A,TRUE,"Overview";"ts2",#N/A,TRUE,"Det_Trans_Sum";"ei3c",#N/A,TRUE,"Earnings Impact";"ad3",#N/A,TRUE,"accretion dilution";"pfis3",#N/A,TRUE,"Pro Forma Income Statement";"ca3",#N/A,TRUE,"Contribution_Analysis";"acq3c",#N/A,TRUE,"Acquirer";"tar3c",#N/A,TRUE,"Target"}</definedName>
    <definedName name="wrn.20._1" localSheetId="2" hidden="1">{"cover",#N/A,TRUE,"Cover";"toc5",#N/A,TRUE,"TOC";"over",#N/A,TRUE,"Overview";"ts2",#N/A,TRUE,"Det_Trans_Sum";"ei3c",#N/A,TRUE,"Earnings Impact";"ad3",#N/A,TRUE,"accretion dilution";"pfis3",#N/A,TRUE,"Pro Forma Income Statement";"ca3",#N/A,TRUE,"Contribution_Analysis";"acq3c",#N/A,TRUE,"Acquirer";"tar3c",#N/A,TRUE,"Target"}</definedName>
    <definedName name="wrn.20._1" localSheetId="6" hidden="1">{"cover",#N/A,TRUE,"Cover";"toc5",#N/A,TRUE,"TOC";"over",#N/A,TRUE,"Overview";"ts2",#N/A,TRUE,"Det_Trans_Sum";"ei3c",#N/A,TRUE,"Earnings Impact";"ad3",#N/A,TRUE,"accretion dilution";"pfis3",#N/A,TRUE,"Pro Forma Income Statement";"ca3",#N/A,TRUE,"Contribution_Analysis";"acq3c",#N/A,TRUE,"Acquirer";"tar3c",#N/A,TRUE,"Target"}</definedName>
    <definedName name="wrn.20._1" localSheetId="3" hidden="1">{"cover",#N/A,TRUE,"Cover";"toc5",#N/A,TRUE,"TOC";"over",#N/A,TRUE,"Overview";"ts2",#N/A,TRUE,"Det_Trans_Sum";"ei3c",#N/A,TRUE,"Earnings Impact";"ad3",#N/A,TRUE,"accretion dilution";"pfis3",#N/A,TRUE,"Pro Forma Income Statement";"ca3",#N/A,TRUE,"Contribution_Analysis";"acq3c",#N/A,TRUE,"Acquirer";"tar3c",#N/A,TRUE,"Target"}</definedName>
    <definedName name="wrn.20._1" localSheetId="9" hidden="1">{"cover",#N/A,TRUE,"Cover";"toc5",#N/A,TRUE,"TOC";"over",#N/A,TRUE,"Overview";"ts2",#N/A,TRUE,"Det_Trans_Sum";"ei3c",#N/A,TRUE,"Earnings Impact";"ad3",#N/A,TRUE,"accretion dilution";"pfis3",#N/A,TRUE,"Pro Forma Income Statement";"ca3",#N/A,TRUE,"Contribution_Analysis";"acq3c",#N/A,TRUE,"Acquirer";"tar3c",#N/A,TRUE,"Target"}</definedName>
    <definedName name="wrn.20._1" localSheetId="5" hidden="1">{"cover",#N/A,TRUE,"Cover";"toc5",#N/A,TRUE,"TOC";"over",#N/A,TRUE,"Overview";"ts2",#N/A,TRUE,"Det_Trans_Sum";"ei3c",#N/A,TRUE,"Earnings Impact";"ad3",#N/A,TRUE,"accretion dilution";"pfis3",#N/A,TRUE,"Pro Forma Income Statement";"ca3",#N/A,TRUE,"Contribution_Analysis";"acq3c",#N/A,TRUE,"Acquirer";"tar3c",#N/A,TRUE,"Target"}</definedName>
    <definedName name="wrn.20._1" localSheetId="4" hidden="1">{"cover",#N/A,TRUE,"Cover";"toc5",#N/A,TRUE,"TOC";"over",#N/A,TRUE,"Overview";"ts2",#N/A,TRUE,"Det_Trans_Sum";"ei3c",#N/A,TRUE,"Earnings Impact";"ad3",#N/A,TRUE,"accretion dilution";"pfis3",#N/A,TRUE,"Pro Forma Income Statement";"ca3",#N/A,TRUE,"Contribution_Analysis";"acq3c",#N/A,TRUE,"Acquirer";"tar3c",#N/A,TRUE,"Target"}</definedName>
    <definedName name="wrn.20._1" localSheetId="1" hidden="1">{"cover",#N/A,TRUE,"Cover";"toc5",#N/A,TRUE,"TOC";"over",#N/A,TRUE,"Overview";"ts2",#N/A,TRUE,"Det_Trans_Sum";"ei3c",#N/A,TRUE,"Earnings Impact";"ad3",#N/A,TRUE,"accretion dilution";"pfis3",#N/A,TRUE,"Pro Forma Income Statement";"ca3",#N/A,TRUE,"Contribution_Analysis";"acq3c",#N/A,TRUE,"Acquirer";"tar3c",#N/A,TRUE,"Target"}</definedName>
    <definedName name="wrn.20._1" localSheetId="7" hidden="1">{"cover",#N/A,TRUE,"Cover";"toc5",#N/A,TRUE,"TOC";"over",#N/A,TRUE,"Overview";"ts2",#N/A,TRUE,"Det_Trans_Sum";"ei3c",#N/A,TRUE,"Earnings Impact";"ad3",#N/A,TRUE,"accretion dilution";"pfis3",#N/A,TRUE,"Pro Forma Income Statement";"ca3",#N/A,TRUE,"Contribution_Analysis";"acq3c",#N/A,TRUE,"Acquirer";"tar3c",#N/A,TRUE,"Target"}</definedName>
    <definedName name="wrn.20._1" hidden="1">{"cover",#N/A,TRUE,"Cover";"toc5",#N/A,TRUE,"TOC";"over",#N/A,TRUE,"Overview";"ts2",#N/A,TRUE,"Det_Trans_Sum";"ei3c",#N/A,TRUE,"Earnings Impact";"ad3",#N/A,TRUE,"accretion dilution";"pfis3",#N/A,TRUE,"Pro Forma Income Statement";"ca3",#N/A,TRUE,"Contribution_Analysis";"acq3c",#N/A,TRUE,"Acquirer";"tar3c",#N/A,TRUE,"Target"}</definedName>
    <definedName name="wrn.20._2" localSheetId="2" hidden="1">{"cover",#N/A,TRUE,"Cover";"toc5",#N/A,TRUE,"TOC";"over",#N/A,TRUE,"Overview";"ts2",#N/A,TRUE,"Det_Trans_Sum";"ei3c",#N/A,TRUE,"Earnings Impact";"ad3",#N/A,TRUE,"accretion dilution";"pfis3",#N/A,TRUE,"Pro Forma Income Statement";"ca3",#N/A,TRUE,"Contribution_Analysis";"acq3c",#N/A,TRUE,"Acquirer";"tar3c",#N/A,TRUE,"Target"}</definedName>
    <definedName name="wrn.20._2" localSheetId="6" hidden="1">{"cover",#N/A,TRUE,"Cover";"toc5",#N/A,TRUE,"TOC";"over",#N/A,TRUE,"Overview";"ts2",#N/A,TRUE,"Det_Trans_Sum";"ei3c",#N/A,TRUE,"Earnings Impact";"ad3",#N/A,TRUE,"accretion dilution";"pfis3",#N/A,TRUE,"Pro Forma Income Statement";"ca3",#N/A,TRUE,"Contribution_Analysis";"acq3c",#N/A,TRUE,"Acquirer";"tar3c",#N/A,TRUE,"Target"}</definedName>
    <definedName name="wrn.20._2" localSheetId="3" hidden="1">{"cover",#N/A,TRUE,"Cover";"toc5",#N/A,TRUE,"TOC";"over",#N/A,TRUE,"Overview";"ts2",#N/A,TRUE,"Det_Trans_Sum";"ei3c",#N/A,TRUE,"Earnings Impact";"ad3",#N/A,TRUE,"accretion dilution";"pfis3",#N/A,TRUE,"Pro Forma Income Statement";"ca3",#N/A,TRUE,"Contribution_Analysis";"acq3c",#N/A,TRUE,"Acquirer";"tar3c",#N/A,TRUE,"Target"}</definedName>
    <definedName name="wrn.20._2" localSheetId="9" hidden="1">{"cover",#N/A,TRUE,"Cover";"toc5",#N/A,TRUE,"TOC";"over",#N/A,TRUE,"Overview";"ts2",#N/A,TRUE,"Det_Trans_Sum";"ei3c",#N/A,TRUE,"Earnings Impact";"ad3",#N/A,TRUE,"accretion dilution";"pfis3",#N/A,TRUE,"Pro Forma Income Statement";"ca3",#N/A,TRUE,"Contribution_Analysis";"acq3c",#N/A,TRUE,"Acquirer";"tar3c",#N/A,TRUE,"Target"}</definedName>
    <definedName name="wrn.20._2" localSheetId="5" hidden="1">{"cover",#N/A,TRUE,"Cover";"toc5",#N/A,TRUE,"TOC";"over",#N/A,TRUE,"Overview";"ts2",#N/A,TRUE,"Det_Trans_Sum";"ei3c",#N/A,TRUE,"Earnings Impact";"ad3",#N/A,TRUE,"accretion dilution";"pfis3",#N/A,TRUE,"Pro Forma Income Statement";"ca3",#N/A,TRUE,"Contribution_Analysis";"acq3c",#N/A,TRUE,"Acquirer";"tar3c",#N/A,TRUE,"Target"}</definedName>
    <definedName name="wrn.20._2" localSheetId="4" hidden="1">{"cover",#N/A,TRUE,"Cover";"toc5",#N/A,TRUE,"TOC";"over",#N/A,TRUE,"Overview";"ts2",#N/A,TRUE,"Det_Trans_Sum";"ei3c",#N/A,TRUE,"Earnings Impact";"ad3",#N/A,TRUE,"accretion dilution";"pfis3",#N/A,TRUE,"Pro Forma Income Statement";"ca3",#N/A,TRUE,"Contribution_Analysis";"acq3c",#N/A,TRUE,"Acquirer";"tar3c",#N/A,TRUE,"Target"}</definedName>
    <definedName name="wrn.20._2" localSheetId="1" hidden="1">{"cover",#N/A,TRUE,"Cover";"toc5",#N/A,TRUE,"TOC";"over",#N/A,TRUE,"Overview";"ts2",#N/A,TRUE,"Det_Trans_Sum";"ei3c",#N/A,TRUE,"Earnings Impact";"ad3",#N/A,TRUE,"accretion dilution";"pfis3",#N/A,TRUE,"Pro Forma Income Statement";"ca3",#N/A,TRUE,"Contribution_Analysis";"acq3c",#N/A,TRUE,"Acquirer";"tar3c",#N/A,TRUE,"Target"}</definedName>
    <definedName name="wrn.20._2" localSheetId="7" hidden="1">{"cover",#N/A,TRUE,"Cover";"toc5",#N/A,TRUE,"TOC";"over",#N/A,TRUE,"Overview";"ts2",#N/A,TRUE,"Det_Trans_Sum";"ei3c",#N/A,TRUE,"Earnings Impact";"ad3",#N/A,TRUE,"accretion dilution";"pfis3",#N/A,TRUE,"Pro Forma Income Statement";"ca3",#N/A,TRUE,"Contribution_Analysis";"acq3c",#N/A,TRUE,"Acquirer";"tar3c",#N/A,TRUE,"Target"}</definedName>
    <definedName name="wrn.20._2" hidden="1">{"cover",#N/A,TRUE,"Cover";"toc5",#N/A,TRUE,"TOC";"over",#N/A,TRUE,"Overview";"ts2",#N/A,TRUE,"Det_Trans_Sum";"ei3c",#N/A,TRUE,"Earnings Impact";"ad3",#N/A,TRUE,"accretion dilution";"pfis3",#N/A,TRUE,"Pro Forma Income Statement";"ca3",#N/A,TRUE,"Contribution_Analysis";"acq3c",#N/A,TRUE,"Acquirer";"tar3c",#N/A,TRUE,"Target"}</definedName>
    <definedName name="wrn.20._3" localSheetId="2" hidden="1">{"cover",#N/A,TRUE,"Cover";"toc5",#N/A,TRUE,"TOC";"over",#N/A,TRUE,"Overview";"ts2",#N/A,TRUE,"Det_Trans_Sum";"ei3c",#N/A,TRUE,"Earnings Impact";"ad3",#N/A,TRUE,"accretion dilution";"pfis3",#N/A,TRUE,"Pro Forma Income Statement";"ca3",#N/A,TRUE,"Contribution_Analysis";"acq3c",#N/A,TRUE,"Acquirer";"tar3c",#N/A,TRUE,"Target"}</definedName>
    <definedName name="wrn.20._3" localSheetId="6" hidden="1">{"cover",#N/A,TRUE,"Cover";"toc5",#N/A,TRUE,"TOC";"over",#N/A,TRUE,"Overview";"ts2",#N/A,TRUE,"Det_Trans_Sum";"ei3c",#N/A,TRUE,"Earnings Impact";"ad3",#N/A,TRUE,"accretion dilution";"pfis3",#N/A,TRUE,"Pro Forma Income Statement";"ca3",#N/A,TRUE,"Contribution_Analysis";"acq3c",#N/A,TRUE,"Acquirer";"tar3c",#N/A,TRUE,"Target"}</definedName>
    <definedName name="wrn.20._3" localSheetId="3" hidden="1">{"cover",#N/A,TRUE,"Cover";"toc5",#N/A,TRUE,"TOC";"over",#N/A,TRUE,"Overview";"ts2",#N/A,TRUE,"Det_Trans_Sum";"ei3c",#N/A,TRUE,"Earnings Impact";"ad3",#N/A,TRUE,"accretion dilution";"pfis3",#N/A,TRUE,"Pro Forma Income Statement";"ca3",#N/A,TRUE,"Contribution_Analysis";"acq3c",#N/A,TRUE,"Acquirer";"tar3c",#N/A,TRUE,"Target"}</definedName>
    <definedName name="wrn.20._3" localSheetId="9" hidden="1">{"cover",#N/A,TRUE,"Cover";"toc5",#N/A,TRUE,"TOC";"over",#N/A,TRUE,"Overview";"ts2",#N/A,TRUE,"Det_Trans_Sum";"ei3c",#N/A,TRUE,"Earnings Impact";"ad3",#N/A,TRUE,"accretion dilution";"pfis3",#N/A,TRUE,"Pro Forma Income Statement";"ca3",#N/A,TRUE,"Contribution_Analysis";"acq3c",#N/A,TRUE,"Acquirer";"tar3c",#N/A,TRUE,"Target"}</definedName>
    <definedName name="wrn.20._3" localSheetId="5" hidden="1">{"cover",#N/A,TRUE,"Cover";"toc5",#N/A,TRUE,"TOC";"over",#N/A,TRUE,"Overview";"ts2",#N/A,TRUE,"Det_Trans_Sum";"ei3c",#N/A,TRUE,"Earnings Impact";"ad3",#N/A,TRUE,"accretion dilution";"pfis3",#N/A,TRUE,"Pro Forma Income Statement";"ca3",#N/A,TRUE,"Contribution_Analysis";"acq3c",#N/A,TRUE,"Acquirer";"tar3c",#N/A,TRUE,"Target"}</definedName>
    <definedName name="wrn.20._3" localSheetId="4" hidden="1">{"cover",#N/A,TRUE,"Cover";"toc5",#N/A,TRUE,"TOC";"over",#N/A,TRUE,"Overview";"ts2",#N/A,TRUE,"Det_Trans_Sum";"ei3c",#N/A,TRUE,"Earnings Impact";"ad3",#N/A,TRUE,"accretion dilution";"pfis3",#N/A,TRUE,"Pro Forma Income Statement";"ca3",#N/A,TRUE,"Contribution_Analysis";"acq3c",#N/A,TRUE,"Acquirer";"tar3c",#N/A,TRUE,"Target"}</definedName>
    <definedName name="wrn.20._3" localSheetId="1" hidden="1">{"cover",#N/A,TRUE,"Cover";"toc5",#N/A,TRUE,"TOC";"over",#N/A,TRUE,"Overview";"ts2",#N/A,TRUE,"Det_Trans_Sum";"ei3c",#N/A,TRUE,"Earnings Impact";"ad3",#N/A,TRUE,"accretion dilution";"pfis3",#N/A,TRUE,"Pro Forma Income Statement";"ca3",#N/A,TRUE,"Contribution_Analysis";"acq3c",#N/A,TRUE,"Acquirer";"tar3c",#N/A,TRUE,"Target"}</definedName>
    <definedName name="wrn.20._3" localSheetId="7" hidden="1">{"cover",#N/A,TRUE,"Cover";"toc5",#N/A,TRUE,"TOC";"over",#N/A,TRUE,"Overview";"ts2",#N/A,TRUE,"Det_Trans_Sum";"ei3c",#N/A,TRUE,"Earnings Impact";"ad3",#N/A,TRUE,"accretion dilution";"pfis3",#N/A,TRUE,"Pro Forma Income Statement";"ca3",#N/A,TRUE,"Contribution_Analysis";"acq3c",#N/A,TRUE,"Acquirer";"tar3c",#N/A,TRUE,"Target"}</definedName>
    <definedName name="wrn.20._3" hidden="1">{"cover",#N/A,TRUE,"Cover";"toc5",#N/A,TRUE,"TOC";"over",#N/A,TRUE,"Overview";"ts2",#N/A,TRUE,"Det_Trans_Sum";"ei3c",#N/A,TRUE,"Earnings Impact";"ad3",#N/A,TRUE,"accretion dilution";"pfis3",#N/A,TRUE,"Pro Forma Income Statement";"ca3",#N/A,TRUE,"Contribution_Analysis";"acq3c",#N/A,TRUE,"Acquirer";"tar3c",#N/A,TRUE,"Target"}</definedName>
    <definedName name="wrn.20._4" localSheetId="2" hidden="1">{"cover",#N/A,TRUE,"Cover";"toc5",#N/A,TRUE,"TOC";"over",#N/A,TRUE,"Overview";"ts2",#N/A,TRUE,"Det_Trans_Sum";"ei3c",#N/A,TRUE,"Earnings Impact";"ad3",#N/A,TRUE,"accretion dilution";"pfis3",#N/A,TRUE,"Pro Forma Income Statement";"ca3",#N/A,TRUE,"Contribution_Analysis";"acq3c",#N/A,TRUE,"Acquirer";"tar3c",#N/A,TRUE,"Target"}</definedName>
    <definedName name="wrn.20._4" localSheetId="6" hidden="1">{"cover",#N/A,TRUE,"Cover";"toc5",#N/A,TRUE,"TOC";"over",#N/A,TRUE,"Overview";"ts2",#N/A,TRUE,"Det_Trans_Sum";"ei3c",#N/A,TRUE,"Earnings Impact";"ad3",#N/A,TRUE,"accretion dilution";"pfis3",#N/A,TRUE,"Pro Forma Income Statement";"ca3",#N/A,TRUE,"Contribution_Analysis";"acq3c",#N/A,TRUE,"Acquirer";"tar3c",#N/A,TRUE,"Target"}</definedName>
    <definedName name="wrn.20._4" localSheetId="3" hidden="1">{"cover",#N/A,TRUE,"Cover";"toc5",#N/A,TRUE,"TOC";"over",#N/A,TRUE,"Overview";"ts2",#N/A,TRUE,"Det_Trans_Sum";"ei3c",#N/A,TRUE,"Earnings Impact";"ad3",#N/A,TRUE,"accretion dilution";"pfis3",#N/A,TRUE,"Pro Forma Income Statement";"ca3",#N/A,TRUE,"Contribution_Analysis";"acq3c",#N/A,TRUE,"Acquirer";"tar3c",#N/A,TRUE,"Target"}</definedName>
    <definedName name="wrn.20._4" localSheetId="9" hidden="1">{"cover",#N/A,TRUE,"Cover";"toc5",#N/A,TRUE,"TOC";"over",#N/A,TRUE,"Overview";"ts2",#N/A,TRUE,"Det_Trans_Sum";"ei3c",#N/A,TRUE,"Earnings Impact";"ad3",#N/A,TRUE,"accretion dilution";"pfis3",#N/A,TRUE,"Pro Forma Income Statement";"ca3",#N/A,TRUE,"Contribution_Analysis";"acq3c",#N/A,TRUE,"Acquirer";"tar3c",#N/A,TRUE,"Target"}</definedName>
    <definedName name="wrn.20._4" localSheetId="5" hidden="1">{"cover",#N/A,TRUE,"Cover";"toc5",#N/A,TRUE,"TOC";"over",#N/A,TRUE,"Overview";"ts2",#N/A,TRUE,"Det_Trans_Sum";"ei3c",#N/A,TRUE,"Earnings Impact";"ad3",#N/A,TRUE,"accretion dilution";"pfis3",#N/A,TRUE,"Pro Forma Income Statement";"ca3",#N/A,TRUE,"Contribution_Analysis";"acq3c",#N/A,TRUE,"Acquirer";"tar3c",#N/A,TRUE,"Target"}</definedName>
    <definedName name="wrn.20._4" localSheetId="4" hidden="1">{"cover",#N/A,TRUE,"Cover";"toc5",#N/A,TRUE,"TOC";"over",#N/A,TRUE,"Overview";"ts2",#N/A,TRUE,"Det_Trans_Sum";"ei3c",#N/A,TRUE,"Earnings Impact";"ad3",#N/A,TRUE,"accretion dilution";"pfis3",#N/A,TRUE,"Pro Forma Income Statement";"ca3",#N/A,TRUE,"Contribution_Analysis";"acq3c",#N/A,TRUE,"Acquirer";"tar3c",#N/A,TRUE,"Target"}</definedName>
    <definedName name="wrn.20._4" localSheetId="1" hidden="1">{"cover",#N/A,TRUE,"Cover";"toc5",#N/A,TRUE,"TOC";"over",#N/A,TRUE,"Overview";"ts2",#N/A,TRUE,"Det_Trans_Sum";"ei3c",#N/A,TRUE,"Earnings Impact";"ad3",#N/A,TRUE,"accretion dilution";"pfis3",#N/A,TRUE,"Pro Forma Income Statement";"ca3",#N/A,TRUE,"Contribution_Analysis";"acq3c",#N/A,TRUE,"Acquirer";"tar3c",#N/A,TRUE,"Target"}</definedName>
    <definedName name="wrn.20._4" localSheetId="7" hidden="1">{"cover",#N/A,TRUE,"Cover";"toc5",#N/A,TRUE,"TOC";"over",#N/A,TRUE,"Overview";"ts2",#N/A,TRUE,"Det_Trans_Sum";"ei3c",#N/A,TRUE,"Earnings Impact";"ad3",#N/A,TRUE,"accretion dilution";"pfis3",#N/A,TRUE,"Pro Forma Income Statement";"ca3",#N/A,TRUE,"Contribution_Analysis";"acq3c",#N/A,TRUE,"Acquirer";"tar3c",#N/A,TRUE,"Target"}</definedName>
    <definedName name="wrn.20._4" hidden="1">{"cover",#N/A,TRUE,"Cover";"toc5",#N/A,TRUE,"TOC";"over",#N/A,TRUE,"Overview";"ts2",#N/A,TRUE,"Det_Trans_Sum";"ei3c",#N/A,TRUE,"Earnings Impact";"ad3",#N/A,TRUE,"accretion dilution";"pfis3",#N/A,TRUE,"Pro Forma Income Statement";"ca3",#N/A,TRUE,"Contribution_Analysis";"acq3c",#N/A,TRUE,"Acquirer";"tar3c",#N/A,TRUE,"Target"}</definedName>
    <definedName name="wrn.20._5" localSheetId="2" hidden="1">{"cover",#N/A,TRUE,"Cover";"toc5",#N/A,TRUE,"TOC";"over",#N/A,TRUE,"Overview";"ts2",#N/A,TRUE,"Det_Trans_Sum";"ei3c",#N/A,TRUE,"Earnings Impact";"ad3",#N/A,TRUE,"accretion dilution";"pfis3",#N/A,TRUE,"Pro Forma Income Statement";"ca3",#N/A,TRUE,"Contribution_Analysis";"acq3c",#N/A,TRUE,"Acquirer";"tar3c",#N/A,TRUE,"Target"}</definedName>
    <definedName name="wrn.20._5" localSheetId="6" hidden="1">{"cover",#N/A,TRUE,"Cover";"toc5",#N/A,TRUE,"TOC";"over",#N/A,TRUE,"Overview";"ts2",#N/A,TRUE,"Det_Trans_Sum";"ei3c",#N/A,TRUE,"Earnings Impact";"ad3",#N/A,TRUE,"accretion dilution";"pfis3",#N/A,TRUE,"Pro Forma Income Statement";"ca3",#N/A,TRUE,"Contribution_Analysis";"acq3c",#N/A,TRUE,"Acquirer";"tar3c",#N/A,TRUE,"Target"}</definedName>
    <definedName name="wrn.20._5" localSheetId="3" hidden="1">{"cover",#N/A,TRUE,"Cover";"toc5",#N/A,TRUE,"TOC";"over",#N/A,TRUE,"Overview";"ts2",#N/A,TRUE,"Det_Trans_Sum";"ei3c",#N/A,TRUE,"Earnings Impact";"ad3",#N/A,TRUE,"accretion dilution";"pfis3",#N/A,TRUE,"Pro Forma Income Statement";"ca3",#N/A,TRUE,"Contribution_Analysis";"acq3c",#N/A,TRUE,"Acquirer";"tar3c",#N/A,TRUE,"Target"}</definedName>
    <definedName name="wrn.20._5" localSheetId="9" hidden="1">{"cover",#N/A,TRUE,"Cover";"toc5",#N/A,TRUE,"TOC";"over",#N/A,TRUE,"Overview";"ts2",#N/A,TRUE,"Det_Trans_Sum";"ei3c",#N/A,TRUE,"Earnings Impact";"ad3",#N/A,TRUE,"accretion dilution";"pfis3",#N/A,TRUE,"Pro Forma Income Statement";"ca3",#N/A,TRUE,"Contribution_Analysis";"acq3c",#N/A,TRUE,"Acquirer";"tar3c",#N/A,TRUE,"Target"}</definedName>
    <definedName name="wrn.20._5" localSheetId="5" hidden="1">{"cover",#N/A,TRUE,"Cover";"toc5",#N/A,TRUE,"TOC";"over",#N/A,TRUE,"Overview";"ts2",#N/A,TRUE,"Det_Trans_Sum";"ei3c",#N/A,TRUE,"Earnings Impact";"ad3",#N/A,TRUE,"accretion dilution";"pfis3",#N/A,TRUE,"Pro Forma Income Statement";"ca3",#N/A,TRUE,"Contribution_Analysis";"acq3c",#N/A,TRUE,"Acquirer";"tar3c",#N/A,TRUE,"Target"}</definedName>
    <definedName name="wrn.20._5" localSheetId="4" hidden="1">{"cover",#N/A,TRUE,"Cover";"toc5",#N/A,TRUE,"TOC";"over",#N/A,TRUE,"Overview";"ts2",#N/A,TRUE,"Det_Trans_Sum";"ei3c",#N/A,TRUE,"Earnings Impact";"ad3",#N/A,TRUE,"accretion dilution";"pfis3",#N/A,TRUE,"Pro Forma Income Statement";"ca3",#N/A,TRUE,"Contribution_Analysis";"acq3c",#N/A,TRUE,"Acquirer";"tar3c",#N/A,TRUE,"Target"}</definedName>
    <definedName name="wrn.20._5" localSheetId="1" hidden="1">{"cover",#N/A,TRUE,"Cover";"toc5",#N/A,TRUE,"TOC";"over",#N/A,TRUE,"Overview";"ts2",#N/A,TRUE,"Det_Trans_Sum";"ei3c",#N/A,TRUE,"Earnings Impact";"ad3",#N/A,TRUE,"accretion dilution";"pfis3",#N/A,TRUE,"Pro Forma Income Statement";"ca3",#N/A,TRUE,"Contribution_Analysis";"acq3c",#N/A,TRUE,"Acquirer";"tar3c",#N/A,TRUE,"Target"}</definedName>
    <definedName name="wrn.20._5" localSheetId="7" hidden="1">{"cover",#N/A,TRUE,"Cover";"toc5",#N/A,TRUE,"TOC";"over",#N/A,TRUE,"Overview";"ts2",#N/A,TRUE,"Det_Trans_Sum";"ei3c",#N/A,TRUE,"Earnings Impact";"ad3",#N/A,TRUE,"accretion dilution";"pfis3",#N/A,TRUE,"Pro Forma Income Statement";"ca3",#N/A,TRUE,"Contribution_Analysis";"acq3c",#N/A,TRUE,"Acquirer";"tar3c",#N/A,TRUE,"Target"}</definedName>
    <definedName name="wrn.20._5" hidden="1">{"cover",#N/A,TRUE,"Cover";"toc5",#N/A,TRUE,"TOC";"over",#N/A,TRUE,"Overview";"ts2",#N/A,TRUE,"Det_Trans_Sum";"ei3c",#N/A,TRUE,"Earnings Impact";"ad3",#N/A,TRUE,"accretion dilution";"pfis3",#N/A,TRUE,"Pro Forma Income Statement";"ca3",#N/A,TRUE,"Contribution_Analysis";"acq3c",#N/A,TRUE,"Acquirer";"tar3c",#N/A,TRUE,"Target"}</definedName>
    <definedName name="wrn.21." localSheetId="0" hidden="1">{"cover",#N/A,TRUE,"Cover";"toc6",#N/A,TRUE,"TOC";"over",#N/A,TRUE,"Overview";"ts2",#N/A,TRUE,"Det_Trans_Sum";"eic",#N/A,TRUE,"Earnings Impact";"ad",#N/A,TRUE,"accretion dilution";"hg",#N/A,TRUE,"Has-Gets";"pfis",#N/A,TRUE,"Pro Forma Income Statement";"ca",#N/A,TRUE,"Contribution_Analysis";"acqc",#N/A,TRUE,"Acquirer";"tarc",#N/A,TRUE,"Target"}</definedName>
    <definedName name="wrn.21." localSheetId="2" hidden="1">{"cover",#N/A,TRUE,"Cover";"toc6",#N/A,TRUE,"TOC";"over",#N/A,TRUE,"Overview";"ts2",#N/A,TRUE,"Det_Trans_Sum";"eic",#N/A,TRUE,"Earnings Impact";"ad",#N/A,TRUE,"accretion dilution";"hg",#N/A,TRUE,"Has-Gets";"pfis",#N/A,TRUE,"Pro Forma Income Statement";"ca",#N/A,TRUE,"Contribution_Analysis";"acqc",#N/A,TRUE,"Acquirer";"tarc",#N/A,TRUE,"Target"}</definedName>
    <definedName name="wrn.21." localSheetId="6" hidden="1">{"cover",#N/A,TRUE,"Cover";"toc6",#N/A,TRUE,"TOC";"over",#N/A,TRUE,"Overview";"ts2",#N/A,TRUE,"Det_Trans_Sum";"eic",#N/A,TRUE,"Earnings Impact";"ad",#N/A,TRUE,"accretion dilution";"hg",#N/A,TRUE,"Has-Gets";"pfis",#N/A,TRUE,"Pro Forma Income Statement";"ca",#N/A,TRUE,"Contribution_Analysis";"acqc",#N/A,TRUE,"Acquirer";"tarc",#N/A,TRUE,"Target"}</definedName>
    <definedName name="wrn.21." localSheetId="3" hidden="1">{"cover",#N/A,TRUE,"Cover";"toc6",#N/A,TRUE,"TOC";"over",#N/A,TRUE,"Overview";"ts2",#N/A,TRUE,"Det_Trans_Sum";"eic",#N/A,TRUE,"Earnings Impact";"ad",#N/A,TRUE,"accretion dilution";"hg",#N/A,TRUE,"Has-Gets";"pfis",#N/A,TRUE,"Pro Forma Income Statement";"ca",#N/A,TRUE,"Contribution_Analysis";"acqc",#N/A,TRUE,"Acquirer";"tarc",#N/A,TRUE,"Target"}</definedName>
    <definedName name="wrn.21." localSheetId="9" hidden="1">{"cover",#N/A,TRUE,"Cover";"toc6",#N/A,TRUE,"TOC";"over",#N/A,TRUE,"Overview";"ts2",#N/A,TRUE,"Det_Trans_Sum";"eic",#N/A,TRUE,"Earnings Impact";"ad",#N/A,TRUE,"accretion dilution";"hg",#N/A,TRUE,"Has-Gets";"pfis",#N/A,TRUE,"Pro Forma Income Statement";"ca",#N/A,TRUE,"Contribution_Analysis";"acqc",#N/A,TRUE,"Acquirer";"tarc",#N/A,TRUE,"Target"}</definedName>
    <definedName name="wrn.21." localSheetId="5" hidden="1">{"cover",#N/A,TRUE,"Cover";"toc6",#N/A,TRUE,"TOC";"over",#N/A,TRUE,"Overview";"ts2",#N/A,TRUE,"Det_Trans_Sum";"eic",#N/A,TRUE,"Earnings Impact";"ad",#N/A,TRUE,"accretion dilution";"hg",#N/A,TRUE,"Has-Gets";"pfis",#N/A,TRUE,"Pro Forma Income Statement";"ca",#N/A,TRUE,"Contribution_Analysis";"acqc",#N/A,TRUE,"Acquirer";"tarc",#N/A,TRUE,"Target"}</definedName>
    <definedName name="wrn.21." localSheetId="4" hidden="1">{"cover",#N/A,TRUE,"Cover";"toc6",#N/A,TRUE,"TOC";"over",#N/A,TRUE,"Overview";"ts2",#N/A,TRUE,"Det_Trans_Sum";"eic",#N/A,TRUE,"Earnings Impact";"ad",#N/A,TRUE,"accretion dilution";"hg",#N/A,TRUE,"Has-Gets";"pfis",#N/A,TRUE,"Pro Forma Income Statement";"ca",#N/A,TRUE,"Contribution_Analysis";"acqc",#N/A,TRUE,"Acquirer";"tarc",#N/A,TRUE,"Target"}</definedName>
    <definedName name="wrn.21." localSheetId="1" hidden="1">{"cover",#N/A,TRUE,"Cover";"toc6",#N/A,TRUE,"TOC";"over",#N/A,TRUE,"Overview";"ts2",#N/A,TRUE,"Det_Trans_Sum";"eic",#N/A,TRUE,"Earnings Impact";"ad",#N/A,TRUE,"accretion dilution";"hg",#N/A,TRUE,"Has-Gets";"pfis",#N/A,TRUE,"Pro Forma Income Statement";"ca",#N/A,TRUE,"Contribution_Analysis";"acqc",#N/A,TRUE,"Acquirer";"tarc",#N/A,TRUE,"Target"}</definedName>
    <definedName name="wrn.21." localSheetId="7" hidden="1">{"cover",#N/A,TRUE,"Cover";"toc6",#N/A,TRUE,"TOC";"over",#N/A,TRUE,"Overview";"ts2",#N/A,TRUE,"Det_Trans_Sum";"eic",#N/A,TRUE,"Earnings Impact";"ad",#N/A,TRUE,"accretion dilution";"hg",#N/A,TRUE,"Has-Gets";"pfis",#N/A,TRUE,"Pro Forma Income Statement";"ca",#N/A,TRUE,"Contribution_Analysis";"acqc",#N/A,TRUE,"Acquirer";"tarc",#N/A,TRUE,"Target"}</definedName>
    <definedName name="wrn.21." hidden="1">{"cover",#N/A,TRUE,"Cover";"toc6",#N/A,TRUE,"TOC";"over",#N/A,TRUE,"Overview";"ts2",#N/A,TRUE,"Det_Trans_Sum";"eic",#N/A,TRUE,"Earnings Impact";"ad",#N/A,TRUE,"accretion dilution";"hg",#N/A,TRUE,"Has-Gets";"pfis",#N/A,TRUE,"Pro Forma Income Statement";"ca",#N/A,TRUE,"Contribution_Analysis";"acqc",#N/A,TRUE,"Acquirer";"tarc",#N/A,TRUE,"Target"}</definedName>
    <definedName name="wrn.21._1" localSheetId="2" hidden="1">{"cover",#N/A,TRUE,"Cover";"toc6",#N/A,TRUE,"TOC";"over",#N/A,TRUE,"Overview";"ts2",#N/A,TRUE,"Det_Trans_Sum";"eic",#N/A,TRUE,"Earnings Impact";"ad",#N/A,TRUE,"accretion dilution";"hg",#N/A,TRUE,"Has-Gets";"pfis",#N/A,TRUE,"Pro Forma Income Statement";"ca",#N/A,TRUE,"Contribution_Analysis";"acqc",#N/A,TRUE,"Acquirer";"tarc",#N/A,TRUE,"Target"}</definedName>
    <definedName name="wrn.21._1" localSheetId="6" hidden="1">{"cover",#N/A,TRUE,"Cover";"toc6",#N/A,TRUE,"TOC";"over",#N/A,TRUE,"Overview";"ts2",#N/A,TRUE,"Det_Trans_Sum";"eic",#N/A,TRUE,"Earnings Impact";"ad",#N/A,TRUE,"accretion dilution";"hg",#N/A,TRUE,"Has-Gets";"pfis",#N/A,TRUE,"Pro Forma Income Statement";"ca",#N/A,TRUE,"Contribution_Analysis";"acqc",#N/A,TRUE,"Acquirer";"tarc",#N/A,TRUE,"Target"}</definedName>
    <definedName name="wrn.21._1" localSheetId="3" hidden="1">{"cover",#N/A,TRUE,"Cover";"toc6",#N/A,TRUE,"TOC";"over",#N/A,TRUE,"Overview";"ts2",#N/A,TRUE,"Det_Trans_Sum";"eic",#N/A,TRUE,"Earnings Impact";"ad",#N/A,TRUE,"accretion dilution";"hg",#N/A,TRUE,"Has-Gets";"pfis",#N/A,TRUE,"Pro Forma Income Statement";"ca",#N/A,TRUE,"Contribution_Analysis";"acqc",#N/A,TRUE,"Acquirer";"tarc",#N/A,TRUE,"Target"}</definedName>
    <definedName name="wrn.21._1" localSheetId="9" hidden="1">{"cover",#N/A,TRUE,"Cover";"toc6",#N/A,TRUE,"TOC";"over",#N/A,TRUE,"Overview";"ts2",#N/A,TRUE,"Det_Trans_Sum";"eic",#N/A,TRUE,"Earnings Impact";"ad",#N/A,TRUE,"accretion dilution";"hg",#N/A,TRUE,"Has-Gets";"pfis",#N/A,TRUE,"Pro Forma Income Statement";"ca",#N/A,TRUE,"Contribution_Analysis";"acqc",#N/A,TRUE,"Acquirer";"tarc",#N/A,TRUE,"Target"}</definedName>
    <definedName name="wrn.21._1" localSheetId="5" hidden="1">{"cover",#N/A,TRUE,"Cover";"toc6",#N/A,TRUE,"TOC";"over",#N/A,TRUE,"Overview";"ts2",#N/A,TRUE,"Det_Trans_Sum";"eic",#N/A,TRUE,"Earnings Impact";"ad",#N/A,TRUE,"accretion dilution";"hg",#N/A,TRUE,"Has-Gets";"pfis",#N/A,TRUE,"Pro Forma Income Statement";"ca",#N/A,TRUE,"Contribution_Analysis";"acqc",#N/A,TRUE,"Acquirer";"tarc",#N/A,TRUE,"Target"}</definedName>
    <definedName name="wrn.21._1" localSheetId="4" hidden="1">{"cover",#N/A,TRUE,"Cover";"toc6",#N/A,TRUE,"TOC";"over",#N/A,TRUE,"Overview";"ts2",#N/A,TRUE,"Det_Trans_Sum";"eic",#N/A,TRUE,"Earnings Impact";"ad",#N/A,TRUE,"accretion dilution";"hg",#N/A,TRUE,"Has-Gets";"pfis",#N/A,TRUE,"Pro Forma Income Statement";"ca",#N/A,TRUE,"Contribution_Analysis";"acqc",#N/A,TRUE,"Acquirer";"tarc",#N/A,TRUE,"Target"}</definedName>
    <definedName name="wrn.21._1" localSheetId="1" hidden="1">{"cover",#N/A,TRUE,"Cover";"toc6",#N/A,TRUE,"TOC";"over",#N/A,TRUE,"Overview";"ts2",#N/A,TRUE,"Det_Trans_Sum";"eic",#N/A,TRUE,"Earnings Impact";"ad",#N/A,TRUE,"accretion dilution";"hg",#N/A,TRUE,"Has-Gets";"pfis",#N/A,TRUE,"Pro Forma Income Statement";"ca",#N/A,TRUE,"Contribution_Analysis";"acqc",#N/A,TRUE,"Acquirer";"tarc",#N/A,TRUE,"Target"}</definedName>
    <definedName name="wrn.21._1" localSheetId="7" hidden="1">{"cover",#N/A,TRUE,"Cover";"toc6",#N/A,TRUE,"TOC";"over",#N/A,TRUE,"Overview";"ts2",#N/A,TRUE,"Det_Trans_Sum";"eic",#N/A,TRUE,"Earnings Impact";"ad",#N/A,TRUE,"accretion dilution";"hg",#N/A,TRUE,"Has-Gets";"pfis",#N/A,TRUE,"Pro Forma Income Statement";"ca",#N/A,TRUE,"Contribution_Analysis";"acqc",#N/A,TRUE,"Acquirer";"tarc",#N/A,TRUE,"Target"}</definedName>
    <definedName name="wrn.21._1" hidden="1">{"cover",#N/A,TRUE,"Cover";"toc6",#N/A,TRUE,"TOC";"over",#N/A,TRUE,"Overview";"ts2",#N/A,TRUE,"Det_Trans_Sum";"eic",#N/A,TRUE,"Earnings Impact";"ad",#N/A,TRUE,"accretion dilution";"hg",#N/A,TRUE,"Has-Gets";"pfis",#N/A,TRUE,"Pro Forma Income Statement";"ca",#N/A,TRUE,"Contribution_Analysis";"acqc",#N/A,TRUE,"Acquirer";"tarc",#N/A,TRUE,"Target"}</definedName>
    <definedName name="wrn.21._2" localSheetId="2" hidden="1">{"cover",#N/A,TRUE,"Cover";"toc6",#N/A,TRUE,"TOC";"over",#N/A,TRUE,"Overview";"ts2",#N/A,TRUE,"Det_Trans_Sum";"eic",#N/A,TRUE,"Earnings Impact";"ad",#N/A,TRUE,"accretion dilution";"hg",#N/A,TRUE,"Has-Gets";"pfis",#N/A,TRUE,"Pro Forma Income Statement";"ca",#N/A,TRUE,"Contribution_Analysis";"acqc",#N/A,TRUE,"Acquirer";"tarc",#N/A,TRUE,"Target"}</definedName>
    <definedName name="wrn.21._2" localSheetId="6" hidden="1">{"cover",#N/A,TRUE,"Cover";"toc6",#N/A,TRUE,"TOC";"over",#N/A,TRUE,"Overview";"ts2",#N/A,TRUE,"Det_Trans_Sum";"eic",#N/A,TRUE,"Earnings Impact";"ad",#N/A,TRUE,"accretion dilution";"hg",#N/A,TRUE,"Has-Gets";"pfis",#N/A,TRUE,"Pro Forma Income Statement";"ca",#N/A,TRUE,"Contribution_Analysis";"acqc",#N/A,TRUE,"Acquirer";"tarc",#N/A,TRUE,"Target"}</definedName>
    <definedName name="wrn.21._2" localSheetId="3" hidden="1">{"cover",#N/A,TRUE,"Cover";"toc6",#N/A,TRUE,"TOC";"over",#N/A,TRUE,"Overview";"ts2",#N/A,TRUE,"Det_Trans_Sum";"eic",#N/A,TRUE,"Earnings Impact";"ad",#N/A,TRUE,"accretion dilution";"hg",#N/A,TRUE,"Has-Gets";"pfis",#N/A,TRUE,"Pro Forma Income Statement";"ca",#N/A,TRUE,"Contribution_Analysis";"acqc",#N/A,TRUE,"Acquirer";"tarc",#N/A,TRUE,"Target"}</definedName>
    <definedName name="wrn.21._2" localSheetId="9" hidden="1">{"cover",#N/A,TRUE,"Cover";"toc6",#N/A,TRUE,"TOC";"over",#N/A,TRUE,"Overview";"ts2",#N/A,TRUE,"Det_Trans_Sum";"eic",#N/A,TRUE,"Earnings Impact";"ad",#N/A,TRUE,"accretion dilution";"hg",#N/A,TRUE,"Has-Gets";"pfis",#N/A,TRUE,"Pro Forma Income Statement";"ca",#N/A,TRUE,"Contribution_Analysis";"acqc",#N/A,TRUE,"Acquirer";"tarc",#N/A,TRUE,"Target"}</definedName>
    <definedName name="wrn.21._2" localSheetId="5" hidden="1">{"cover",#N/A,TRUE,"Cover";"toc6",#N/A,TRUE,"TOC";"over",#N/A,TRUE,"Overview";"ts2",#N/A,TRUE,"Det_Trans_Sum";"eic",#N/A,TRUE,"Earnings Impact";"ad",#N/A,TRUE,"accretion dilution";"hg",#N/A,TRUE,"Has-Gets";"pfis",#N/A,TRUE,"Pro Forma Income Statement";"ca",#N/A,TRUE,"Contribution_Analysis";"acqc",#N/A,TRUE,"Acquirer";"tarc",#N/A,TRUE,"Target"}</definedName>
    <definedName name="wrn.21._2" localSheetId="4" hidden="1">{"cover",#N/A,TRUE,"Cover";"toc6",#N/A,TRUE,"TOC";"over",#N/A,TRUE,"Overview";"ts2",#N/A,TRUE,"Det_Trans_Sum";"eic",#N/A,TRUE,"Earnings Impact";"ad",#N/A,TRUE,"accretion dilution";"hg",#N/A,TRUE,"Has-Gets";"pfis",#N/A,TRUE,"Pro Forma Income Statement";"ca",#N/A,TRUE,"Contribution_Analysis";"acqc",#N/A,TRUE,"Acquirer";"tarc",#N/A,TRUE,"Target"}</definedName>
    <definedName name="wrn.21._2" localSheetId="1" hidden="1">{"cover",#N/A,TRUE,"Cover";"toc6",#N/A,TRUE,"TOC";"over",#N/A,TRUE,"Overview";"ts2",#N/A,TRUE,"Det_Trans_Sum";"eic",#N/A,TRUE,"Earnings Impact";"ad",#N/A,TRUE,"accretion dilution";"hg",#N/A,TRUE,"Has-Gets";"pfis",#N/A,TRUE,"Pro Forma Income Statement";"ca",#N/A,TRUE,"Contribution_Analysis";"acqc",#N/A,TRUE,"Acquirer";"tarc",#N/A,TRUE,"Target"}</definedName>
    <definedName name="wrn.21._2" localSheetId="7" hidden="1">{"cover",#N/A,TRUE,"Cover";"toc6",#N/A,TRUE,"TOC";"over",#N/A,TRUE,"Overview";"ts2",#N/A,TRUE,"Det_Trans_Sum";"eic",#N/A,TRUE,"Earnings Impact";"ad",#N/A,TRUE,"accretion dilution";"hg",#N/A,TRUE,"Has-Gets";"pfis",#N/A,TRUE,"Pro Forma Income Statement";"ca",#N/A,TRUE,"Contribution_Analysis";"acqc",#N/A,TRUE,"Acquirer";"tarc",#N/A,TRUE,"Target"}</definedName>
    <definedName name="wrn.21._2" hidden="1">{"cover",#N/A,TRUE,"Cover";"toc6",#N/A,TRUE,"TOC";"over",#N/A,TRUE,"Overview";"ts2",#N/A,TRUE,"Det_Trans_Sum";"eic",#N/A,TRUE,"Earnings Impact";"ad",#N/A,TRUE,"accretion dilution";"hg",#N/A,TRUE,"Has-Gets";"pfis",#N/A,TRUE,"Pro Forma Income Statement";"ca",#N/A,TRUE,"Contribution_Analysis";"acqc",#N/A,TRUE,"Acquirer";"tarc",#N/A,TRUE,"Target"}</definedName>
    <definedName name="wrn.21._3" localSheetId="2" hidden="1">{"cover",#N/A,TRUE,"Cover";"toc6",#N/A,TRUE,"TOC";"over",#N/A,TRUE,"Overview";"ts2",#N/A,TRUE,"Det_Trans_Sum";"eic",#N/A,TRUE,"Earnings Impact";"ad",#N/A,TRUE,"accretion dilution";"hg",#N/A,TRUE,"Has-Gets";"pfis",#N/A,TRUE,"Pro Forma Income Statement";"ca",#N/A,TRUE,"Contribution_Analysis";"acqc",#N/A,TRUE,"Acquirer";"tarc",#N/A,TRUE,"Target"}</definedName>
    <definedName name="wrn.21._3" localSheetId="6" hidden="1">{"cover",#N/A,TRUE,"Cover";"toc6",#N/A,TRUE,"TOC";"over",#N/A,TRUE,"Overview";"ts2",#N/A,TRUE,"Det_Trans_Sum";"eic",#N/A,TRUE,"Earnings Impact";"ad",#N/A,TRUE,"accretion dilution";"hg",#N/A,TRUE,"Has-Gets";"pfis",#N/A,TRUE,"Pro Forma Income Statement";"ca",#N/A,TRUE,"Contribution_Analysis";"acqc",#N/A,TRUE,"Acquirer";"tarc",#N/A,TRUE,"Target"}</definedName>
    <definedName name="wrn.21._3" localSheetId="3" hidden="1">{"cover",#N/A,TRUE,"Cover";"toc6",#N/A,TRUE,"TOC";"over",#N/A,TRUE,"Overview";"ts2",#N/A,TRUE,"Det_Trans_Sum";"eic",#N/A,TRUE,"Earnings Impact";"ad",#N/A,TRUE,"accretion dilution";"hg",#N/A,TRUE,"Has-Gets";"pfis",#N/A,TRUE,"Pro Forma Income Statement";"ca",#N/A,TRUE,"Contribution_Analysis";"acqc",#N/A,TRUE,"Acquirer";"tarc",#N/A,TRUE,"Target"}</definedName>
    <definedName name="wrn.21._3" localSheetId="9" hidden="1">{"cover",#N/A,TRUE,"Cover";"toc6",#N/A,TRUE,"TOC";"over",#N/A,TRUE,"Overview";"ts2",#N/A,TRUE,"Det_Trans_Sum";"eic",#N/A,TRUE,"Earnings Impact";"ad",#N/A,TRUE,"accretion dilution";"hg",#N/A,TRUE,"Has-Gets";"pfis",#N/A,TRUE,"Pro Forma Income Statement";"ca",#N/A,TRUE,"Contribution_Analysis";"acqc",#N/A,TRUE,"Acquirer";"tarc",#N/A,TRUE,"Target"}</definedName>
    <definedName name="wrn.21._3" localSheetId="5" hidden="1">{"cover",#N/A,TRUE,"Cover";"toc6",#N/A,TRUE,"TOC";"over",#N/A,TRUE,"Overview";"ts2",#N/A,TRUE,"Det_Trans_Sum";"eic",#N/A,TRUE,"Earnings Impact";"ad",#N/A,TRUE,"accretion dilution";"hg",#N/A,TRUE,"Has-Gets";"pfis",#N/A,TRUE,"Pro Forma Income Statement";"ca",#N/A,TRUE,"Contribution_Analysis";"acqc",#N/A,TRUE,"Acquirer";"tarc",#N/A,TRUE,"Target"}</definedName>
    <definedName name="wrn.21._3" localSheetId="4" hidden="1">{"cover",#N/A,TRUE,"Cover";"toc6",#N/A,TRUE,"TOC";"over",#N/A,TRUE,"Overview";"ts2",#N/A,TRUE,"Det_Trans_Sum";"eic",#N/A,TRUE,"Earnings Impact";"ad",#N/A,TRUE,"accretion dilution";"hg",#N/A,TRUE,"Has-Gets";"pfis",#N/A,TRUE,"Pro Forma Income Statement";"ca",#N/A,TRUE,"Contribution_Analysis";"acqc",#N/A,TRUE,"Acquirer";"tarc",#N/A,TRUE,"Target"}</definedName>
    <definedName name="wrn.21._3" localSheetId="1" hidden="1">{"cover",#N/A,TRUE,"Cover";"toc6",#N/A,TRUE,"TOC";"over",#N/A,TRUE,"Overview";"ts2",#N/A,TRUE,"Det_Trans_Sum";"eic",#N/A,TRUE,"Earnings Impact";"ad",#N/A,TRUE,"accretion dilution";"hg",#N/A,TRUE,"Has-Gets";"pfis",#N/A,TRUE,"Pro Forma Income Statement";"ca",#N/A,TRUE,"Contribution_Analysis";"acqc",#N/A,TRUE,"Acquirer";"tarc",#N/A,TRUE,"Target"}</definedName>
    <definedName name="wrn.21._3" localSheetId="7" hidden="1">{"cover",#N/A,TRUE,"Cover";"toc6",#N/A,TRUE,"TOC";"over",#N/A,TRUE,"Overview";"ts2",#N/A,TRUE,"Det_Trans_Sum";"eic",#N/A,TRUE,"Earnings Impact";"ad",#N/A,TRUE,"accretion dilution";"hg",#N/A,TRUE,"Has-Gets";"pfis",#N/A,TRUE,"Pro Forma Income Statement";"ca",#N/A,TRUE,"Contribution_Analysis";"acqc",#N/A,TRUE,"Acquirer";"tarc",#N/A,TRUE,"Target"}</definedName>
    <definedName name="wrn.21._3" hidden="1">{"cover",#N/A,TRUE,"Cover";"toc6",#N/A,TRUE,"TOC";"over",#N/A,TRUE,"Overview";"ts2",#N/A,TRUE,"Det_Trans_Sum";"eic",#N/A,TRUE,"Earnings Impact";"ad",#N/A,TRUE,"accretion dilution";"hg",#N/A,TRUE,"Has-Gets";"pfis",#N/A,TRUE,"Pro Forma Income Statement";"ca",#N/A,TRUE,"Contribution_Analysis";"acqc",#N/A,TRUE,"Acquirer";"tarc",#N/A,TRUE,"Target"}</definedName>
    <definedName name="wrn.21._4" localSheetId="2" hidden="1">{"cover",#N/A,TRUE,"Cover";"toc6",#N/A,TRUE,"TOC";"over",#N/A,TRUE,"Overview";"ts2",#N/A,TRUE,"Det_Trans_Sum";"eic",#N/A,TRUE,"Earnings Impact";"ad",#N/A,TRUE,"accretion dilution";"hg",#N/A,TRUE,"Has-Gets";"pfis",#N/A,TRUE,"Pro Forma Income Statement";"ca",#N/A,TRUE,"Contribution_Analysis";"acqc",#N/A,TRUE,"Acquirer";"tarc",#N/A,TRUE,"Target"}</definedName>
    <definedName name="wrn.21._4" localSheetId="6" hidden="1">{"cover",#N/A,TRUE,"Cover";"toc6",#N/A,TRUE,"TOC";"over",#N/A,TRUE,"Overview";"ts2",#N/A,TRUE,"Det_Trans_Sum";"eic",#N/A,TRUE,"Earnings Impact";"ad",#N/A,TRUE,"accretion dilution";"hg",#N/A,TRUE,"Has-Gets";"pfis",#N/A,TRUE,"Pro Forma Income Statement";"ca",#N/A,TRUE,"Contribution_Analysis";"acqc",#N/A,TRUE,"Acquirer";"tarc",#N/A,TRUE,"Target"}</definedName>
    <definedName name="wrn.21._4" localSheetId="3" hidden="1">{"cover",#N/A,TRUE,"Cover";"toc6",#N/A,TRUE,"TOC";"over",#N/A,TRUE,"Overview";"ts2",#N/A,TRUE,"Det_Trans_Sum";"eic",#N/A,TRUE,"Earnings Impact";"ad",#N/A,TRUE,"accretion dilution";"hg",#N/A,TRUE,"Has-Gets";"pfis",#N/A,TRUE,"Pro Forma Income Statement";"ca",#N/A,TRUE,"Contribution_Analysis";"acqc",#N/A,TRUE,"Acquirer";"tarc",#N/A,TRUE,"Target"}</definedName>
    <definedName name="wrn.21._4" localSheetId="9" hidden="1">{"cover",#N/A,TRUE,"Cover";"toc6",#N/A,TRUE,"TOC";"over",#N/A,TRUE,"Overview";"ts2",#N/A,TRUE,"Det_Trans_Sum";"eic",#N/A,TRUE,"Earnings Impact";"ad",#N/A,TRUE,"accretion dilution";"hg",#N/A,TRUE,"Has-Gets";"pfis",#N/A,TRUE,"Pro Forma Income Statement";"ca",#N/A,TRUE,"Contribution_Analysis";"acqc",#N/A,TRUE,"Acquirer";"tarc",#N/A,TRUE,"Target"}</definedName>
    <definedName name="wrn.21._4" localSheetId="5" hidden="1">{"cover",#N/A,TRUE,"Cover";"toc6",#N/A,TRUE,"TOC";"over",#N/A,TRUE,"Overview";"ts2",#N/A,TRUE,"Det_Trans_Sum";"eic",#N/A,TRUE,"Earnings Impact";"ad",#N/A,TRUE,"accretion dilution";"hg",#N/A,TRUE,"Has-Gets";"pfis",#N/A,TRUE,"Pro Forma Income Statement";"ca",#N/A,TRUE,"Contribution_Analysis";"acqc",#N/A,TRUE,"Acquirer";"tarc",#N/A,TRUE,"Target"}</definedName>
    <definedName name="wrn.21._4" localSheetId="4" hidden="1">{"cover",#N/A,TRUE,"Cover";"toc6",#N/A,TRUE,"TOC";"over",#N/A,TRUE,"Overview";"ts2",#N/A,TRUE,"Det_Trans_Sum";"eic",#N/A,TRUE,"Earnings Impact";"ad",#N/A,TRUE,"accretion dilution";"hg",#N/A,TRUE,"Has-Gets";"pfis",#N/A,TRUE,"Pro Forma Income Statement";"ca",#N/A,TRUE,"Contribution_Analysis";"acqc",#N/A,TRUE,"Acquirer";"tarc",#N/A,TRUE,"Target"}</definedName>
    <definedName name="wrn.21._4" localSheetId="1" hidden="1">{"cover",#N/A,TRUE,"Cover";"toc6",#N/A,TRUE,"TOC";"over",#N/A,TRUE,"Overview";"ts2",#N/A,TRUE,"Det_Trans_Sum";"eic",#N/A,TRUE,"Earnings Impact";"ad",#N/A,TRUE,"accretion dilution";"hg",#N/A,TRUE,"Has-Gets";"pfis",#N/A,TRUE,"Pro Forma Income Statement";"ca",#N/A,TRUE,"Contribution_Analysis";"acqc",#N/A,TRUE,"Acquirer";"tarc",#N/A,TRUE,"Target"}</definedName>
    <definedName name="wrn.21._4" localSheetId="7" hidden="1">{"cover",#N/A,TRUE,"Cover";"toc6",#N/A,TRUE,"TOC";"over",#N/A,TRUE,"Overview";"ts2",#N/A,TRUE,"Det_Trans_Sum";"eic",#N/A,TRUE,"Earnings Impact";"ad",#N/A,TRUE,"accretion dilution";"hg",#N/A,TRUE,"Has-Gets";"pfis",#N/A,TRUE,"Pro Forma Income Statement";"ca",#N/A,TRUE,"Contribution_Analysis";"acqc",#N/A,TRUE,"Acquirer";"tarc",#N/A,TRUE,"Target"}</definedName>
    <definedName name="wrn.21._4" hidden="1">{"cover",#N/A,TRUE,"Cover";"toc6",#N/A,TRUE,"TOC";"over",#N/A,TRUE,"Overview";"ts2",#N/A,TRUE,"Det_Trans_Sum";"eic",#N/A,TRUE,"Earnings Impact";"ad",#N/A,TRUE,"accretion dilution";"hg",#N/A,TRUE,"Has-Gets";"pfis",#N/A,TRUE,"Pro Forma Income Statement";"ca",#N/A,TRUE,"Contribution_Analysis";"acqc",#N/A,TRUE,"Acquirer";"tarc",#N/A,TRUE,"Target"}</definedName>
    <definedName name="wrn.21._5" localSheetId="2" hidden="1">{"cover",#N/A,TRUE,"Cover";"toc6",#N/A,TRUE,"TOC";"over",#N/A,TRUE,"Overview";"ts2",#N/A,TRUE,"Det_Trans_Sum";"eic",#N/A,TRUE,"Earnings Impact";"ad",#N/A,TRUE,"accretion dilution";"hg",#N/A,TRUE,"Has-Gets";"pfis",#N/A,TRUE,"Pro Forma Income Statement";"ca",#N/A,TRUE,"Contribution_Analysis";"acqc",#N/A,TRUE,"Acquirer";"tarc",#N/A,TRUE,"Target"}</definedName>
    <definedName name="wrn.21._5" localSheetId="6" hidden="1">{"cover",#N/A,TRUE,"Cover";"toc6",#N/A,TRUE,"TOC";"over",#N/A,TRUE,"Overview";"ts2",#N/A,TRUE,"Det_Trans_Sum";"eic",#N/A,TRUE,"Earnings Impact";"ad",#N/A,TRUE,"accretion dilution";"hg",#N/A,TRUE,"Has-Gets";"pfis",#N/A,TRUE,"Pro Forma Income Statement";"ca",#N/A,TRUE,"Contribution_Analysis";"acqc",#N/A,TRUE,"Acquirer";"tarc",#N/A,TRUE,"Target"}</definedName>
    <definedName name="wrn.21._5" localSheetId="3" hidden="1">{"cover",#N/A,TRUE,"Cover";"toc6",#N/A,TRUE,"TOC";"over",#N/A,TRUE,"Overview";"ts2",#N/A,TRUE,"Det_Trans_Sum";"eic",#N/A,TRUE,"Earnings Impact";"ad",#N/A,TRUE,"accretion dilution";"hg",#N/A,TRUE,"Has-Gets";"pfis",#N/A,TRUE,"Pro Forma Income Statement";"ca",#N/A,TRUE,"Contribution_Analysis";"acqc",#N/A,TRUE,"Acquirer";"tarc",#N/A,TRUE,"Target"}</definedName>
    <definedName name="wrn.21._5" localSheetId="9" hidden="1">{"cover",#N/A,TRUE,"Cover";"toc6",#N/A,TRUE,"TOC";"over",#N/A,TRUE,"Overview";"ts2",#N/A,TRUE,"Det_Trans_Sum";"eic",#N/A,TRUE,"Earnings Impact";"ad",#N/A,TRUE,"accretion dilution";"hg",#N/A,TRUE,"Has-Gets";"pfis",#N/A,TRUE,"Pro Forma Income Statement";"ca",#N/A,TRUE,"Contribution_Analysis";"acqc",#N/A,TRUE,"Acquirer";"tarc",#N/A,TRUE,"Target"}</definedName>
    <definedName name="wrn.21._5" localSheetId="5" hidden="1">{"cover",#N/A,TRUE,"Cover";"toc6",#N/A,TRUE,"TOC";"over",#N/A,TRUE,"Overview";"ts2",#N/A,TRUE,"Det_Trans_Sum";"eic",#N/A,TRUE,"Earnings Impact";"ad",#N/A,TRUE,"accretion dilution";"hg",#N/A,TRUE,"Has-Gets";"pfis",#N/A,TRUE,"Pro Forma Income Statement";"ca",#N/A,TRUE,"Contribution_Analysis";"acqc",#N/A,TRUE,"Acquirer";"tarc",#N/A,TRUE,"Target"}</definedName>
    <definedName name="wrn.21._5" localSheetId="4" hidden="1">{"cover",#N/A,TRUE,"Cover";"toc6",#N/A,TRUE,"TOC";"over",#N/A,TRUE,"Overview";"ts2",#N/A,TRUE,"Det_Trans_Sum";"eic",#N/A,TRUE,"Earnings Impact";"ad",#N/A,TRUE,"accretion dilution";"hg",#N/A,TRUE,"Has-Gets";"pfis",#N/A,TRUE,"Pro Forma Income Statement";"ca",#N/A,TRUE,"Contribution_Analysis";"acqc",#N/A,TRUE,"Acquirer";"tarc",#N/A,TRUE,"Target"}</definedName>
    <definedName name="wrn.21._5" localSheetId="1" hidden="1">{"cover",#N/A,TRUE,"Cover";"toc6",#N/A,TRUE,"TOC";"over",#N/A,TRUE,"Overview";"ts2",#N/A,TRUE,"Det_Trans_Sum";"eic",#N/A,TRUE,"Earnings Impact";"ad",#N/A,TRUE,"accretion dilution";"hg",#N/A,TRUE,"Has-Gets";"pfis",#N/A,TRUE,"Pro Forma Income Statement";"ca",#N/A,TRUE,"Contribution_Analysis";"acqc",#N/A,TRUE,"Acquirer";"tarc",#N/A,TRUE,"Target"}</definedName>
    <definedName name="wrn.21._5" localSheetId="7" hidden="1">{"cover",#N/A,TRUE,"Cover";"toc6",#N/A,TRUE,"TOC";"over",#N/A,TRUE,"Overview";"ts2",#N/A,TRUE,"Det_Trans_Sum";"eic",#N/A,TRUE,"Earnings Impact";"ad",#N/A,TRUE,"accretion dilution";"hg",#N/A,TRUE,"Has-Gets";"pfis",#N/A,TRUE,"Pro Forma Income Statement";"ca",#N/A,TRUE,"Contribution_Analysis";"acqc",#N/A,TRUE,"Acquirer";"tarc",#N/A,TRUE,"Target"}</definedName>
    <definedName name="wrn.21._5" hidden="1">{"cover",#N/A,TRUE,"Cover";"toc6",#N/A,TRUE,"TOC";"over",#N/A,TRUE,"Overview";"ts2",#N/A,TRUE,"Det_Trans_Sum";"eic",#N/A,TRUE,"Earnings Impact";"ad",#N/A,TRUE,"accretion dilution";"hg",#N/A,TRUE,"Has-Gets";"pfis",#N/A,TRUE,"Pro Forma Income Statement";"ca",#N/A,TRUE,"Contribution_Analysis";"acqc",#N/A,TRUE,"Acquirer";"tarc",#N/A,TRUE,"Target"}</definedName>
    <definedName name="wrn.22." localSheetId="0"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 localSheetId="2"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 localSheetId="6"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 localSheetId="3"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 localSheetId="9"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 localSheetId="5"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 localSheetId="4"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 localSheetId="1"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 localSheetId="7"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1" localSheetId="2"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1" localSheetId="6"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1" localSheetId="3"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1" localSheetId="9"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1" localSheetId="5"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1" localSheetId="4"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1" localSheetId="1"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1" localSheetId="7"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1"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2" localSheetId="2"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2" localSheetId="6"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2" localSheetId="3"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2" localSheetId="9"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2" localSheetId="5"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2" localSheetId="4"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2" localSheetId="1"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2" localSheetId="7"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2"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3" localSheetId="2"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3" localSheetId="6"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3" localSheetId="3"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3" localSheetId="9"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3" localSheetId="5"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3" localSheetId="4"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3" localSheetId="1"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3" localSheetId="7"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3"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4" localSheetId="2"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4" localSheetId="6"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4" localSheetId="3"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4" localSheetId="9"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4" localSheetId="5"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4" localSheetId="4"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4" localSheetId="1"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4" localSheetId="7"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4"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5" localSheetId="2"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5" localSheetId="6"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5" localSheetId="3"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5" localSheetId="9"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5" localSheetId="5"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5" localSheetId="4"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5" localSheetId="1"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5" localSheetId="7"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2._5" hidden="1">{"cover",#N/A,TRUE,"Cover";"toc6",#N/A,TRUE,"TOC";"over",#N/A,TRUE,"Overview";"ts2",#N/A,TRUE,"Det_Trans_Sum";"ei1c",#N/A,TRUE,"Earnings Impact";"ad1",#N/A,TRUE,"accretion dilution";"hg1",#N/A,TRUE,"Has-Gets";"pfis1",#N/A,TRUE,"Pro Forma Income Statement";"ca1",#N/A,TRUE,"Contribution_Analysis";"acq1c",#N/A,TRUE,"Acquirer";"tar1c",#N/A,TRUE,"Target"}</definedName>
    <definedName name="wrn.23." localSheetId="0"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 localSheetId="2"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 localSheetId="6"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 localSheetId="3"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 localSheetId="9"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 localSheetId="5"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 localSheetId="4"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 localSheetId="1"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 localSheetId="7"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1" localSheetId="2"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1" localSheetId="6"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1" localSheetId="3"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1" localSheetId="9"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1" localSheetId="5"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1" localSheetId="4"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1" localSheetId="1"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1" localSheetId="7"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1"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2" localSheetId="2"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2" localSheetId="6"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2" localSheetId="3"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2" localSheetId="9"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2" localSheetId="5"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2" localSheetId="4"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2" localSheetId="1"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2" localSheetId="7"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2"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3" localSheetId="2"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3" localSheetId="6"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3" localSheetId="3"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3" localSheetId="9"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3" localSheetId="5"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3" localSheetId="4"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3" localSheetId="1"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3" localSheetId="7"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3"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4" localSheetId="2"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4" localSheetId="6"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4" localSheetId="3"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4" localSheetId="9"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4" localSheetId="5"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4" localSheetId="4"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4" localSheetId="1"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4" localSheetId="7"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4"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5" localSheetId="2"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5" localSheetId="6"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5" localSheetId="3"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5" localSheetId="9"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5" localSheetId="5"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5" localSheetId="4"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5" localSheetId="1"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5" localSheetId="7"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3._5" hidden="1">{"cover",#N/A,TRUE,"Cover";"toc6",#N/A,TRUE,"TOC";"pfis3",#N/A,TRUE,"Overview";"ts2",#N/A,TRUE,"Det_Trans_Sum";"ei2c",#N/A,TRUE,"Earnings Impact";"ad2",#N/A,TRUE,"accretion dilution";"hg2",#N/A,TRUE,"Has-Gets";"pfis2",#N/A,TRUE,"Pro Forma Income Statement";"ca2",#N/A,TRUE,"Contribution_Analysis";"acq2c",#N/A,TRUE,"Acquirer";"tar2c",#N/A,TRUE,"Target"}</definedName>
    <definedName name="wrn.24." localSheetId="0"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 localSheetId="2"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 localSheetId="6"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 localSheetId="3"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 localSheetId="9"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 localSheetId="5"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 localSheetId="4"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 localSheetId="1"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 localSheetId="7"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1" localSheetId="2"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1" localSheetId="6"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1" localSheetId="3"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1" localSheetId="9"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1" localSheetId="5"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1" localSheetId="4"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1" localSheetId="1"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1" localSheetId="7"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1"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2" localSheetId="2"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2" localSheetId="6"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2" localSheetId="3"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2" localSheetId="9"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2" localSheetId="5"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2" localSheetId="4"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2" localSheetId="1"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2" localSheetId="7"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2"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3" localSheetId="2"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3" localSheetId="6"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3" localSheetId="3"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3" localSheetId="9"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3" localSheetId="5"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3" localSheetId="4"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3" localSheetId="1"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3" localSheetId="7"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3"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4" localSheetId="2"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4" localSheetId="6"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4" localSheetId="3"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4" localSheetId="9"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4" localSheetId="5"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4" localSheetId="4"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4" localSheetId="1"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4" localSheetId="7"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4"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5" localSheetId="2"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5" localSheetId="6"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5" localSheetId="3"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5" localSheetId="9"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5" localSheetId="5"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5" localSheetId="4"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5" localSheetId="1"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5" localSheetId="7" hidden="1">{"cover",#N/A,TRUE,"Cover";"toc6",#N/A,TRUE,"TOC";"over",#N/A,TRUE,"Overview";"ts2",#N/A,TRUE,"Det_Trans_Sum";"ei3c",#N/A,TRUE,"Earnings Impact";"ad3",#N/A,TRUE,"accretion dilution";"hg3",#N/A,TRUE,"Has-Gets";"pfis",#N/A,TRUE,"Pro Forma Income Statement";"ca3",#N/A,TRUE,"Contribution_Analysis";"acq3c",#N/A,TRUE,"Acquirer";"tar3c",#N/A,TRUE,"Target"}</definedName>
    <definedName name="wrn.24._5" hidden="1">{"cover",#N/A,TRUE,"Cover";"toc6",#N/A,TRUE,"TOC";"over",#N/A,TRUE,"Overview";"ts2",#N/A,TRUE,"Det_Trans_Sum";"ei3c",#N/A,TRUE,"Earnings Impact";"ad3",#N/A,TRUE,"accretion dilution";"hg3",#N/A,TRUE,"Has-Gets";"pfis",#N/A,TRUE,"Pro Forma Income Statement";"ca3",#N/A,TRUE,"Contribution_Analysis";"acq3c",#N/A,TRUE,"Acquirer";"tar3c",#N/A,TRUE,"Target"}</definedName>
    <definedName name="wrn.25." localSheetId="0" hidden="1">{"cover",#N/A,TRUE,"Cover";"toc3",#N/A,TRUE,"TOC";"over",#N/A,TRUE,"Overview";"ts2",#N/A,TRUE,"Det_Trans_Sum";"ei",#N/A,TRUE,"Earnings Impact";"ad",#N/A,TRUE,"accretion dilution";"pfis",#N/A,TRUE,"Pro Forma Income Statement";"acq",#N/A,TRUE,"Acquirer";"tar",#N/A,TRUE,"Target"}</definedName>
    <definedName name="wrn.25." localSheetId="2" hidden="1">{"cover",#N/A,TRUE,"Cover";"toc3",#N/A,TRUE,"TOC";"over",#N/A,TRUE,"Overview";"ts2",#N/A,TRUE,"Det_Trans_Sum";"ei",#N/A,TRUE,"Earnings Impact";"ad",#N/A,TRUE,"accretion dilution";"pfis",#N/A,TRUE,"Pro Forma Income Statement";"acq",#N/A,TRUE,"Acquirer";"tar",#N/A,TRUE,"Target"}</definedName>
    <definedName name="wrn.25." localSheetId="6" hidden="1">{"cover",#N/A,TRUE,"Cover";"toc3",#N/A,TRUE,"TOC";"over",#N/A,TRUE,"Overview";"ts2",#N/A,TRUE,"Det_Trans_Sum";"ei",#N/A,TRUE,"Earnings Impact";"ad",#N/A,TRUE,"accretion dilution";"pfis",#N/A,TRUE,"Pro Forma Income Statement";"acq",#N/A,TRUE,"Acquirer";"tar",#N/A,TRUE,"Target"}</definedName>
    <definedName name="wrn.25." localSheetId="3" hidden="1">{"cover",#N/A,TRUE,"Cover";"toc3",#N/A,TRUE,"TOC";"over",#N/A,TRUE,"Overview";"ts2",#N/A,TRUE,"Det_Trans_Sum";"ei",#N/A,TRUE,"Earnings Impact";"ad",#N/A,TRUE,"accretion dilution";"pfis",#N/A,TRUE,"Pro Forma Income Statement";"acq",#N/A,TRUE,"Acquirer";"tar",#N/A,TRUE,"Target"}</definedName>
    <definedName name="wrn.25." localSheetId="9" hidden="1">{"cover",#N/A,TRUE,"Cover";"toc3",#N/A,TRUE,"TOC";"over",#N/A,TRUE,"Overview";"ts2",#N/A,TRUE,"Det_Trans_Sum";"ei",#N/A,TRUE,"Earnings Impact";"ad",#N/A,TRUE,"accretion dilution";"pfis",#N/A,TRUE,"Pro Forma Income Statement";"acq",#N/A,TRUE,"Acquirer";"tar",#N/A,TRUE,"Target"}</definedName>
    <definedName name="wrn.25." localSheetId="5" hidden="1">{"cover",#N/A,TRUE,"Cover";"toc3",#N/A,TRUE,"TOC";"over",#N/A,TRUE,"Overview";"ts2",#N/A,TRUE,"Det_Trans_Sum";"ei",#N/A,TRUE,"Earnings Impact";"ad",#N/A,TRUE,"accretion dilution";"pfis",#N/A,TRUE,"Pro Forma Income Statement";"acq",#N/A,TRUE,"Acquirer";"tar",#N/A,TRUE,"Target"}</definedName>
    <definedName name="wrn.25." localSheetId="4" hidden="1">{"cover",#N/A,TRUE,"Cover";"toc3",#N/A,TRUE,"TOC";"over",#N/A,TRUE,"Overview";"ts2",#N/A,TRUE,"Det_Trans_Sum";"ei",#N/A,TRUE,"Earnings Impact";"ad",#N/A,TRUE,"accretion dilution";"pfis",#N/A,TRUE,"Pro Forma Income Statement";"acq",#N/A,TRUE,"Acquirer";"tar",#N/A,TRUE,"Target"}</definedName>
    <definedName name="wrn.25." localSheetId="1" hidden="1">{"cover",#N/A,TRUE,"Cover";"toc3",#N/A,TRUE,"TOC";"over",#N/A,TRUE,"Overview";"ts2",#N/A,TRUE,"Det_Trans_Sum";"ei",#N/A,TRUE,"Earnings Impact";"ad",#N/A,TRUE,"accretion dilution";"pfis",#N/A,TRUE,"Pro Forma Income Statement";"acq",#N/A,TRUE,"Acquirer";"tar",#N/A,TRUE,"Target"}</definedName>
    <definedName name="wrn.25." localSheetId="7" hidden="1">{"cover",#N/A,TRUE,"Cover";"toc3",#N/A,TRUE,"TOC";"over",#N/A,TRUE,"Overview";"ts2",#N/A,TRUE,"Det_Trans_Sum";"ei",#N/A,TRUE,"Earnings Impact";"ad",#N/A,TRUE,"accretion dilution";"pfis",#N/A,TRUE,"Pro Forma Income Statement";"acq",#N/A,TRUE,"Acquirer";"tar",#N/A,TRUE,"Target"}</definedName>
    <definedName name="wrn.25." hidden="1">{"cover",#N/A,TRUE,"Cover";"toc3",#N/A,TRUE,"TOC";"over",#N/A,TRUE,"Overview";"ts2",#N/A,TRUE,"Det_Trans_Sum";"ei",#N/A,TRUE,"Earnings Impact";"ad",#N/A,TRUE,"accretion dilution";"pfis",#N/A,TRUE,"Pro Forma Income Statement";"acq",#N/A,TRUE,"Acquirer";"tar",#N/A,TRUE,"Target"}</definedName>
    <definedName name="wrn.25._1" localSheetId="2" hidden="1">{"cover",#N/A,TRUE,"Cover";"toc3",#N/A,TRUE,"TOC";"over",#N/A,TRUE,"Overview";"ts2",#N/A,TRUE,"Det_Trans_Sum";"ei",#N/A,TRUE,"Earnings Impact";"ad",#N/A,TRUE,"accretion dilution";"pfis",#N/A,TRUE,"Pro Forma Income Statement";"acq",#N/A,TRUE,"Acquirer";"tar",#N/A,TRUE,"Target"}</definedName>
    <definedName name="wrn.25._1" localSheetId="6" hidden="1">{"cover",#N/A,TRUE,"Cover";"toc3",#N/A,TRUE,"TOC";"over",#N/A,TRUE,"Overview";"ts2",#N/A,TRUE,"Det_Trans_Sum";"ei",#N/A,TRUE,"Earnings Impact";"ad",#N/A,TRUE,"accretion dilution";"pfis",#N/A,TRUE,"Pro Forma Income Statement";"acq",#N/A,TRUE,"Acquirer";"tar",#N/A,TRUE,"Target"}</definedName>
    <definedName name="wrn.25._1" localSheetId="3" hidden="1">{"cover",#N/A,TRUE,"Cover";"toc3",#N/A,TRUE,"TOC";"over",#N/A,TRUE,"Overview";"ts2",#N/A,TRUE,"Det_Trans_Sum";"ei",#N/A,TRUE,"Earnings Impact";"ad",#N/A,TRUE,"accretion dilution";"pfis",#N/A,TRUE,"Pro Forma Income Statement";"acq",#N/A,TRUE,"Acquirer";"tar",#N/A,TRUE,"Target"}</definedName>
    <definedName name="wrn.25._1" localSheetId="9" hidden="1">{"cover",#N/A,TRUE,"Cover";"toc3",#N/A,TRUE,"TOC";"over",#N/A,TRUE,"Overview";"ts2",#N/A,TRUE,"Det_Trans_Sum";"ei",#N/A,TRUE,"Earnings Impact";"ad",#N/A,TRUE,"accretion dilution";"pfis",#N/A,TRUE,"Pro Forma Income Statement";"acq",#N/A,TRUE,"Acquirer";"tar",#N/A,TRUE,"Target"}</definedName>
    <definedName name="wrn.25._1" localSheetId="5" hidden="1">{"cover",#N/A,TRUE,"Cover";"toc3",#N/A,TRUE,"TOC";"over",#N/A,TRUE,"Overview";"ts2",#N/A,TRUE,"Det_Trans_Sum";"ei",#N/A,TRUE,"Earnings Impact";"ad",#N/A,TRUE,"accretion dilution";"pfis",#N/A,TRUE,"Pro Forma Income Statement";"acq",#N/A,TRUE,"Acquirer";"tar",#N/A,TRUE,"Target"}</definedName>
    <definedName name="wrn.25._1" localSheetId="4" hidden="1">{"cover",#N/A,TRUE,"Cover";"toc3",#N/A,TRUE,"TOC";"over",#N/A,TRUE,"Overview";"ts2",#N/A,TRUE,"Det_Trans_Sum";"ei",#N/A,TRUE,"Earnings Impact";"ad",#N/A,TRUE,"accretion dilution";"pfis",#N/A,TRUE,"Pro Forma Income Statement";"acq",#N/A,TRUE,"Acquirer";"tar",#N/A,TRUE,"Target"}</definedName>
    <definedName name="wrn.25._1" localSheetId="1" hidden="1">{"cover",#N/A,TRUE,"Cover";"toc3",#N/A,TRUE,"TOC";"over",#N/A,TRUE,"Overview";"ts2",#N/A,TRUE,"Det_Trans_Sum";"ei",#N/A,TRUE,"Earnings Impact";"ad",#N/A,TRUE,"accretion dilution";"pfis",#N/A,TRUE,"Pro Forma Income Statement";"acq",#N/A,TRUE,"Acquirer";"tar",#N/A,TRUE,"Target"}</definedName>
    <definedName name="wrn.25._1" localSheetId="7" hidden="1">{"cover",#N/A,TRUE,"Cover";"toc3",#N/A,TRUE,"TOC";"over",#N/A,TRUE,"Overview";"ts2",#N/A,TRUE,"Det_Trans_Sum";"ei",#N/A,TRUE,"Earnings Impact";"ad",#N/A,TRUE,"accretion dilution";"pfis",#N/A,TRUE,"Pro Forma Income Statement";"acq",#N/A,TRUE,"Acquirer";"tar",#N/A,TRUE,"Target"}</definedName>
    <definedName name="wrn.25._1" hidden="1">{"cover",#N/A,TRUE,"Cover";"toc3",#N/A,TRUE,"TOC";"over",#N/A,TRUE,"Overview";"ts2",#N/A,TRUE,"Det_Trans_Sum";"ei",#N/A,TRUE,"Earnings Impact";"ad",#N/A,TRUE,"accretion dilution";"pfis",#N/A,TRUE,"Pro Forma Income Statement";"acq",#N/A,TRUE,"Acquirer";"tar",#N/A,TRUE,"Target"}</definedName>
    <definedName name="wrn.25._2" localSheetId="2" hidden="1">{"cover",#N/A,TRUE,"Cover";"toc3",#N/A,TRUE,"TOC";"over",#N/A,TRUE,"Overview";"ts2",#N/A,TRUE,"Det_Trans_Sum";"ei",#N/A,TRUE,"Earnings Impact";"ad",#N/A,TRUE,"accretion dilution";"pfis",#N/A,TRUE,"Pro Forma Income Statement";"acq",#N/A,TRUE,"Acquirer";"tar",#N/A,TRUE,"Target"}</definedName>
    <definedName name="wrn.25._2" localSheetId="6" hidden="1">{"cover",#N/A,TRUE,"Cover";"toc3",#N/A,TRUE,"TOC";"over",#N/A,TRUE,"Overview";"ts2",#N/A,TRUE,"Det_Trans_Sum";"ei",#N/A,TRUE,"Earnings Impact";"ad",#N/A,TRUE,"accretion dilution";"pfis",#N/A,TRUE,"Pro Forma Income Statement";"acq",#N/A,TRUE,"Acquirer";"tar",#N/A,TRUE,"Target"}</definedName>
    <definedName name="wrn.25._2" localSheetId="3" hidden="1">{"cover",#N/A,TRUE,"Cover";"toc3",#N/A,TRUE,"TOC";"over",#N/A,TRUE,"Overview";"ts2",#N/A,TRUE,"Det_Trans_Sum";"ei",#N/A,TRUE,"Earnings Impact";"ad",#N/A,TRUE,"accretion dilution";"pfis",#N/A,TRUE,"Pro Forma Income Statement";"acq",#N/A,TRUE,"Acquirer";"tar",#N/A,TRUE,"Target"}</definedName>
    <definedName name="wrn.25._2" localSheetId="9" hidden="1">{"cover",#N/A,TRUE,"Cover";"toc3",#N/A,TRUE,"TOC";"over",#N/A,TRUE,"Overview";"ts2",#N/A,TRUE,"Det_Trans_Sum";"ei",#N/A,TRUE,"Earnings Impact";"ad",#N/A,TRUE,"accretion dilution";"pfis",#N/A,TRUE,"Pro Forma Income Statement";"acq",#N/A,TRUE,"Acquirer";"tar",#N/A,TRUE,"Target"}</definedName>
    <definedName name="wrn.25._2" localSheetId="5" hidden="1">{"cover",#N/A,TRUE,"Cover";"toc3",#N/A,TRUE,"TOC";"over",#N/A,TRUE,"Overview";"ts2",#N/A,TRUE,"Det_Trans_Sum";"ei",#N/A,TRUE,"Earnings Impact";"ad",#N/A,TRUE,"accretion dilution";"pfis",#N/A,TRUE,"Pro Forma Income Statement";"acq",#N/A,TRUE,"Acquirer";"tar",#N/A,TRUE,"Target"}</definedName>
    <definedName name="wrn.25._2" localSheetId="4" hidden="1">{"cover",#N/A,TRUE,"Cover";"toc3",#N/A,TRUE,"TOC";"over",#N/A,TRUE,"Overview";"ts2",#N/A,TRUE,"Det_Trans_Sum";"ei",#N/A,TRUE,"Earnings Impact";"ad",#N/A,TRUE,"accretion dilution";"pfis",#N/A,TRUE,"Pro Forma Income Statement";"acq",#N/A,TRUE,"Acquirer";"tar",#N/A,TRUE,"Target"}</definedName>
    <definedName name="wrn.25._2" localSheetId="1" hidden="1">{"cover",#N/A,TRUE,"Cover";"toc3",#N/A,TRUE,"TOC";"over",#N/A,TRUE,"Overview";"ts2",#N/A,TRUE,"Det_Trans_Sum";"ei",#N/A,TRUE,"Earnings Impact";"ad",#N/A,TRUE,"accretion dilution";"pfis",#N/A,TRUE,"Pro Forma Income Statement";"acq",#N/A,TRUE,"Acquirer";"tar",#N/A,TRUE,"Target"}</definedName>
    <definedName name="wrn.25._2" localSheetId="7" hidden="1">{"cover",#N/A,TRUE,"Cover";"toc3",#N/A,TRUE,"TOC";"over",#N/A,TRUE,"Overview";"ts2",#N/A,TRUE,"Det_Trans_Sum";"ei",#N/A,TRUE,"Earnings Impact";"ad",#N/A,TRUE,"accretion dilution";"pfis",#N/A,TRUE,"Pro Forma Income Statement";"acq",#N/A,TRUE,"Acquirer";"tar",#N/A,TRUE,"Target"}</definedName>
    <definedName name="wrn.25._2" hidden="1">{"cover",#N/A,TRUE,"Cover";"toc3",#N/A,TRUE,"TOC";"over",#N/A,TRUE,"Overview";"ts2",#N/A,TRUE,"Det_Trans_Sum";"ei",#N/A,TRUE,"Earnings Impact";"ad",#N/A,TRUE,"accretion dilution";"pfis",#N/A,TRUE,"Pro Forma Income Statement";"acq",#N/A,TRUE,"Acquirer";"tar",#N/A,TRUE,"Target"}</definedName>
    <definedName name="wrn.25._3" localSheetId="2" hidden="1">{"cover",#N/A,TRUE,"Cover";"toc3",#N/A,TRUE,"TOC";"over",#N/A,TRUE,"Overview";"ts2",#N/A,TRUE,"Det_Trans_Sum";"ei",#N/A,TRUE,"Earnings Impact";"ad",#N/A,TRUE,"accretion dilution";"pfis",#N/A,TRUE,"Pro Forma Income Statement";"acq",#N/A,TRUE,"Acquirer";"tar",#N/A,TRUE,"Target"}</definedName>
    <definedName name="wrn.25._3" localSheetId="6" hidden="1">{"cover",#N/A,TRUE,"Cover";"toc3",#N/A,TRUE,"TOC";"over",#N/A,TRUE,"Overview";"ts2",#N/A,TRUE,"Det_Trans_Sum";"ei",#N/A,TRUE,"Earnings Impact";"ad",#N/A,TRUE,"accretion dilution";"pfis",#N/A,TRUE,"Pro Forma Income Statement";"acq",#N/A,TRUE,"Acquirer";"tar",#N/A,TRUE,"Target"}</definedName>
    <definedName name="wrn.25._3" localSheetId="3" hidden="1">{"cover",#N/A,TRUE,"Cover";"toc3",#N/A,TRUE,"TOC";"over",#N/A,TRUE,"Overview";"ts2",#N/A,TRUE,"Det_Trans_Sum";"ei",#N/A,TRUE,"Earnings Impact";"ad",#N/A,TRUE,"accretion dilution";"pfis",#N/A,TRUE,"Pro Forma Income Statement";"acq",#N/A,TRUE,"Acquirer";"tar",#N/A,TRUE,"Target"}</definedName>
    <definedName name="wrn.25._3" localSheetId="9" hidden="1">{"cover",#N/A,TRUE,"Cover";"toc3",#N/A,TRUE,"TOC";"over",#N/A,TRUE,"Overview";"ts2",#N/A,TRUE,"Det_Trans_Sum";"ei",#N/A,TRUE,"Earnings Impact";"ad",#N/A,TRUE,"accretion dilution";"pfis",#N/A,TRUE,"Pro Forma Income Statement";"acq",#N/A,TRUE,"Acquirer";"tar",#N/A,TRUE,"Target"}</definedName>
    <definedName name="wrn.25._3" localSheetId="5" hidden="1">{"cover",#N/A,TRUE,"Cover";"toc3",#N/A,TRUE,"TOC";"over",#N/A,TRUE,"Overview";"ts2",#N/A,TRUE,"Det_Trans_Sum";"ei",#N/A,TRUE,"Earnings Impact";"ad",#N/A,TRUE,"accretion dilution";"pfis",#N/A,TRUE,"Pro Forma Income Statement";"acq",#N/A,TRUE,"Acquirer";"tar",#N/A,TRUE,"Target"}</definedName>
    <definedName name="wrn.25._3" localSheetId="4" hidden="1">{"cover",#N/A,TRUE,"Cover";"toc3",#N/A,TRUE,"TOC";"over",#N/A,TRUE,"Overview";"ts2",#N/A,TRUE,"Det_Trans_Sum";"ei",#N/A,TRUE,"Earnings Impact";"ad",#N/A,TRUE,"accretion dilution";"pfis",#N/A,TRUE,"Pro Forma Income Statement";"acq",#N/A,TRUE,"Acquirer";"tar",#N/A,TRUE,"Target"}</definedName>
    <definedName name="wrn.25._3" localSheetId="1" hidden="1">{"cover",#N/A,TRUE,"Cover";"toc3",#N/A,TRUE,"TOC";"over",#N/A,TRUE,"Overview";"ts2",#N/A,TRUE,"Det_Trans_Sum";"ei",#N/A,TRUE,"Earnings Impact";"ad",#N/A,TRUE,"accretion dilution";"pfis",#N/A,TRUE,"Pro Forma Income Statement";"acq",#N/A,TRUE,"Acquirer";"tar",#N/A,TRUE,"Target"}</definedName>
    <definedName name="wrn.25._3" localSheetId="7" hidden="1">{"cover",#N/A,TRUE,"Cover";"toc3",#N/A,TRUE,"TOC";"over",#N/A,TRUE,"Overview";"ts2",#N/A,TRUE,"Det_Trans_Sum";"ei",#N/A,TRUE,"Earnings Impact";"ad",#N/A,TRUE,"accretion dilution";"pfis",#N/A,TRUE,"Pro Forma Income Statement";"acq",#N/A,TRUE,"Acquirer";"tar",#N/A,TRUE,"Target"}</definedName>
    <definedName name="wrn.25._3" hidden="1">{"cover",#N/A,TRUE,"Cover";"toc3",#N/A,TRUE,"TOC";"over",#N/A,TRUE,"Overview";"ts2",#N/A,TRUE,"Det_Trans_Sum";"ei",#N/A,TRUE,"Earnings Impact";"ad",#N/A,TRUE,"accretion dilution";"pfis",#N/A,TRUE,"Pro Forma Income Statement";"acq",#N/A,TRUE,"Acquirer";"tar",#N/A,TRUE,"Target"}</definedName>
    <definedName name="wrn.25._4" localSheetId="2" hidden="1">{"cover",#N/A,TRUE,"Cover";"toc3",#N/A,TRUE,"TOC";"over",#N/A,TRUE,"Overview";"ts2",#N/A,TRUE,"Det_Trans_Sum";"ei",#N/A,TRUE,"Earnings Impact";"ad",#N/A,TRUE,"accretion dilution";"pfis",#N/A,TRUE,"Pro Forma Income Statement";"acq",#N/A,TRUE,"Acquirer";"tar",#N/A,TRUE,"Target"}</definedName>
    <definedName name="wrn.25._4" localSheetId="6" hidden="1">{"cover",#N/A,TRUE,"Cover";"toc3",#N/A,TRUE,"TOC";"over",#N/A,TRUE,"Overview";"ts2",#N/A,TRUE,"Det_Trans_Sum";"ei",#N/A,TRUE,"Earnings Impact";"ad",#N/A,TRUE,"accretion dilution";"pfis",#N/A,TRUE,"Pro Forma Income Statement";"acq",#N/A,TRUE,"Acquirer";"tar",#N/A,TRUE,"Target"}</definedName>
    <definedName name="wrn.25._4" localSheetId="3" hidden="1">{"cover",#N/A,TRUE,"Cover";"toc3",#N/A,TRUE,"TOC";"over",#N/A,TRUE,"Overview";"ts2",#N/A,TRUE,"Det_Trans_Sum";"ei",#N/A,TRUE,"Earnings Impact";"ad",#N/A,TRUE,"accretion dilution";"pfis",#N/A,TRUE,"Pro Forma Income Statement";"acq",#N/A,TRUE,"Acquirer";"tar",#N/A,TRUE,"Target"}</definedName>
    <definedName name="wrn.25._4" localSheetId="9" hidden="1">{"cover",#N/A,TRUE,"Cover";"toc3",#N/A,TRUE,"TOC";"over",#N/A,TRUE,"Overview";"ts2",#N/A,TRUE,"Det_Trans_Sum";"ei",#N/A,TRUE,"Earnings Impact";"ad",#N/A,TRUE,"accretion dilution";"pfis",#N/A,TRUE,"Pro Forma Income Statement";"acq",#N/A,TRUE,"Acquirer";"tar",#N/A,TRUE,"Target"}</definedName>
    <definedName name="wrn.25._4" localSheetId="5" hidden="1">{"cover",#N/A,TRUE,"Cover";"toc3",#N/A,TRUE,"TOC";"over",#N/A,TRUE,"Overview";"ts2",#N/A,TRUE,"Det_Trans_Sum";"ei",#N/A,TRUE,"Earnings Impact";"ad",#N/A,TRUE,"accretion dilution";"pfis",#N/A,TRUE,"Pro Forma Income Statement";"acq",#N/A,TRUE,"Acquirer";"tar",#N/A,TRUE,"Target"}</definedName>
    <definedName name="wrn.25._4" localSheetId="4" hidden="1">{"cover",#N/A,TRUE,"Cover";"toc3",#N/A,TRUE,"TOC";"over",#N/A,TRUE,"Overview";"ts2",#N/A,TRUE,"Det_Trans_Sum";"ei",#N/A,TRUE,"Earnings Impact";"ad",#N/A,TRUE,"accretion dilution";"pfis",#N/A,TRUE,"Pro Forma Income Statement";"acq",#N/A,TRUE,"Acquirer";"tar",#N/A,TRUE,"Target"}</definedName>
    <definedName name="wrn.25._4" localSheetId="1" hidden="1">{"cover",#N/A,TRUE,"Cover";"toc3",#N/A,TRUE,"TOC";"over",#N/A,TRUE,"Overview";"ts2",#N/A,TRUE,"Det_Trans_Sum";"ei",#N/A,TRUE,"Earnings Impact";"ad",#N/A,TRUE,"accretion dilution";"pfis",#N/A,TRUE,"Pro Forma Income Statement";"acq",#N/A,TRUE,"Acquirer";"tar",#N/A,TRUE,"Target"}</definedName>
    <definedName name="wrn.25._4" localSheetId="7" hidden="1">{"cover",#N/A,TRUE,"Cover";"toc3",#N/A,TRUE,"TOC";"over",#N/A,TRUE,"Overview";"ts2",#N/A,TRUE,"Det_Trans_Sum";"ei",#N/A,TRUE,"Earnings Impact";"ad",#N/A,TRUE,"accretion dilution";"pfis",#N/A,TRUE,"Pro Forma Income Statement";"acq",#N/A,TRUE,"Acquirer";"tar",#N/A,TRUE,"Target"}</definedName>
    <definedName name="wrn.25._4" hidden="1">{"cover",#N/A,TRUE,"Cover";"toc3",#N/A,TRUE,"TOC";"over",#N/A,TRUE,"Overview";"ts2",#N/A,TRUE,"Det_Trans_Sum";"ei",#N/A,TRUE,"Earnings Impact";"ad",#N/A,TRUE,"accretion dilution";"pfis",#N/A,TRUE,"Pro Forma Income Statement";"acq",#N/A,TRUE,"Acquirer";"tar",#N/A,TRUE,"Target"}</definedName>
    <definedName name="wrn.25._5" localSheetId="2" hidden="1">{"cover",#N/A,TRUE,"Cover";"toc3",#N/A,TRUE,"TOC";"over",#N/A,TRUE,"Overview";"ts2",#N/A,TRUE,"Det_Trans_Sum";"ei",#N/A,TRUE,"Earnings Impact";"ad",#N/A,TRUE,"accretion dilution";"pfis",#N/A,TRUE,"Pro Forma Income Statement";"acq",#N/A,TRUE,"Acquirer";"tar",#N/A,TRUE,"Target"}</definedName>
    <definedName name="wrn.25._5" localSheetId="6" hidden="1">{"cover",#N/A,TRUE,"Cover";"toc3",#N/A,TRUE,"TOC";"over",#N/A,TRUE,"Overview";"ts2",#N/A,TRUE,"Det_Trans_Sum";"ei",#N/A,TRUE,"Earnings Impact";"ad",#N/A,TRUE,"accretion dilution";"pfis",#N/A,TRUE,"Pro Forma Income Statement";"acq",#N/A,TRUE,"Acquirer";"tar",#N/A,TRUE,"Target"}</definedName>
    <definedName name="wrn.25._5" localSheetId="3" hidden="1">{"cover",#N/A,TRUE,"Cover";"toc3",#N/A,TRUE,"TOC";"over",#N/A,TRUE,"Overview";"ts2",#N/A,TRUE,"Det_Trans_Sum";"ei",#N/A,TRUE,"Earnings Impact";"ad",#N/A,TRUE,"accretion dilution";"pfis",#N/A,TRUE,"Pro Forma Income Statement";"acq",#N/A,TRUE,"Acquirer";"tar",#N/A,TRUE,"Target"}</definedName>
    <definedName name="wrn.25._5" localSheetId="9" hidden="1">{"cover",#N/A,TRUE,"Cover";"toc3",#N/A,TRUE,"TOC";"over",#N/A,TRUE,"Overview";"ts2",#N/A,TRUE,"Det_Trans_Sum";"ei",#N/A,TRUE,"Earnings Impact";"ad",#N/A,TRUE,"accretion dilution";"pfis",#N/A,TRUE,"Pro Forma Income Statement";"acq",#N/A,TRUE,"Acquirer";"tar",#N/A,TRUE,"Target"}</definedName>
    <definedName name="wrn.25._5" localSheetId="5" hidden="1">{"cover",#N/A,TRUE,"Cover";"toc3",#N/A,TRUE,"TOC";"over",#N/A,TRUE,"Overview";"ts2",#N/A,TRUE,"Det_Trans_Sum";"ei",#N/A,TRUE,"Earnings Impact";"ad",#N/A,TRUE,"accretion dilution";"pfis",#N/A,TRUE,"Pro Forma Income Statement";"acq",#N/A,TRUE,"Acquirer";"tar",#N/A,TRUE,"Target"}</definedName>
    <definedName name="wrn.25._5" localSheetId="4" hidden="1">{"cover",#N/A,TRUE,"Cover";"toc3",#N/A,TRUE,"TOC";"over",#N/A,TRUE,"Overview";"ts2",#N/A,TRUE,"Det_Trans_Sum";"ei",#N/A,TRUE,"Earnings Impact";"ad",#N/A,TRUE,"accretion dilution";"pfis",#N/A,TRUE,"Pro Forma Income Statement";"acq",#N/A,TRUE,"Acquirer";"tar",#N/A,TRUE,"Target"}</definedName>
    <definedName name="wrn.25._5" localSheetId="1" hidden="1">{"cover",#N/A,TRUE,"Cover";"toc3",#N/A,TRUE,"TOC";"over",#N/A,TRUE,"Overview";"ts2",#N/A,TRUE,"Det_Trans_Sum";"ei",#N/A,TRUE,"Earnings Impact";"ad",#N/A,TRUE,"accretion dilution";"pfis",#N/A,TRUE,"Pro Forma Income Statement";"acq",#N/A,TRUE,"Acquirer";"tar",#N/A,TRUE,"Target"}</definedName>
    <definedName name="wrn.25._5" localSheetId="7" hidden="1">{"cover",#N/A,TRUE,"Cover";"toc3",#N/A,TRUE,"TOC";"over",#N/A,TRUE,"Overview";"ts2",#N/A,TRUE,"Det_Trans_Sum";"ei",#N/A,TRUE,"Earnings Impact";"ad",#N/A,TRUE,"accretion dilution";"pfis",#N/A,TRUE,"Pro Forma Income Statement";"acq",#N/A,TRUE,"Acquirer";"tar",#N/A,TRUE,"Target"}</definedName>
    <definedName name="wrn.25._5" hidden="1">{"cover",#N/A,TRUE,"Cover";"toc3",#N/A,TRUE,"TOC";"over",#N/A,TRUE,"Overview";"ts2",#N/A,TRUE,"Det_Trans_Sum";"ei",#N/A,TRUE,"Earnings Impact";"ad",#N/A,TRUE,"accretion dilution";"pfis",#N/A,TRUE,"Pro Forma Income Statement";"acq",#N/A,TRUE,"Acquirer";"tar",#N/A,TRUE,"Target"}</definedName>
    <definedName name="wrn.26." localSheetId="0" hidden="1">{"cover",#N/A,TRUE,"Cover";"toc3",#N/A,TRUE,"TOC";"over",#N/A,TRUE,"Overview";"ts2",#N/A,TRUE,"Det_Trans_Sum";"ei1",#N/A,TRUE,"Earnings Impact";"ad1",#N/A,TRUE,"accretion dilution";"pfis1",#N/A,TRUE,"Pro Forma Income Statement";"acq1",#N/A,TRUE,"Acquirer";"tar1",#N/A,TRUE,"Target"}</definedName>
    <definedName name="wrn.26." localSheetId="2" hidden="1">{"cover",#N/A,TRUE,"Cover";"toc3",#N/A,TRUE,"TOC";"over",#N/A,TRUE,"Overview";"ts2",#N/A,TRUE,"Det_Trans_Sum";"ei1",#N/A,TRUE,"Earnings Impact";"ad1",#N/A,TRUE,"accretion dilution";"pfis1",#N/A,TRUE,"Pro Forma Income Statement";"acq1",#N/A,TRUE,"Acquirer";"tar1",#N/A,TRUE,"Target"}</definedName>
    <definedName name="wrn.26." localSheetId="6" hidden="1">{"cover",#N/A,TRUE,"Cover";"toc3",#N/A,TRUE,"TOC";"over",#N/A,TRUE,"Overview";"ts2",#N/A,TRUE,"Det_Trans_Sum";"ei1",#N/A,TRUE,"Earnings Impact";"ad1",#N/A,TRUE,"accretion dilution";"pfis1",#N/A,TRUE,"Pro Forma Income Statement";"acq1",#N/A,TRUE,"Acquirer";"tar1",#N/A,TRUE,"Target"}</definedName>
    <definedName name="wrn.26." localSheetId="3" hidden="1">{"cover",#N/A,TRUE,"Cover";"toc3",#N/A,TRUE,"TOC";"over",#N/A,TRUE,"Overview";"ts2",#N/A,TRUE,"Det_Trans_Sum";"ei1",#N/A,TRUE,"Earnings Impact";"ad1",#N/A,TRUE,"accretion dilution";"pfis1",#N/A,TRUE,"Pro Forma Income Statement";"acq1",#N/A,TRUE,"Acquirer";"tar1",#N/A,TRUE,"Target"}</definedName>
    <definedName name="wrn.26." localSheetId="9" hidden="1">{"cover",#N/A,TRUE,"Cover";"toc3",#N/A,TRUE,"TOC";"over",#N/A,TRUE,"Overview";"ts2",#N/A,TRUE,"Det_Trans_Sum";"ei1",#N/A,TRUE,"Earnings Impact";"ad1",#N/A,TRUE,"accretion dilution";"pfis1",#N/A,TRUE,"Pro Forma Income Statement";"acq1",#N/A,TRUE,"Acquirer";"tar1",#N/A,TRUE,"Target"}</definedName>
    <definedName name="wrn.26." localSheetId="5" hidden="1">{"cover",#N/A,TRUE,"Cover";"toc3",#N/A,TRUE,"TOC";"over",#N/A,TRUE,"Overview";"ts2",#N/A,TRUE,"Det_Trans_Sum";"ei1",#N/A,TRUE,"Earnings Impact";"ad1",#N/A,TRUE,"accretion dilution";"pfis1",#N/A,TRUE,"Pro Forma Income Statement";"acq1",#N/A,TRUE,"Acquirer";"tar1",#N/A,TRUE,"Target"}</definedName>
    <definedName name="wrn.26." localSheetId="4" hidden="1">{"cover",#N/A,TRUE,"Cover";"toc3",#N/A,TRUE,"TOC";"over",#N/A,TRUE,"Overview";"ts2",#N/A,TRUE,"Det_Trans_Sum";"ei1",#N/A,TRUE,"Earnings Impact";"ad1",#N/A,TRUE,"accretion dilution";"pfis1",#N/A,TRUE,"Pro Forma Income Statement";"acq1",#N/A,TRUE,"Acquirer";"tar1",#N/A,TRUE,"Target"}</definedName>
    <definedName name="wrn.26." localSheetId="1" hidden="1">{"cover",#N/A,TRUE,"Cover";"toc3",#N/A,TRUE,"TOC";"over",#N/A,TRUE,"Overview";"ts2",#N/A,TRUE,"Det_Trans_Sum";"ei1",#N/A,TRUE,"Earnings Impact";"ad1",#N/A,TRUE,"accretion dilution";"pfis1",#N/A,TRUE,"Pro Forma Income Statement";"acq1",#N/A,TRUE,"Acquirer";"tar1",#N/A,TRUE,"Target"}</definedName>
    <definedName name="wrn.26." localSheetId="7" hidden="1">{"cover",#N/A,TRUE,"Cover";"toc3",#N/A,TRUE,"TOC";"over",#N/A,TRUE,"Overview";"ts2",#N/A,TRUE,"Det_Trans_Sum";"ei1",#N/A,TRUE,"Earnings Impact";"ad1",#N/A,TRUE,"accretion dilution";"pfis1",#N/A,TRUE,"Pro Forma Income Statement";"acq1",#N/A,TRUE,"Acquirer";"tar1",#N/A,TRUE,"Target"}</definedName>
    <definedName name="wrn.26." hidden="1">{"cover",#N/A,TRUE,"Cover";"toc3",#N/A,TRUE,"TOC";"over",#N/A,TRUE,"Overview";"ts2",#N/A,TRUE,"Det_Trans_Sum";"ei1",#N/A,TRUE,"Earnings Impact";"ad1",#N/A,TRUE,"accretion dilution";"pfis1",#N/A,TRUE,"Pro Forma Income Statement";"acq1",#N/A,TRUE,"Acquirer";"tar1",#N/A,TRUE,"Target"}</definedName>
    <definedName name="wrn.26._1" localSheetId="2" hidden="1">{"cover",#N/A,TRUE,"Cover";"toc3",#N/A,TRUE,"TOC";"over",#N/A,TRUE,"Overview";"ts2",#N/A,TRUE,"Det_Trans_Sum";"ei1",#N/A,TRUE,"Earnings Impact";"ad1",#N/A,TRUE,"accretion dilution";"pfis1",#N/A,TRUE,"Pro Forma Income Statement";"acq1",#N/A,TRUE,"Acquirer";"tar1",#N/A,TRUE,"Target"}</definedName>
    <definedName name="wrn.26._1" localSheetId="6" hidden="1">{"cover",#N/A,TRUE,"Cover";"toc3",#N/A,TRUE,"TOC";"over",#N/A,TRUE,"Overview";"ts2",#N/A,TRUE,"Det_Trans_Sum";"ei1",#N/A,TRUE,"Earnings Impact";"ad1",#N/A,TRUE,"accretion dilution";"pfis1",#N/A,TRUE,"Pro Forma Income Statement";"acq1",#N/A,TRUE,"Acquirer";"tar1",#N/A,TRUE,"Target"}</definedName>
    <definedName name="wrn.26._1" localSheetId="3" hidden="1">{"cover",#N/A,TRUE,"Cover";"toc3",#N/A,TRUE,"TOC";"over",#N/A,TRUE,"Overview";"ts2",#N/A,TRUE,"Det_Trans_Sum";"ei1",#N/A,TRUE,"Earnings Impact";"ad1",#N/A,TRUE,"accretion dilution";"pfis1",#N/A,TRUE,"Pro Forma Income Statement";"acq1",#N/A,TRUE,"Acquirer";"tar1",#N/A,TRUE,"Target"}</definedName>
    <definedName name="wrn.26._1" localSheetId="9" hidden="1">{"cover",#N/A,TRUE,"Cover";"toc3",#N/A,TRUE,"TOC";"over",#N/A,TRUE,"Overview";"ts2",#N/A,TRUE,"Det_Trans_Sum";"ei1",#N/A,TRUE,"Earnings Impact";"ad1",#N/A,TRUE,"accretion dilution";"pfis1",#N/A,TRUE,"Pro Forma Income Statement";"acq1",#N/A,TRUE,"Acquirer";"tar1",#N/A,TRUE,"Target"}</definedName>
    <definedName name="wrn.26._1" localSheetId="5" hidden="1">{"cover",#N/A,TRUE,"Cover";"toc3",#N/A,TRUE,"TOC";"over",#N/A,TRUE,"Overview";"ts2",#N/A,TRUE,"Det_Trans_Sum";"ei1",#N/A,TRUE,"Earnings Impact";"ad1",#N/A,TRUE,"accretion dilution";"pfis1",#N/A,TRUE,"Pro Forma Income Statement";"acq1",#N/A,TRUE,"Acquirer";"tar1",#N/A,TRUE,"Target"}</definedName>
    <definedName name="wrn.26._1" localSheetId="4" hidden="1">{"cover",#N/A,TRUE,"Cover";"toc3",#N/A,TRUE,"TOC";"over",#N/A,TRUE,"Overview";"ts2",#N/A,TRUE,"Det_Trans_Sum";"ei1",#N/A,TRUE,"Earnings Impact";"ad1",#N/A,TRUE,"accretion dilution";"pfis1",#N/A,TRUE,"Pro Forma Income Statement";"acq1",#N/A,TRUE,"Acquirer";"tar1",#N/A,TRUE,"Target"}</definedName>
    <definedName name="wrn.26._1" localSheetId="1" hidden="1">{"cover",#N/A,TRUE,"Cover";"toc3",#N/A,TRUE,"TOC";"over",#N/A,TRUE,"Overview";"ts2",#N/A,TRUE,"Det_Trans_Sum";"ei1",#N/A,TRUE,"Earnings Impact";"ad1",#N/A,TRUE,"accretion dilution";"pfis1",#N/A,TRUE,"Pro Forma Income Statement";"acq1",#N/A,TRUE,"Acquirer";"tar1",#N/A,TRUE,"Target"}</definedName>
    <definedName name="wrn.26._1" localSheetId="7" hidden="1">{"cover",#N/A,TRUE,"Cover";"toc3",#N/A,TRUE,"TOC";"over",#N/A,TRUE,"Overview";"ts2",#N/A,TRUE,"Det_Trans_Sum";"ei1",#N/A,TRUE,"Earnings Impact";"ad1",#N/A,TRUE,"accretion dilution";"pfis1",#N/A,TRUE,"Pro Forma Income Statement";"acq1",#N/A,TRUE,"Acquirer";"tar1",#N/A,TRUE,"Target"}</definedName>
    <definedName name="wrn.26._1" hidden="1">{"cover",#N/A,TRUE,"Cover";"toc3",#N/A,TRUE,"TOC";"over",#N/A,TRUE,"Overview";"ts2",#N/A,TRUE,"Det_Trans_Sum";"ei1",#N/A,TRUE,"Earnings Impact";"ad1",#N/A,TRUE,"accretion dilution";"pfis1",#N/A,TRUE,"Pro Forma Income Statement";"acq1",#N/A,TRUE,"Acquirer";"tar1",#N/A,TRUE,"Target"}</definedName>
    <definedName name="wrn.26._2" localSheetId="2" hidden="1">{"cover",#N/A,TRUE,"Cover";"toc3",#N/A,TRUE,"TOC";"over",#N/A,TRUE,"Overview";"ts2",#N/A,TRUE,"Det_Trans_Sum";"ei1",#N/A,TRUE,"Earnings Impact";"ad1",#N/A,TRUE,"accretion dilution";"pfis1",#N/A,TRUE,"Pro Forma Income Statement";"acq1",#N/A,TRUE,"Acquirer";"tar1",#N/A,TRUE,"Target"}</definedName>
    <definedName name="wrn.26._2" localSheetId="6" hidden="1">{"cover",#N/A,TRUE,"Cover";"toc3",#N/A,TRUE,"TOC";"over",#N/A,TRUE,"Overview";"ts2",#N/A,TRUE,"Det_Trans_Sum";"ei1",#N/A,TRUE,"Earnings Impact";"ad1",#N/A,TRUE,"accretion dilution";"pfis1",#N/A,TRUE,"Pro Forma Income Statement";"acq1",#N/A,TRUE,"Acquirer";"tar1",#N/A,TRUE,"Target"}</definedName>
    <definedName name="wrn.26._2" localSheetId="3" hidden="1">{"cover",#N/A,TRUE,"Cover";"toc3",#N/A,TRUE,"TOC";"over",#N/A,TRUE,"Overview";"ts2",#N/A,TRUE,"Det_Trans_Sum";"ei1",#N/A,TRUE,"Earnings Impact";"ad1",#N/A,TRUE,"accretion dilution";"pfis1",#N/A,TRUE,"Pro Forma Income Statement";"acq1",#N/A,TRUE,"Acquirer";"tar1",#N/A,TRUE,"Target"}</definedName>
    <definedName name="wrn.26._2" localSheetId="9" hidden="1">{"cover",#N/A,TRUE,"Cover";"toc3",#N/A,TRUE,"TOC";"over",#N/A,TRUE,"Overview";"ts2",#N/A,TRUE,"Det_Trans_Sum";"ei1",#N/A,TRUE,"Earnings Impact";"ad1",#N/A,TRUE,"accretion dilution";"pfis1",#N/A,TRUE,"Pro Forma Income Statement";"acq1",#N/A,TRUE,"Acquirer";"tar1",#N/A,TRUE,"Target"}</definedName>
    <definedName name="wrn.26._2" localSheetId="5" hidden="1">{"cover",#N/A,TRUE,"Cover";"toc3",#N/A,TRUE,"TOC";"over",#N/A,TRUE,"Overview";"ts2",#N/A,TRUE,"Det_Trans_Sum";"ei1",#N/A,TRUE,"Earnings Impact";"ad1",#N/A,TRUE,"accretion dilution";"pfis1",#N/A,TRUE,"Pro Forma Income Statement";"acq1",#N/A,TRUE,"Acquirer";"tar1",#N/A,TRUE,"Target"}</definedName>
    <definedName name="wrn.26._2" localSheetId="4" hidden="1">{"cover",#N/A,TRUE,"Cover";"toc3",#N/A,TRUE,"TOC";"over",#N/A,TRUE,"Overview";"ts2",#N/A,TRUE,"Det_Trans_Sum";"ei1",#N/A,TRUE,"Earnings Impact";"ad1",#N/A,TRUE,"accretion dilution";"pfis1",#N/A,TRUE,"Pro Forma Income Statement";"acq1",#N/A,TRUE,"Acquirer";"tar1",#N/A,TRUE,"Target"}</definedName>
    <definedName name="wrn.26._2" localSheetId="1" hidden="1">{"cover",#N/A,TRUE,"Cover";"toc3",#N/A,TRUE,"TOC";"over",#N/A,TRUE,"Overview";"ts2",#N/A,TRUE,"Det_Trans_Sum";"ei1",#N/A,TRUE,"Earnings Impact";"ad1",#N/A,TRUE,"accretion dilution";"pfis1",#N/A,TRUE,"Pro Forma Income Statement";"acq1",#N/A,TRUE,"Acquirer";"tar1",#N/A,TRUE,"Target"}</definedName>
    <definedName name="wrn.26._2" localSheetId="7" hidden="1">{"cover",#N/A,TRUE,"Cover";"toc3",#N/A,TRUE,"TOC";"over",#N/A,TRUE,"Overview";"ts2",#N/A,TRUE,"Det_Trans_Sum";"ei1",#N/A,TRUE,"Earnings Impact";"ad1",#N/A,TRUE,"accretion dilution";"pfis1",#N/A,TRUE,"Pro Forma Income Statement";"acq1",#N/A,TRUE,"Acquirer";"tar1",#N/A,TRUE,"Target"}</definedName>
    <definedName name="wrn.26._2" hidden="1">{"cover",#N/A,TRUE,"Cover";"toc3",#N/A,TRUE,"TOC";"over",#N/A,TRUE,"Overview";"ts2",#N/A,TRUE,"Det_Trans_Sum";"ei1",#N/A,TRUE,"Earnings Impact";"ad1",#N/A,TRUE,"accretion dilution";"pfis1",#N/A,TRUE,"Pro Forma Income Statement";"acq1",#N/A,TRUE,"Acquirer";"tar1",#N/A,TRUE,"Target"}</definedName>
    <definedName name="wrn.26._3" localSheetId="2" hidden="1">{"cover",#N/A,TRUE,"Cover";"toc3",#N/A,TRUE,"TOC";"over",#N/A,TRUE,"Overview";"ts2",#N/A,TRUE,"Det_Trans_Sum";"ei1",#N/A,TRUE,"Earnings Impact";"ad1",#N/A,TRUE,"accretion dilution";"pfis1",#N/A,TRUE,"Pro Forma Income Statement";"acq1",#N/A,TRUE,"Acquirer";"tar1",#N/A,TRUE,"Target"}</definedName>
    <definedName name="wrn.26._3" localSheetId="6" hidden="1">{"cover",#N/A,TRUE,"Cover";"toc3",#N/A,TRUE,"TOC";"over",#N/A,TRUE,"Overview";"ts2",#N/A,TRUE,"Det_Trans_Sum";"ei1",#N/A,TRUE,"Earnings Impact";"ad1",#N/A,TRUE,"accretion dilution";"pfis1",#N/A,TRUE,"Pro Forma Income Statement";"acq1",#N/A,TRUE,"Acquirer";"tar1",#N/A,TRUE,"Target"}</definedName>
    <definedName name="wrn.26._3" localSheetId="3" hidden="1">{"cover",#N/A,TRUE,"Cover";"toc3",#N/A,TRUE,"TOC";"over",#N/A,TRUE,"Overview";"ts2",#N/A,TRUE,"Det_Trans_Sum";"ei1",#N/A,TRUE,"Earnings Impact";"ad1",#N/A,TRUE,"accretion dilution";"pfis1",#N/A,TRUE,"Pro Forma Income Statement";"acq1",#N/A,TRUE,"Acquirer";"tar1",#N/A,TRUE,"Target"}</definedName>
    <definedName name="wrn.26._3" localSheetId="9" hidden="1">{"cover",#N/A,TRUE,"Cover";"toc3",#N/A,TRUE,"TOC";"over",#N/A,TRUE,"Overview";"ts2",#N/A,TRUE,"Det_Trans_Sum";"ei1",#N/A,TRUE,"Earnings Impact";"ad1",#N/A,TRUE,"accretion dilution";"pfis1",#N/A,TRUE,"Pro Forma Income Statement";"acq1",#N/A,TRUE,"Acquirer";"tar1",#N/A,TRUE,"Target"}</definedName>
    <definedName name="wrn.26._3" localSheetId="5" hidden="1">{"cover",#N/A,TRUE,"Cover";"toc3",#N/A,TRUE,"TOC";"over",#N/A,TRUE,"Overview";"ts2",#N/A,TRUE,"Det_Trans_Sum";"ei1",#N/A,TRUE,"Earnings Impact";"ad1",#N/A,TRUE,"accretion dilution";"pfis1",#N/A,TRUE,"Pro Forma Income Statement";"acq1",#N/A,TRUE,"Acquirer";"tar1",#N/A,TRUE,"Target"}</definedName>
    <definedName name="wrn.26._3" localSheetId="4" hidden="1">{"cover",#N/A,TRUE,"Cover";"toc3",#N/A,TRUE,"TOC";"over",#N/A,TRUE,"Overview";"ts2",#N/A,TRUE,"Det_Trans_Sum";"ei1",#N/A,TRUE,"Earnings Impact";"ad1",#N/A,TRUE,"accretion dilution";"pfis1",#N/A,TRUE,"Pro Forma Income Statement";"acq1",#N/A,TRUE,"Acquirer";"tar1",#N/A,TRUE,"Target"}</definedName>
    <definedName name="wrn.26._3" localSheetId="1" hidden="1">{"cover",#N/A,TRUE,"Cover";"toc3",#N/A,TRUE,"TOC";"over",#N/A,TRUE,"Overview";"ts2",#N/A,TRUE,"Det_Trans_Sum";"ei1",#N/A,TRUE,"Earnings Impact";"ad1",#N/A,TRUE,"accretion dilution";"pfis1",#N/A,TRUE,"Pro Forma Income Statement";"acq1",#N/A,TRUE,"Acquirer";"tar1",#N/A,TRUE,"Target"}</definedName>
    <definedName name="wrn.26._3" localSheetId="7" hidden="1">{"cover",#N/A,TRUE,"Cover";"toc3",#N/A,TRUE,"TOC";"over",#N/A,TRUE,"Overview";"ts2",#N/A,TRUE,"Det_Trans_Sum";"ei1",#N/A,TRUE,"Earnings Impact";"ad1",#N/A,TRUE,"accretion dilution";"pfis1",#N/A,TRUE,"Pro Forma Income Statement";"acq1",#N/A,TRUE,"Acquirer";"tar1",#N/A,TRUE,"Target"}</definedName>
    <definedName name="wrn.26._3" hidden="1">{"cover",#N/A,TRUE,"Cover";"toc3",#N/A,TRUE,"TOC";"over",#N/A,TRUE,"Overview";"ts2",#N/A,TRUE,"Det_Trans_Sum";"ei1",#N/A,TRUE,"Earnings Impact";"ad1",#N/A,TRUE,"accretion dilution";"pfis1",#N/A,TRUE,"Pro Forma Income Statement";"acq1",#N/A,TRUE,"Acquirer";"tar1",#N/A,TRUE,"Target"}</definedName>
    <definedName name="wrn.26._4" localSheetId="2" hidden="1">{"cover",#N/A,TRUE,"Cover";"toc3",#N/A,TRUE,"TOC";"over",#N/A,TRUE,"Overview";"ts2",#N/A,TRUE,"Det_Trans_Sum";"ei1",#N/A,TRUE,"Earnings Impact";"ad1",#N/A,TRUE,"accretion dilution";"pfis1",#N/A,TRUE,"Pro Forma Income Statement";"acq1",#N/A,TRUE,"Acquirer";"tar1",#N/A,TRUE,"Target"}</definedName>
    <definedName name="wrn.26._4" localSheetId="6" hidden="1">{"cover",#N/A,TRUE,"Cover";"toc3",#N/A,TRUE,"TOC";"over",#N/A,TRUE,"Overview";"ts2",#N/A,TRUE,"Det_Trans_Sum";"ei1",#N/A,TRUE,"Earnings Impact";"ad1",#N/A,TRUE,"accretion dilution";"pfis1",#N/A,TRUE,"Pro Forma Income Statement";"acq1",#N/A,TRUE,"Acquirer";"tar1",#N/A,TRUE,"Target"}</definedName>
    <definedName name="wrn.26._4" localSheetId="3" hidden="1">{"cover",#N/A,TRUE,"Cover";"toc3",#N/A,TRUE,"TOC";"over",#N/A,TRUE,"Overview";"ts2",#N/A,TRUE,"Det_Trans_Sum";"ei1",#N/A,TRUE,"Earnings Impact";"ad1",#N/A,TRUE,"accretion dilution";"pfis1",#N/A,TRUE,"Pro Forma Income Statement";"acq1",#N/A,TRUE,"Acquirer";"tar1",#N/A,TRUE,"Target"}</definedName>
    <definedName name="wrn.26._4" localSheetId="9" hidden="1">{"cover",#N/A,TRUE,"Cover";"toc3",#N/A,TRUE,"TOC";"over",#N/A,TRUE,"Overview";"ts2",#N/A,TRUE,"Det_Trans_Sum";"ei1",#N/A,TRUE,"Earnings Impact";"ad1",#N/A,TRUE,"accretion dilution";"pfis1",#N/A,TRUE,"Pro Forma Income Statement";"acq1",#N/A,TRUE,"Acquirer";"tar1",#N/A,TRUE,"Target"}</definedName>
    <definedName name="wrn.26._4" localSheetId="5" hidden="1">{"cover",#N/A,TRUE,"Cover";"toc3",#N/A,TRUE,"TOC";"over",#N/A,TRUE,"Overview";"ts2",#N/A,TRUE,"Det_Trans_Sum";"ei1",#N/A,TRUE,"Earnings Impact";"ad1",#N/A,TRUE,"accretion dilution";"pfis1",#N/A,TRUE,"Pro Forma Income Statement";"acq1",#N/A,TRUE,"Acquirer";"tar1",#N/A,TRUE,"Target"}</definedName>
    <definedName name="wrn.26._4" localSheetId="4" hidden="1">{"cover",#N/A,TRUE,"Cover";"toc3",#N/A,TRUE,"TOC";"over",#N/A,TRUE,"Overview";"ts2",#N/A,TRUE,"Det_Trans_Sum";"ei1",#N/A,TRUE,"Earnings Impact";"ad1",#N/A,TRUE,"accretion dilution";"pfis1",#N/A,TRUE,"Pro Forma Income Statement";"acq1",#N/A,TRUE,"Acquirer";"tar1",#N/A,TRUE,"Target"}</definedName>
    <definedName name="wrn.26._4" localSheetId="1" hidden="1">{"cover",#N/A,TRUE,"Cover";"toc3",#N/A,TRUE,"TOC";"over",#N/A,TRUE,"Overview";"ts2",#N/A,TRUE,"Det_Trans_Sum";"ei1",#N/A,TRUE,"Earnings Impact";"ad1",#N/A,TRUE,"accretion dilution";"pfis1",#N/A,TRUE,"Pro Forma Income Statement";"acq1",#N/A,TRUE,"Acquirer";"tar1",#N/A,TRUE,"Target"}</definedName>
    <definedName name="wrn.26._4" localSheetId="7" hidden="1">{"cover",#N/A,TRUE,"Cover";"toc3",#N/A,TRUE,"TOC";"over",#N/A,TRUE,"Overview";"ts2",#N/A,TRUE,"Det_Trans_Sum";"ei1",#N/A,TRUE,"Earnings Impact";"ad1",#N/A,TRUE,"accretion dilution";"pfis1",#N/A,TRUE,"Pro Forma Income Statement";"acq1",#N/A,TRUE,"Acquirer";"tar1",#N/A,TRUE,"Target"}</definedName>
    <definedName name="wrn.26._4" hidden="1">{"cover",#N/A,TRUE,"Cover";"toc3",#N/A,TRUE,"TOC";"over",#N/A,TRUE,"Overview";"ts2",#N/A,TRUE,"Det_Trans_Sum";"ei1",#N/A,TRUE,"Earnings Impact";"ad1",#N/A,TRUE,"accretion dilution";"pfis1",#N/A,TRUE,"Pro Forma Income Statement";"acq1",#N/A,TRUE,"Acquirer";"tar1",#N/A,TRUE,"Target"}</definedName>
    <definedName name="wrn.26._5" localSheetId="2" hidden="1">{"cover",#N/A,TRUE,"Cover";"toc3",#N/A,TRUE,"TOC";"over",#N/A,TRUE,"Overview";"ts2",#N/A,TRUE,"Det_Trans_Sum";"ei1",#N/A,TRUE,"Earnings Impact";"ad1",#N/A,TRUE,"accretion dilution";"pfis1",#N/A,TRUE,"Pro Forma Income Statement";"acq1",#N/A,TRUE,"Acquirer";"tar1",#N/A,TRUE,"Target"}</definedName>
    <definedName name="wrn.26._5" localSheetId="6" hidden="1">{"cover",#N/A,TRUE,"Cover";"toc3",#N/A,TRUE,"TOC";"over",#N/A,TRUE,"Overview";"ts2",#N/A,TRUE,"Det_Trans_Sum";"ei1",#N/A,TRUE,"Earnings Impact";"ad1",#N/A,TRUE,"accretion dilution";"pfis1",#N/A,TRUE,"Pro Forma Income Statement";"acq1",#N/A,TRUE,"Acquirer";"tar1",#N/A,TRUE,"Target"}</definedName>
    <definedName name="wrn.26._5" localSheetId="3" hidden="1">{"cover",#N/A,TRUE,"Cover";"toc3",#N/A,TRUE,"TOC";"over",#N/A,TRUE,"Overview";"ts2",#N/A,TRUE,"Det_Trans_Sum";"ei1",#N/A,TRUE,"Earnings Impact";"ad1",#N/A,TRUE,"accretion dilution";"pfis1",#N/A,TRUE,"Pro Forma Income Statement";"acq1",#N/A,TRUE,"Acquirer";"tar1",#N/A,TRUE,"Target"}</definedName>
    <definedName name="wrn.26._5" localSheetId="9" hidden="1">{"cover",#N/A,TRUE,"Cover";"toc3",#N/A,TRUE,"TOC";"over",#N/A,TRUE,"Overview";"ts2",#N/A,TRUE,"Det_Trans_Sum";"ei1",#N/A,TRUE,"Earnings Impact";"ad1",#N/A,TRUE,"accretion dilution";"pfis1",#N/A,TRUE,"Pro Forma Income Statement";"acq1",#N/A,TRUE,"Acquirer";"tar1",#N/A,TRUE,"Target"}</definedName>
    <definedName name="wrn.26._5" localSheetId="5" hidden="1">{"cover",#N/A,TRUE,"Cover";"toc3",#N/A,TRUE,"TOC";"over",#N/A,TRUE,"Overview";"ts2",#N/A,TRUE,"Det_Trans_Sum";"ei1",#N/A,TRUE,"Earnings Impact";"ad1",#N/A,TRUE,"accretion dilution";"pfis1",#N/A,TRUE,"Pro Forma Income Statement";"acq1",#N/A,TRUE,"Acquirer";"tar1",#N/A,TRUE,"Target"}</definedName>
    <definedName name="wrn.26._5" localSheetId="4" hidden="1">{"cover",#N/A,TRUE,"Cover";"toc3",#N/A,TRUE,"TOC";"over",#N/A,TRUE,"Overview";"ts2",#N/A,TRUE,"Det_Trans_Sum";"ei1",#N/A,TRUE,"Earnings Impact";"ad1",#N/A,TRUE,"accretion dilution";"pfis1",#N/A,TRUE,"Pro Forma Income Statement";"acq1",#N/A,TRUE,"Acquirer";"tar1",#N/A,TRUE,"Target"}</definedName>
    <definedName name="wrn.26._5" localSheetId="1" hidden="1">{"cover",#N/A,TRUE,"Cover";"toc3",#N/A,TRUE,"TOC";"over",#N/A,TRUE,"Overview";"ts2",#N/A,TRUE,"Det_Trans_Sum";"ei1",#N/A,TRUE,"Earnings Impact";"ad1",#N/A,TRUE,"accretion dilution";"pfis1",#N/A,TRUE,"Pro Forma Income Statement";"acq1",#N/A,TRUE,"Acquirer";"tar1",#N/A,TRUE,"Target"}</definedName>
    <definedName name="wrn.26._5" localSheetId="7" hidden="1">{"cover",#N/A,TRUE,"Cover";"toc3",#N/A,TRUE,"TOC";"over",#N/A,TRUE,"Overview";"ts2",#N/A,TRUE,"Det_Trans_Sum";"ei1",#N/A,TRUE,"Earnings Impact";"ad1",#N/A,TRUE,"accretion dilution";"pfis1",#N/A,TRUE,"Pro Forma Income Statement";"acq1",#N/A,TRUE,"Acquirer";"tar1",#N/A,TRUE,"Target"}</definedName>
    <definedName name="wrn.26._5" hidden="1">{"cover",#N/A,TRUE,"Cover";"toc3",#N/A,TRUE,"TOC";"over",#N/A,TRUE,"Overview";"ts2",#N/A,TRUE,"Det_Trans_Sum";"ei1",#N/A,TRUE,"Earnings Impact";"ad1",#N/A,TRUE,"accretion dilution";"pfis1",#N/A,TRUE,"Pro Forma Income Statement";"acq1",#N/A,TRUE,"Acquirer";"tar1",#N/A,TRUE,"Target"}</definedName>
    <definedName name="wrn.27." localSheetId="0" hidden="1">{"cover",#N/A,TRUE,"Cover";"toc3",#N/A,TRUE,"TOC";"over",#N/A,TRUE,"Overview";"ts2",#N/A,TRUE,"Det_Trans_Sum";"ei2",#N/A,TRUE,"Earnings Impact";"ad2",#N/A,TRUE,"accretion dilution";"pfis2",#N/A,TRUE,"Pro Forma Income Statement";"acq2",#N/A,TRUE,"Acquirer";"tar2",#N/A,TRUE,"Target"}</definedName>
    <definedName name="wrn.27." localSheetId="2" hidden="1">{"cover",#N/A,TRUE,"Cover";"toc3",#N/A,TRUE,"TOC";"over",#N/A,TRUE,"Overview";"ts2",#N/A,TRUE,"Det_Trans_Sum";"ei2",#N/A,TRUE,"Earnings Impact";"ad2",#N/A,TRUE,"accretion dilution";"pfis2",#N/A,TRUE,"Pro Forma Income Statement";"acq2",#N/A,TRUE,"Acquirer";"tar2",#N/A,TRUE,"Target"}</definedName>
    <definedName name="wrn.27." localSheetId="6" hidden="1">{"cover",#N/A,TRUE,"Cover";"toc3",#N/A,TRUE,"TOC";"over",#N/A,TRUE,"Overview";"ts2",#N/A,TRUE,"Det_Trans_Sum";"ei2",#N/A,TRUE,"Earnings Impact";"ad2",#N/A,TRUE,"accretion dilution";"pfis2",#N/A,TRUE,"Pro Forma Income Statement";"acq2",#N/A,TRUE,"Acquirer";"tar2",#N/A,TRUE,"Target"}</definedName>
    <definedName name="wrn.27." localSheetId="3" hidden="1">{"cover",#N/A,TRUE,"Cover";"toc3",#N/A,TRUE,"TOC";"over",#N/A,TRUE,"Overview";"ts2",#N/A,TRUE,"Det_Trans_Sum";"ei2",#N/A,TRUE,"Earnings Impact";"ad2",#N/A,TRUE,"accretion dilution";"pfis2",#N/A,TRUE,"Pro Forma Income Statement";"acq2",#N/A,TRUE,"Acquirer";"tar2",#N/A,TRUE,"Target"}</definedName>
    <definedName name="wrn.27." localSheetId="9" hidden="1">{"cover",#N/A,TRUE,"Cover";"toc3",#N/A,TRUE,"TOC";"over",#N/A,TRUE,"Overview";"ts2",#N/A,TRUE,"Det_Trans_Sum";"ei2",#N/A,TRUE,"Earnings Impact";"ad2",#N/A,TRUE,"accretion dilution";"pfis2",#N/A,TRUE,"Pro Forma Income Statement";"acq2",#N/A,TRUE,"Acquirer";"tar2",#N/A,TRUE,"Target"}</definedName>
    <definedName name="wrn.27." localSheetId="5" hidden="1">{"cover",#N/A,TRUE,"Cover";"toc3",#N/A,TRUE,"TOC";"over",#N/A,TRUE,"Overview";"ts2",#N/A,TRUE,"Det_Trans_Sum";"ei2",#N/A,TRUE,"Earnings Impact";"ad2",#N/A,TRUE,"accretion dilution";"pfis2",#N/A,TRUE,"Pro Forma Income Statement";"acq2",#N/A,TRUE,"Acquirer";"tar2",#N/A,TRUE,"Target"}</definedName>
    <definedName name="wrn.27." localSheetId="4" hidden="1">{"cover",#N/A,TRUE,"Cover";"toc3",#N/A,TRUE,"TOC";"over",#N/A,TRUE,"Overview";"ts2",#N/A,TRUE,"Det_Trans_Sum";"ei2",#N/A,TRUE,"Earnings Impact";"ad2",#N/A,TRUE,"accretion dilution";"pfis2",#N/A,TRUE,"Pro Forma Income Statement";"acq2",#N/A,TRUE,"Acquirer";"tar2",#N/A,TRUE,"Target"}</definedName>
    <definedName name="wrn.27." localSheetId="1" hidden="1">{"cover",#N/A,TRUE,"Cover";"toc3",#N/A,TRUE,"TOC";"over",#N/A,TRUE,"Overview";"ts2",#N/A,TRUE,"Det_Trans_Sum";"ei2",#N/A,TRUE,"Earnings Impact";"ad2",#N/A,TRUE,"accretion dilution";"pfis2",#N/A,TRUE,"Pro Forma Income Statement";"acq2",#N/A,TRUE,"Acquirer";"tar2",#N/A,TRUE,"Target"}</definedName>
    <definedName name="wrn.27." localSheetId="7" hidden="1">{"cover",#N/A,TRUE,"Cover";"toc3",#N/A,TRUE,"TOC";"over",#N/A,TRUE,"Overview";"ts2",#N/A,TRUE,"Det_Trans_Sum";"ei2",#N/A,TRUE,"Earnings Impact";"ad2",#N/A,TRUE,"accretion dilution";"pfis2",#N/A,TRUE,"Pro Forma Income Statement";"acq2",#N/A,TRUE,"Acquirer";"tar2",#N/A,TRUE,"Target"}</definedName>
    <definedName name="wrn.27." hidden="1">{"cover",#N/A,TRUE,"Cover";"toc3",#N/A,TRUE,"TOC";"over",#N/A,TRUE,"Overview";"ts2",#N/A,TRUE,"Det_Trans_Sum";"ei2",#N/A,TRUE,"Earnings Impact";"ad2",#N/A,TRUE,"accretion dilution";"pfis2",#N/A,TRUE,"Pro Forma Income Statement";"acq2",#N/A,TRUE,"Acquirer";"tar2",#N/A,TRUE,"Target"}</definedName>
    <definedName name="wrn.27._1" localSheetId="2" hidden="1">{"cover",#N/A,TRUE,"Cover";"toc3",#N/A,TRUE,"TOC";"over",#N/A,TRUE,"Overview";"ts2",#N/A,TRUE,"Det_Trans_Sum";"ei2",#N/A,TRUE,"Earnings Impact";"ad2",#N/A,TRUE,"accretion dilution";"pfis2",#N/A,TRUE,"Pro Forma Income Statement";"acq2",#N/A,TRUE,"Acquirer";"tar2",#N/A,TRUE,"Target"}</definedName>
    <definedName name="wrn.27._1" localSheetId="6" hidden="1">{"cover",#N/A,TRUE,"Cover";"toc3",#N/A,TRUE,"TOC";"over",#N/A,TRUE,"Overview";"ts2",#N/A,TRUE,"Det_Trans_Sum";"ei2",#N/A,TRUE,"Earnings Impact";"ad2",#N/A,TRUE,"accretion dilution";"pfis2",#N/A,TRUE,"Pro Forma Income Statement";"acq2",#N/A,TRUE,"Acquirer";"tar2",#N/A,TRUE,"Target"}</definedName>
    <definedName name="wrn.27._1" localSheetId="3" hidden="1">{"cover",#N/A,TRUE,"Cover";"toc3",#N/A,TRUE,"TOC";"over",#N/A,TRUE,"Overview";"ts2",#N/A,TRUE,"Det_Trans_Sum";"ei2",#N/A,TRUE,"Earnings Impact";"ad2",#N/A,TRUE,"accretion dilution";"pfis2",#N/A,TRUE,"Pro Forma Income Statement";"acq2",#N/A,TRUE,"Acquirer";"tar2",#N/A,TRUE,"Target"}</definedName>
    <definedName name="wrn.27._1" localSheetId="9" hidden="1">{"cover",#N/A,TRUE,"Cover";"toc3",#N/A,TRUE,"TOC";"over",#N/A,TRUE,"Overview";"ts2",#N/A,TRUE,"Det_Trans_Sum";"ei2",#N/A,TRUE,"Earnings Impact";"ad2",#N/A,TRUE,"accretion dilution";"pfis2",#N/A,TRUE,"Pro Forma Income Statement";"acq2",#N/A,TRUE,"Acquirer";"tar2",#N/A,TRUE,"Target"}</definedName>
    <definedName name="wrn.27._1" localSheetId="5" hidden="1">{"cover",#N/A,TRUE,"Cover";"toc3",#N/A,TRUE,"TOC";"over",#N/A,TRUE,"Overview";"ts2",#N/A,TRUE,"Det_Trans_Sum";"ei2",#N/A,TRUE,"Earnings Impact";"ad2",#N/A,TRUE,"accretion dilution";"pfis2",#N/A,TRUE,"Pro Forma Income Statement";"acq2",#N/A,TRUE,"Acquirer";"tar2",#N/A,TRUE,"Target"}</definedName>
    <definedName name="wrn.27._1" localSheetId="4" hidden="1">{"cover",#N/A,TRUE,"Cover";"toc3",#N/A,TRUE,"TOC";"over",#N/A,TRUE,"Overview";"ts2",#N/A,TRUE,"Det_Trans_Sum";"ei2",#N/A,TRUE,"Earnings Impact";"ad2",#N/A,TRUE,"accretion dilution";"pfis2",#N/A,TRUE,"Pro Forma Income Statement";"acq2",#N/A,TRUE,"Acquirer";"tar2",#N/A,TRUE,"Target"}</definedName>
    <definedName name="wrn.27._1" localSheetId="1" hidden="1">{"cover",#N/A,TRUE,"Cover";"toc3",#N/A,TRUE,"TOC";"over",#N/A,TRUE,"Overview";"ts2",#N/A,TRUE,"Det_Trans_Sum";"ei2",#N/A,TRUE,"Earnings Impact";"ad2",#N/A,TRUE,"accretion dilution";"pfis2",#N/A,TRUE,"Pro Forma Income Statement";"acq2",#N/A,TRUE,"Acquirer";"tar2",#N/A,TRUE,"Target"}</definedName>
    <definedName name="wrn.27._1" localSheetId="7" hidden="1">{"cover",#N/A,TRUE,"Cover";"toc3",#N/A,TRUE,"TOC";"over",#N/A,TRUE,"Overview";"ts2",#N/A,TRUE,"Det_Trans_Sum";"ei2",#N/A,TRUE,"Earnings Impact";"ad2",#N/A,TRUE,"accretion dilution";"pfis2",#N/A,TRUE,"Pro Forma Income Statement";"acq2",#N/A,TRUE,"Acquirer";"tar2",#N/A,TRUE,"Target"}</definedName>
    <definedName name="wrn.27._1" hidden="1">{"cover",#N/A,TRUE,"Cover";"toc3",#N/A,TRUE,"TOC";"over",#N/A,TRUE,"Overview";"ts2",#N/A,TRUE,"Det_Trans_Sum";"ei2",#N/A,TRUE,"Earnings Impact";"ad2",#N/A,TRUE,"accretion dilution";"pfis2",#N/A,TRUE,"Pro Forma Income Statement";"acq2",#N/A,TRUE,"Acquirer";"tar2",#N/A,TRUE,"Target"}</definedName>
    <definedName name="wrn.27._2" localSheetId="2" hidden="1">{"cover",#N/A,TRUE,"Cover";"toc3",#N/A,TRUE,"TOC";"over",#N/A,TRUE,"Overview";"ts2",#N/A,TRUE,"Det_Trans_Sum";"ei2",#N/A,TRUE,"Earnings Impact";"ad2",#N/A,TRUE,"accretion dilution";"pfis2",#N/A,TRUE,"Pro Forma Income Statement";"acq2",#N/A,TRUE,"Acquirer";"tar2",#N/A,TRUE,"Target"}</definedName>
    <definedName name="wrn.27._2" localSheetId="6" hidden="1">{"cover",#N/A,TRUE,"Cover";"toc3",#N/A,TRUE,"TOC";"over",#N/A,TRUE,"Overview";"ts2",#N/A,TRUE,"Det_Trans_Sum";"ei2",#N/A,TRUE,"Earnings Impact";"ad2",#N/A,TRUE,"accretion dilution";"pfis2",#N/A,TRUE,"Pro Forma Income Statement";"acq2",#N/A,TRUE,"Acquirer";"tar2",#N/A,TRUE,"Target"}</definedName>
    <definedName name="wrn.27._2" localSheetId="3" hidden="1">{"cover",#N/A,TRUE,"Cover";"toc3",#N/A,TRUE,"TOC";"over",#N/A,TRUE,"Overview";"ts2",#N/A,TRUE,"Det_Trans_Sum";"ei2",#N/A,TRUE,"Earnings Impact";"ad2",#N/A,TRUE,"accretion dilution";"pfis2",#N/A,TRUE,"Pro Forma Income Statement";"acq2",#N/A,TRUE,"Acquirer";"tar2",#N/A,TRUE,"Target"}</definedName>
    <definedName name="wrn.27._2" localSheetId="9" hidden="1">{"cover",#N/A,TRUE,"Cover";"toc3",#N/A,TRUE,"TOC";"over",#N/A,TRUE,"Overview";"ts2",#N/A,TRUE,"Det_Trans_Sum";"ei2",#N/A,TRUE,"Earnings Impact";"ad2",#N/A,TRUE,"accretion dilution";"pfis2",#N/A,TRUE,"Pro Forma Income Statement";"acq2",#N/A,TRUE,"Acquirer";"tar2",#N/A,TRUE,"Target"}</definedName>
    <definedName name="wrn.27._2" localSheetId="5" hidden="1">{"cover",#N/A,TRUE,"Cover";"toc3",#N/A,TRUE,"TOC";"over",#N/A,TRUE,"Overview";"ts2",#N/A,TRUE,"Det_Trans_Sum";"ei2",#N/A,TRUE,"Earnings Impact";"ad2",#N/A,TRUE,"accretion dilution";"pfis2",#N/A,TRUE,"Pro Forma Income Statement";"acq2",#N/A,TRUE,"Acquirer";"tar2",#N/A,TRUE,"Target"}</definedName>
    <definedName name="wrn.27._2" localSheetId="4" hidden="1">{"cover",#N/A,TRUE,"Cover";"toc3",#N/A,TRUE,"TOC";"over",#N/A,TRUE,"Overview";"ts2",#N/A,TRUE,"Det_Trans_Sum";"ei2",#N/A,TRUE,"Earnings Impact";"ad2",#N/A,TRUE,"accretion dilution";"pfis2",#N/A,TRUE,"Pro Forma Income Statement";"acq2",#N/A,TRUE,"Acquirer";"tar2",#N/A,TRUE,"Target"}</definedName>
    <definedName name="wrn.27._2" localSheetId="1" hidden="1">{"cover",#N/A,TRUE,"Cover";"toc3",#N/A,TRUE,"TOC";"over",#N/A,TRUE,"Overview";"ts2",#N/A,TRUE,"Det_Trans_Sum";"ei2",#N/A,TRUE,"Earnings Impact";"ad2",#N/A,TRUE,"accretion dilution";"pfis2",#N/A,TRUE,"Pro Forma Income Statement";"acq2",#N/A,TRUE,"Acquirer";"tar2",#N/A,TRUE,"Target"}</definedName>
    <definedName name="wrn.27._2" localSheetId="7" hidden="1">{"cover",#N/A,TRUE,"Cover";"toc3",#N/A,TRUE,"TOC";"over",#N/A,TRUE,"Overview";"ts2",#N/A,TRUE,"Det_Trans_Sum";"ei2",#N/A,TRUE,"Earnings Impact";"ad2",#N/A,TRUE,"accretion dilution";"pfis2",#N/A,TRUE,"Pro Forma Income Statement";"acq2",#N/A,TRUE,"Acquirer";"tar2",#N/A,TRUE,"Target"}</definedName>
    <definedName name="wrn.27._2" hidden="1">{"cover",#N/A,TRUE,"Cover";"toc3",#N/A,TRUE,"TOC";"over",#N/A,TRUE,"Overview";"ts2",#N/A,TRUE,"Det_Trans_Sum";"ei2",#N/A,TRUE,"Earnings Impact";"ad2",#N/A,TRUE,"accretion dilution";"pfis2",#N/A,TRUE,"Pro Forma Income Statement";"acq2",#N/A,TRUE,"Acquirer";"tar2",#N/A,TRUE,"Target"}</definedName>
    <definedName name="wrn.27._3" localSheetId="2" hidden="1">{"cover",#N/A,TRUE,"Cover";"toc3",#N/A,TRUE,"TOC";"over",#N/A,TRUE,"Overview";"ts2",#N/A,TRUE,"Det_Trans_Sum";"ei2",#N/A,TRUE,"Earnings Impact";"ad2",#N/A,TRUE,"accretion dilution";"pfis2",#N/A,TRUE,"Pro Forma Income Statement";"acq2",#N/A,TRUE,"Acquirer";"tar2",#N/A,TRUE,"Target"}</definedName>
    <definedName name="wrn.27._3" localSheetId="6" hidden="1">{"cover",#N/A,TRUE,"Cover";"toc3",#N/A,TRUE,"TOC";"over",#N/A,TRUE,"Overview";"ts2",#N/A,TRUE,"Det_Trans_Sum";"ei2",#N/A,TRUE,"Earnings Impact";"ad2",#N/A,TRUE,"accretion dilution";"pfis2",#N/A,TRUE,"Pro Forma Income Statement";"acq2",#N/A,TRUE,"Acquirer";"tar2",#N/A,TRUE,"Target"}</definedName>
    <definedName name="wrn.27._3" localSheetId="3" hidden="1">{"cover",#N/A,TRUE,"Cover";"toc3",#N/A,TRUE,"TOC";"over",#N/A,TRUE,"Overview";"ts2",#N/A,TRUE,"Det_Trans_Sum";"ei2",#N/A,TRUE,"Earnings Impact";"ad2",#N/A,TRUE,"accretion dilution";"pfis2",#N/A,TRUE,"Pro Forma Income Statement";"acq2",#N/A,TRUE,"Acquirer";"tar2",#N/A,TRUE,"Target"}</definedName>
    <definedName name="wrn.27._3" localSheetId="9" hidden="1">{"cover",#N/A,TRUE,"Cover";"toc3",#N/A,TRUE,"TOC";"over",#N/A,TRUE,"Overview";"ts2",#N/A,TRUE,"Det_Trans_Sum";"ei2",#N/A,TRUE,"Earnings Impact";"ad2",#N/A,TRUE,"accretion dilution";"pfis2",#N/A,TRUE,"Pro Forma Income Statement";"acq2",#N/A,TRUE,"Acquirer";"tar2",#N/A,TRUE,"Target"}</definedName>
    <definedName name="wrn.27._3" localSheetId="5" hidden="1">{"cover",#N/A,TRUE,"Cover";"toc3",#N/A,TRUE,"TOC";"over",#N/A,TRUE,"Overview";"ts2",#N/A,TRUE,"Det_Trans_Sum";"ei2",#N/A,TRUE,"Earnings Impact";"ad2",#N/A,TRUE,"accretion dilution";"pfis2",#N/A,TRUE,"Pro Forma Income Statement";"acq2",#N/A,TRUE,"Acquirer";"tar2",#N/A,TRUE,"Target"}</definedName>
    <definedName name="wrn.27._3" localSheetId="4" hidden="1">{"cover",#N/A,TRUE,"Cover";"toc3",#N/A,TRUE,"TOC";"over",#N/A,TRUE,"Overview";"ts2",#N/A,TRUE,"Det_Trans_Sum";"ei2",#N/A,TRUE,"Earnings Impact";"ad2",#N/A,TRUE,"accretion dilution";"pfis2",#N/A,TRUE,"Pro Forma Income Statement";"acq2",#N/A,TRUE,"Acquirer";"tar2",#N/A,TRUE,"Target"}</definedName>
    <definedName name="wrn.27._3" localSheetId="1" hidden="1">{"cover",#N/A,TRUE,"Cover";"toc3",#N/A,TRUE,"TOC";"over",#N/A,TRUE,"Overview";"ts2",#N/A,TRUE,"Det_Trans_Sum";"ei2",#N/A,TRUE,"Earnings Impact";"ad2",#N/A,TRUE,"accretion dilution";"pfis2",#N/A,TRUE,"Pro Forma Income Statement";"acq2",#N/A,TRUE,"Acquirer";"tar2",#N/A,TRUE,"Target"}</definedName>
    <definedName name="wrn.27._3" localSheetId="7" hidden="1">{"cover",#N/A,TRUE,"Cover";"toc3",#N/A,TRUE,"TOC";"over",#N/A,TRUE,"Overview";"ts2",#N/A,TRUE,"Det_Trans_Sum";"ei2",#N/A,TRUE,"Earnings Impact";"ad2",#N/A,TRUE,"accretion dilution";"pfis2",#N/A,TRUE,"Pro Forma Income Statement";"acq2",#N/A,TRUE,"Acquirer";"tar2",#N/A,TRUE,"Target"}</definedName>
    <definedName name="wrn.27._3" hidden="1">{"cover",#N/A,TRUE,"Cover";"toc3",#N/A,TRUE,"TOC";"over",#N/A,TRUE,"Overview";"ts2",#N/A,TRUE,"Det_Trans_Sum";"ei2",#N/A,TRUE,"Earnings Impact";"ad2",#N/A,TRUE,"accretion dilution";"pfis2",#N/A,TRUE,"Pro Forma Income Statement";"acq2",#N/A,TRUE,"Acquirer";"tar2",#N/A,TRUE,"Target"}</definedName>
    <definedName name="wrn.27._4" localSheetId="2" hidden="1">{"cover",#N/A,TRUE,"Cover";"toc3",#N/A,TRUE,"TOC";"over",#N/A,TRUE,"Overview";"ts2",#N/A,TRUE,"Det_Trans_Sum";"ei2",#N/A,TRUE,"Earnings Impact";"ad2",#N/A,TRUE,"accretion dilution";"pfis2",#N/A,TRUE,"Pro Forma Income Statement";"acq2",#N/A,TRUE,"Acquirer";"tar2",#N/A,TRUE,"Target"}</definedName>
    <definedName name="wrn.27._4" localSheetId="6" hidden="1">{"cover",#N/A,TRUE,"Cover";"toc3",#N/A,TRUE,"TOC";"over",#N/A,TRUE,"Overview";"ts2",#N/A,TRUE,"Det_Trans_Sum";"ei2",#N/A,TRUE,"Earnings Impact";"ad2",#N/A,TRUE,"accretion dilution";"pfis2",#N/A,TRUE,"Pro Forma Income Statement";"acq2",#N/A,TRUE,"Acquirer";"tar2",#N/A,TRUE,"Target"}</definedName>
    <definedName name="wrn.27._4" localSheetId="3" hidden="1">{"cover",#N/A,TRUE,"Cover";"toc3",#N/A,TRUE,"TOC";"over",#N/A,TRUE,"Overview";"ts2",#N/A,TRUE,"Det_Trans_Sum";"ei2",#N/A,TRUE,"Earnings Impact";"ad2",#N/A,TRUE,"accretion dilution";"pfis2",#N/A,TRUE,"Pro Forma Income Statement";"acq2",#N/A,TRUE,"Acquirer";"tar2",#N/A,TRUE,"Target"}</definedName>
    <definedName name="wrn.27._4" localSheetId="9" hidden="1">{"cover",#N/A,TRUE,"Cover";"toc3",#N/A,TRUE,"TOC";"over",#N/A,TRUE,"Overview";"ts2",#N/A,TRUE,"Det_Trans_Sum";"ei2",#N/A,TRUE,"Earnings Impact";"ad2",#N/A,TRUE,"accretion dilution";"pfis2",#N/A,TRUE,"Pro Forma Income Statement";"acq2",#N/A,TRUE,"Acquirer";"tar2",#N/A,TRUE,"Target"}</definedName>
    <definedName name="wrn.27._4" localSheetId="5" hidden="1">{"cover",#N/A,TRUE,"Cover";"toc3",#N/A,TRUE,"TOC";"over",#N/A,TRUE,"Overview";"ts2",#N/A,TRUE,"Det_Trans_Sum";"ei2",#N/A,TRUE,"Earnings Impact";"ad2",#N/A,TRUE,"accretion dilution";"pfis2",#N/A,TRUE,"Pro Forma Income Statement";"acq2",#N/A,TRUE,"Acquirer";"tar2",#N/A,TRUE,"Target"}</definedName>
    <definedName name="wrn.27._4" localSheetId="4" hidden="1">{"cover",#N/A,TRUE,"Cover";"toc3",#N/A,TRUE,"TOC";"over",#N/A,TRUE,"Overview";"ts2",#N/A,TRUE,"Det_Trans_Sum";"ei2",#N/A,TRUE,"Earnings Impact";"ad2",#N/A,TRUE,"accretion dilution";"pfis2",#N/A,TRUE,"Pro Forma Income Statement";"acq2",#N/A,TRUE,"Acquirer";"tar2",#N/A,TRUE,"Target"}</definedName>
    <definedName name="wrn.27._4" localSheetId="1" hidden="1">{"cover",#N/A,TRUE,"Cover";"toc3",#N/A,TRUE,"TOC";"over",#N/A,TRUE,"Overview";"ts2",#N/A,TRUE,"Det_Trans_Sum";"ei2",#N/A,TRUE,"Earnings Impact";"ad2",#N/A,TRUE,"accretion dilution";"pfis2",#N/A,TRUE,"Pro Forma Income Statement";"acq2",#N/A,TRUE,"Acquirer";"tar2",#N/A,TRUE,"Target"}</definedName>
    <definedName name="wrn.27._4" localSheetId="7" hidden="1">{"cover",#N/A,TRUE,"Cover";"toc3",#N/A,TRUE,"TOC";"over",#N/A,TRUE,"Overview";"ts2",#N/A,TRUE,"Det_Trans_Sum";"ei2",#N/A,TRUE,"Earnings Impact";"ad2",#N/A,TRUE,"accretion dilution";"pfis2",#N/A,TRUE,"Pro Forma Income Statement";"acq2",#N/A,TRUE,"Acquirer";"tar2",#N/A,TRUE,"Target"}</definedName>
    <definedName name="wrn.27._4" hidden="1">{"cover",#N/A,TRUE,"Cover";"toc3",#N/A,TRUE,"TOC";"over",#N/A,TRUE,"Overview";"ts2",#N/A,TRUE,"Det_Trans_Sum";"ei2",#N/A,TRUE,"Earnings Impact";"ad2",#N/A,TRUE,"accretion dilution";"pfis2",#N/A,TRUE,"Pro Forma Income Statement";"acq2",#N/A,TRUE,"Acquirer";"tar2",#N/A,TRUE,"Target"}</definedName>
    <definedName name="wrn.27._5" localSheetId="2" hidden="1">{"cover",#N/A,TRUE,"Cover";"toc3",#N/A,TRUE,"TOC";"over",#N/A,TRUE,"Overview";"ts2",#N/A,TRUE,"Det_Trans_Sum";"ei2",#N/A,TRUE,"Earnings Impact";"ad2",#N/A,TRUE,"accretion dilution";"pfis2",#N/A,TRUE,"Pro Forma Income Statement";"acq2",#N/A,TRUE,"Acquirer";"tar2",#N/A,TRUE,"Target"}</definedName>
    <definedName name="wrn.27._5" localSheetId="6" hidden="1">{"cover",#N/A,TRUE,"Cover";"toc3",#N/A,TRUE,"TOC";"over",#N/A,TRUE,"Overview";"ts2",#N/A,TRUE,"Det_Trans_Sum";"ei2",#N/A,TRUE,"Earnings Impact";"ad2",#N/A,TRUE,"accretion dilution";"pfis2",#N/A,TRUE,"Pro Forma Income Statement";"acq2",#N/A,TRUE,"Acquirer";"tar2",#N/A,TRUE,"Target"}</definedName>
    <definedName name="wrn.27._5" localSheetId="3" hidden="1">{"cover",#N/A,TRUE,"Cover";"toc3",#N/A,TRUE,"TOC";"over",#N/A,TRUE,"Overview";"ts2",#N/A,TRUE,"Det_Trans_Sum";"ei2",#N/A,TRUE,"Earnings Impact";"ad2",#N/A,TRUE,"accretion dilution";"pfis2",#N/A,TRUE,"Pro Forma Income Statement";"acq2",#N/A,TRUE,"Acquirer";"tar2",#N/A,TRUE,"Target"}</definedName>
    <definedName name="wrn.27._5" localSheetId="9" hidden="1">{"cover",#N/A,TRUE,"Cover";"toc3",#N/A,TRUE,"TOC";"over",#N/A,TRUE,"Overview";"ts2",#N/A,TRUE,"Det_Trans_Sum";"ei2",#N/A,TRUE,"Earnings Impact";"ad2",#N/A,TRUE,"accretion dilution";"pfis2",#N/A,TRUE,"Pro Forma Income Statement";"acq2",#N/A,TRUE,"Acquirer";"tar2",#N/A,TRUE,"Target"}</definedName>
    <definedName name="wrn.27._5" localSheetId="5" hidden="1">{"cover",#N/A,TRUE,"Cover";"toc3",#N/A,TRUE,"TOC";"over",#N/A,TRUE,"Overview";"ts2",#N/A,TRUE,"Det_Trans_Sum";"ei2",#N/A,TRUE,"Earnings Impact";"ad2",#N/A,TRUE,"accretion dilution";"pfis2",#N/A,TRUE,"Pro Forma Income Statement";"acq2",#N/A,TRUE,"Acquirer";"tar2",#N/A,TRUE,"Target"}</definedName>
    <definedName name="wrn.27._5" localSheetId="4" hidden="1">{"cover",#N/A,TRUE,"Cover";"toc3",#N/A,TRUE,"TOC";"over",#N/A,TRUE,"Overview";"ts2",#N/A,TRUE,"Det_Trans_Sum";"ei2",#N/A,TRUE,"Earnings Impact";"ad2",#N/A,TRUE,"accretion dilution";"pfis2",#N/A,TRUE,"Pro Forma Income Statement";"acq2",#N/A,TRUE,"Acquirer";"tar2",#N/A,TRUE,"Target"}</definedName>
    <definedName name="wrn.27._5" localSheetId="1" hidden="1">{"cover",#N/A,TRUE,"Cover";"toc3",#N/A,TRUE,"TOC";"over",#N/A,TRUE,"Overview";"ts2",#N/A,TRUE,"Det_Trans_Sum";"ei2",#N/A,TRUE,"Earnings Impact";"ad2",#N/A,TRUE,"accretion dilution";"pfis2",#N/A,TRUE,"Pro Forma Income Statement";"acq2",#N/A,TRUE,"Acquirer";"tar2",#N/A,TRUE,"Target"}</definedName>
    <definedName name="wrn.27._5" localSheetId="7" hidden="1">{"cover",#N/A,TRUE,"Cover";"toc3",#N/A,TRUE,"TOC";"over",#N/A,TRUE,"Overview";"ts2",#N/A,TRUE,"Det_Trans_Sum";"ei2",#N/A,TRUE,"Earnings Impact";"ad2",#N/A,TRUE,"accretion dilution";"pfis2",#N/A,TRUE,"Pro Forma Income Statement";"acq2",#N/A,TRUE,"Acquirer";"tar2",#N/A,TRUE,"Target"}</definedName>
    <definedName name="wrn.27._5" hidden="1">{"cover",#N/A,TRUE,"Cover";"toc3",#N/A,TRUE,"TOC";"over",#N/A,TRUE,"Overview";"ts2",#N/A,TRUE,"Det_Trans_Sum";"ei2",#N/A,TRUE,"Earnings Impact";"ad2",#N/A,TRUE,"accretion dilution";"pfis2",#N/A,TRUE,"Pro Forma Income Statement";"acq2",#N/A,TRUE,"Acquirer";"tar2",#N/A,TRUE,"Target"}</definedName>
    <definedName name="wrn.28." localSheetId="0" hidden="1">{"cover",#N/A,TRUE,"Cover";"toc3",#N/A,TRUE,"TOC";"over",#N/A,TRUE,"Overview";"ts2",#N/A,TRUE,"Det_Trans_Sum";"ei3",#N/A,TRUE,"Earnings Impact";"ad3",#N/A,TRUE,"accretion dilution";"pfis3",#N/A,TRUE,"Pro Forma Income Statement";"acq3",#N/A,TRUE,"Acquirer";"tar3",#N/A,TRUE,"Target"}</definedName>
    <definedName name="wrn.28." localSheetId="2" hidden="1">{"cover",#N/A,TRUE,"Cover";"toc3",#N/A,TRUE,"TOC";"over",#N/A,TRUE,"Overview";"ts2",#N/A,TRUE,"Det_Trans_Sum";"ei3",#N/A,TRUE,"Earnings Impact";"ad3",#N/A,TRUE,"accretion dilution";"pfis3",#N/A,TRUE,"Pro Forma Income Statement";"acq3",#N/A,TRUE,"Acquirer";"tar3",#N/A,TRUE,"Target"}</definedName>
    <definedName name="wrn.28." localSheetId="6" hidden="1">{"cover",#N/A,TRUE,"Cover";"toc3",#N/A,TRUE,"TOC";"over",#N/A,TRUE,"Overview";"ts2",#N/A,TRUE,"Det_Trans_Sum";"ei3",#N/A,TRUE,"Earnings Impact";"ad3",#N/A,TRUE,"accretion dilution";"pfis3",#N/A,TRUE,"Pro Forma Income Statement";"acq3",#N/A,TRUE,"Acquirer";"tar3",#N/A,TRUE,"Target"}</definedName>
    <definedName name="wrn.28." localSheetId="3" hidden="1">{"cover",#N/A,TRUE,"Cover";"toc3",#N/A,TRUE,"TOC";"over",#N/A,TRUE,"Overview";"ts2",#N/A,TRUE,"Det_Trans_Sum";"ei3",#N/A,TRUE,"Earnings Impact";"ad3",#N/A,TRUE,"accretion dilution";"pfis3",#N/A,TRUE,"Pro Forma Income Statement";"acq3",#N/A,TRUE,"Acquirer";"tar3",#N/A,TRUE,"Target"}</definedName>
    <definedName name="wrn.28." localSheetId="9" hidden="1">{"cover",#N/A,TRUE,"Cover";"toc3",#N/A,TRUE,"TOC";"over",#N/A,TRUE,"Overview";"ts2",#N/A,TRUE,"Det_Trans_Sum";"ei3",#N/A,TRUE,"Earnings Impact";"ad3",#N/A,TRUE,"accretion dilution";"pfis3",#N/A,TRUE,"Pro Forma Income Statement";"acq3",#N/A,TRUE,"Acquirer";"tar3",#N/A,TRUE,"Target"}</definedName>
    <definedName name="wrn.28." localSheetId="5" hidden="1">{"cover",#N/A,TRUE,"Cover";"toc3",#N/A,TRUE,"TOC";"over",#N/A,TRUE,"Overview";"ts2",#N/A,TRUE,"Det_Trans_Sum";"ei3",#N/A,TRUE,"Earnings Impact";"ad3",#N/A,TRUE,"accretion dilution";"pfis3",#N/A,TRUE,"Pro Forma Income Statement";"acq3",#N/A,TRUE,"Acquirer";"tar3",#N/A,TRUE,"Target"}</definedName>
    <definedName name="wrn.28." localSheetId="4" hidden="1">{"cover",#N/A,TRUE,"Cover";"toc3",#N/A,TRUE,"TOC";"over",#N/A,TRUE,"Overview";"ts2",#N/A,TRUE,"Det_Trans_Sum";"ei3",#N/A,TRUE,"Earnings Impact";"ad3",#N/A,TRUE,"accretion dilution";"pfis3",#N/A,TRUE,"Pro Forma Income Statement";"acq3",#N/A,TRUE,"Acquirer";"tar3",#N/A,TRUE,"Target"}</definedName>
    <definedName name="wrn.28." localSheetId="1" hidden="1">{"cover",#N/A,TRUE,"Cover";"toc3",#N/A,TRUE,"TOC";"over",#N/A,TRUE,"Overview";"ts2",#N/A,TRUE,"Det_Trans_Sum";"ei3",#N/A,TRUE,"Earnings Impact";"ad3",#N/A,TRUE,"accretion dilution";"pfis3",#N/A,TRUE,"Pro Forma Income Statement";"acq3",#N/A,TRUE,"Acquirer";"tar3",#N/A,TRUE,"Target"}</definedName>
    <definedName name="wrn.28." localSheetId="7" hidden="1">{"cover",#N/A,TRUE,"Cover";"toc3",#N/A,TRUE,"TOC";"over",#N/A,TRUE,"Overview";"ts2",#N/A,TRUE,"Det_Trans_Sum";"ei3",#N/A,TRUE,"Earnings Impact";"ad3",#N/A,TRUE,"accretion dilution";"pfis3",#N/A,TRUE,"Pro Forma Income Statement";"acq3",#N/A,TRUE,"Acquirer";"tar3",#N/A,TRUE,"Target"}</definedName>
    <definedName name="wrn.28." hidden="1">{"cover",#N/A,TRUE,"Cover";"toc3",#N/A,TRUE,"TOC";"over",#N/A,TRUE,"Overview";"ts2",#N/A,TRUE,"Det_Trans_Sum";"ei3",#N/A,TRUE,"Earnings Impact";"ad3",#N/A,TRUE,"accretion dilution";"pfis3",#N/A,TRUE,"Pro Forma Income Statement";"acq3",#N/A,TRUE,"Acquirer";"tar3",#N/A,TRUE,"Target"}</definedName>
    <definedName name="wrn.28._1" localSheetId="2" hidden="1">{"cover",#N/A,TRUE,"Cover";"toc3",#N/A,TRUE,"TOC";"over",#N/A,TRUE,"Overview";"ts2",#N/A,TRUE,"Det_Trans_Sum";"ei3",#N/A,TRUE,"Earnings Impact";"ad3",#N/A,TRUE,"accretion dilution";"pfis3",#N/A,TRUE,"Pro Forma Income Statement";"acq3",#N/A,TRUE,"Acquirer";"tar3",#N/A,TRUE,"Target"}</definedName>
    <definedName name="wrn.28._1" localSheetId="6" hidden="1">{"cover",#N/A,TRUE,"Cover";"toc3",#N/A,TRUE,"TOC";"over",#N/A,TRUE,"Overview";"ts2",#N/A,TRUE,"Det_Trans_Sum";"ei3",#N/A,TRUE,"Earnings Impact";"ad3",#N/A,TRUE,"accretion dilution";"pfis3",#N/A,TRUE,"Pro Forma Income Statement";"acq3",#N/A,TRUE,"Acquirer";"tar3",#N/A,TRUE,"Target"}</definedName>
    <definedName name="wrn.28._1" localSheetId="3" hidden="1">{"cover",#N/A,TRUE,"Cover";"toc3",#N/A,TRUE,"TOC";"over",#N/A,TRUE,"Overview";"ts2",#N/A,TRUE,"Det_Trans_Sum";"ei3",#N/A,TRUE,"Earnings Impact";"ad3",#N/A,TRUE,"accretion dilution";"pfis3",#N/A,TRUE,"Pro Forma Income Statement";"acq3",#N/A,TRUE,"Acquirer";"tar3",#N/A,TRUE,"Target"}</definedName>
    <definedName name="wrn.28._1" localSheetId="9" hidden="1">{"cover",#N/A,TRUE,"Cover";"toc3",#N/A,TRUE,"TOC";"over",#N/A,TRUE,"Overview";"ts2",#N/A,TRUE,"Det_Trans_Sum";"ei3",#N/A,TRUE,"Earnings Impact";"ad3",#N/A,TRUE,"accretion dilution";"pfis3",#N/A,TRUE,"Pro Forma Income Statement";"acq3",#N/A,TRUE,"Acquirer";"tar3",#N/A,TRUE,"Target"}</definedName>
    <definedName name="wrn.28._1" localSheetId="5" hidden="1">{"cover",#N/A,TRUE,"Cover";"toc3",#N/A,TRUE,"TOC";"over",#N/A,TRUE,"Overview";"ts2",#N/A,TRUE,"Det_Trans_Sum";"ei3",#N/A,TRUE,"Earnings Impact";"ad3",#N/A,TRUE,"accretion dilution";"pfis3",#N/A,TRUE,"Pro Forma Income Statement";"acq3",#N/A,TRUE,"Acquirer";"tar3",#N/A,TRUE,"Target"}</definedName>
    <definedName name="wrn.28._1" localSheetId="4" hidden="1">{"cover",#N/A,TRUE,"Cover";"toc3",#N/A,TRUE,"TOC";"over",#N/A,TRUE,"Overview";"ts2",#N/A,TRUE,"Det_Trans_Sum";"ei3",#N/A,TRUE,"Earnings Impact";"ad3",#N/A,TRUE,"accretion dilution";"pfis3",#N/A,TRUE,"Pro Forma Income Statement";"acq3",#N/A,TRUE,"Acquirer";"tar3",#N/A,TRUE,"Target"}</definedName>
    <definedName name="wrn.28._1" localSheetId="1" hidden="1">{"cover",#N/A,TRUE,"Cover";"toc3",#N/A,TRUE,"TOC";"over",#N/A,TRUE,"Overview";"ts2",#N/A,TRUE,"Det_Trans_Sum";"ei3",#N/A,TRUE,"Earnings Impact";"ad3",#N/A,TRUE,"accretion dilution";"pfis3",#N/A,TRUE,"Pro Forma Income Statement";"acq3",#N/A,TRUE,"Acquirer";"tar3",#N/A,TRUE,"Target"}</definedName>
    <definedName name="wrn.28._1" localSheetId="7" hidden="1">{"cover",#N/A,TRUE,"Cover";"toc3",#N/A,TRUE,"TOC";"over",#N/A,TRUE,"Overview";"ts2",#N/A,TRUE,"Det_Trans_Sum";"ei3",#N/A,TRUE,"Earnings Impact";"ad3",#N/A,TRUE,"accretion dilution";"pfis3",#N/A,TRUE,"Pro Forma Income Statement";"acq3",#N/A,TRUE,"Acquirer";"tar3",#N/A,TRUE,"Target"}</definedName>
    <definedName name="wrn.28._1" hidden="1">{"cover",#N/A,TRUE,"Cover";"toc3",#N/A,TRUE,"TOC";"over",#N/A,TRUE,"Overview";"ts2",#N/A,TRUE,"Det_Trans_Sum";"ei3",#N/A,TRUE,"Earnings Impact";"ad3",#N/A,TRUE,"accretion dilution";"pfis3",#N/A,TRUE,"Pro Forma Income Statement";"acq3",#N/A,TRUE,"Acquirer";"tar3",#N/A,TRUE,"Target"}</definedName>
    <definedName name="wrn.28._2" localSheetId="2" hidden="1">{"cover",#N/A,TRUE,"Cover";"toc3",#N/A,TRUE,"TOC";"over",#N/A,TRUE,"Overview";"ts2",#N/A,TRUE,"Det_Trans_Sum";"ei3",#N/A,TRUE,"Earnings Impact";"ad3",#N/A,TRUE,"accretion dilution";"pfis3",#N/A,TRUE,"Pro Forma Income Statement";"acq3",#N/A,TRUE,"Acquirer";"tar3",#N/A,TRUE,"Target"}</definedName>
    <definedName name="wrn.28._2" localSheetId="6" hidden="1">{"cover",#N/A,TRUE,"Cover";"toc3",#N/A,TRUE,"TOC";"over",#N/A,TRUE,"Overview";"ts2",#N/A,TRUE,"Det_Trans_Sum";"ei3",#N/A,TRUE,"Earnings Impact";"ad3",#N/A,TRUE,"accretion dilution";"pfis3",#N/A,TRUE,"Pro Forma Income Statement";"acq3",#N/A,TRUE,"Acquirer";"tar3",#N/A,TRUE,"Target"}</definedName>
    <definedName name="wrn.28._2" localSheetId="3" hidden="1">{"cover",#N/A,TRUE,"Cover";"toc3",#N/A,TRUE,"TOC";"over",#N/A,TRUE,"Overview";"ts2",#N/A,TRUE,"Det_Trans_Sum";"ei3",#N/A,TRUE,"Earnings Impact";"ad3",#N/A,TRUE,"accretion dilution";"pfis3",#N/A,TRUE,"Pro Forma Income Statement";"acq3",#N/A,TRUE,"Acquirer";"tar3",#N/A,TRUE,"Target"}</definedName>
    <definedName name="wrn.28._2" localSheetId="9" hidden="1">{"cover",#N/A,TRUE,"Cover";"toc3",#N/A,TRUE,"TOC";"over",#N/A,TRUE,"Overview";"ts2",#N/A,TRUE,"Det_Trans_Sum";"ei3",#N/A,TRUE,"Earnings Impact";"ad3",#N/A,TRUE,"accretion dilution";"pfis3",#N/A,TRUE,"Pro Forma Income Statement";"acq3",#N/A,TRUE,"Acquirer";"tar3",#N/A,TRUE,"Target"}</definedName>
    <definedName name="wrn.28._2" localSheetId="5" hidden="1">{"cover",#N/A,TRUE,"Cover";"toc3",#N/A,TRUE,"TOC";"over",#N/A,TRUE,"Overview";"ts2",#N/A,TRUE,"Det_Trans_Sum";"ei3",#N/A,TRUE,"Earnings Impact";"ad3",#N/A,TRUE,"accretion dilution";"pfis3",#N/A,TRUE,"Pro Forma Income Statement";"acq3",#N/A,TRUE,"Acquirer";"tar3",#N/A,TRUE,"Target"}</definedName>
    <definedName name="wrn.28._2" localSheetId="4" hidden="1">{"cover",#N/A,TRUE,"Cover";"toc3",#N/A,TRUE,"TOC";"over",#N/A,TRUE,"Overview";"ts2",#N/A,TRUE,"Det_Trans_Sum";"ei3",#N/A,TRUE,"Earnings Impact";"ad3",#N/A,TRUE,"accretion dilution";"pfis3",#N/A,TRUE,"Pro Forma Income Statement";"acq3",#N/A,TRUE,"Acquirer";"tar3",#N/A,TRUE,"Target"}</definedName>
    <definedName name="wrn.28._2" localSheetId="1" hidden="1">{"cover",#N/A,TRUE,"Cover";"toc3",#N/A,TRUE,"TOC";"over",#N/A,TRUE,"Overview";"ts2",#N/A,TRUE,"Det_Trans_Sum";"ei3",#N/A,TRUE,"Earnings Impact";"ad3",#N/A,TRUE,"accretion dilution";"pfis3",#N/A,TRUE,"Pro Forma Income Statement";"acq3",#N/A,TRUE,"Acquirer";"tar3",#N/A,TRUE,"Target"}</definedName>
    <definedName name="wrn.28._2" localSheetId="7" hidden="1">{"cover",#N/A,TRUE,"Cover";"toc3",#N/A,TRUE,"TOC";"over",#N/A,TRUE,"Overview";"ts2",#N/A,TRUE,"Det_Trans_Sum";"ei3",#N/A,TRUE,"Earnings Impact";"ad3",#N/A,TRUE,"accretion dilution";"pfis3",#N/A,TRUE,"Pro Forma Income Statement";"acq3",#N/A,TRUE,"Acquirer";"tar3",#N/A,TRUE,"Target"}</definedName>
    <definedName name="wrn.28._2" hidden="1">{"cover",#N/A,TRUE,"Cover";"toc3",#N/A,TRUE,"TOC";"over",#N/A,TRUE,"Overview";"ts2",#N/A,TRUE,"Det_Trans_Sum";"ei3",#N/A,TRUE,"Earnings Impact";"ad3",#N/A,TRUE,"accretion dilution";"pfis3",#N/A,TRUE,"Pro Forma Income Statement";"acq3",#N/A,TRUE,"Acquirer";"tar3",#N/A,TRUE,"Target"}</definedName>
    <definedName name="wrn.28._3" localSheetId="2" hidden="1">{"cover",#N/A,TRUE,"Cover";"toc3",#N/A,TRUE,"TOC";"over",#N/A,TRUE,"Overview";"ts2",#N/A,TRUE,"Det_Trans_Sum";"ei3",#N/A,TRUE,"Earnings Impact";"ad3",#N/A,TRUE,"accretion dilution";"pfis3",#N/A,TRUE,"Pro Forma Income Statement";"acq3",#N/A,TRUE,"Acquirer";"tar3",#N/A,TRUE,"Target"}</definedName>
    <definedName name="wrn.28._3" localSheetId="6" hidden="1">{"cover",#N/A,TRUE,"Cover";"toc3",#N/A,TRUE,"TOC";"over",#N/A,TRUE,"Overview";"ts2",#N/A,TRUE,"Det_Trans_Sum";"ei3",#N/A,TRUE,"Earnings Impact";"ad3",#N/A,TRUE,"accretion dilution";"pfis3",#N/A,TRUE,"Pro Forma Income Statement";"acq3",#N/A,TRUE,"Acquirer";"tar3",#N/A,TRUE,"Target"}</definedName>
    <definedName name="wrn.28._3" localSheetId="3" hidden="1">{"cover",#N/A,TRUE,"Cover";"toc3",#N/A,TRUE,"TOC";"over",#N/A,TRUE,"Overview";"ts2",#N/A,TRUE,"Det_Trans_Sum";"ei3",#N/A,TRUE,"Earnings Impact";"ad3",#N/A,TRUE,"accretion dilution";"pfis3",#N/A,TRUE,"Pro Forma Income Statement";"acq3",#N/A,TRUE,"Acquirer";"tar3",#N/A,TRUE,"Target"}</definedName>
    <definedName name="wrn.28._3" localSheetId="9" hidden="1">{"cover",#N/A,TRUE,"Cover";"toc3",#N/A,TRUE,"TOC";"over",#N/A,TRUE,"Overview";"ts2",#N/A,TRUE,"Det_Trans_Sum";"ei3",#N/A,TRUE,"Earnings Impact";"ad3",#N/A,TRUE,"accretion dilution";"pfis3",#N/A,TRUE,"Pro Forma Income Statement";"acq3",#N/A,TRUE,"Acquirer";"tar3",#N/A,TRUE,"Target"}</definedName>
    <definedName name="wrn.28._3" localSheetId="5" hidden="1">{"cover",#N/A,TRUE,"Cover";"toc3",#N/A,TRUE,"TOC";"over",#N/A,TRUE,"Overview";"ts2",#N/A,TRUE,"Det_Trans_Sum";"ei3",#N/A,TRUE,"Earnings Impact";"ad3",#N/A,TRUE,"accretion dilution";"pfis3",#N/A,TRUE,"Pro Forma Income Statement";"acq3",#N/A,TRUE,"Acquirer";"tar3",#N/A,TRUE,"Target"}</definedName>
    <definedName name="wrn.28._3" localSheetId="4" hidden="1">{"cover",#N/A,TRUE,"Cover";"toc3",#N/A,TRUE,"TOC";"over",#N/A,TRUE,"Overview";"ts2",#N/A,TRUE,"Det_Trans_Sum";"ei3",#N/A,TRUE,"Earnings Impact";"ad3",#N/A,TRUE,"accretion dilution";"pfis3",#N/A,TRUE,"Pro Forma Income Statement";"acq3",#N/A,TRUE,"Acquirer";"tar3",#N/A,TRUE,"Target"}</definedName>
    <definedName name="wrn.28._3" localSheetId="1" hidden="1">{"cover",#N/A,TRUE,"Cover";"toc3",#N/A,TRUE,"TOC";"over",#N/A,TRUE,"Overview";"ts2",#N/A,TRUE,"Det_Trans_Sum";"ei3",#N/A,TRUE,"Earnings Impact";"ad3",#N/A,TRUE,"accretion dilution";"pfis3",#N/A,TRUE,"Pro Forma Income Statement";"acq3",#N/A,TRUE,"Acquirer";"tar3",#N/A,TRUE,"Target"}</definedName>
    <definedName name="wrn.28._3" localSheetId="7" hidden="1">{"cover",#N/A,TRUE,"Cover";"toc3",#N/A,TRUE,"TOC";"over",#N/A,TRUE,"Overview";"ts2",#N/A,TRUE,"Det_Trans_Sum";"ei3",#N/A,TRUE,"Earnings Impact";"ad3",#N/A,TRUE,"accretion dilution";"pfis3",#N/A,TRUE,"Pro Forma Income Statement";"acq3",#N/A,TRUE,"Acquirer";"tar3",#N/A,TRUE,"Target"}</definedName>
    <definedName name="wrn.28._3" hidden="1">{"cover",#N/A,TRUE,"Cover";"toc3",#N/A,TRUE,"TOC";"over",#N/A,TRUE,"Overview";"ts2",#N/A,TRUE,"Det_Trans_Sum";"ei3",#N/A,TRUE,"Earnings Impact";"ad3",#N/A,TRUE,"accretion dilution";"pfis3",#N/A,TRUE,"Pro Forma Income Statement";"acq3",#N/A,TRUE,"Acquirer";"tar3",#N/A,TRUE,"Target"}</definedName>
    <definedName name="wrn.28._4" localSheetId="2" hidden="1">{"cover",#N/A,TRUE,"Cover";"toc3",#N/A,TRUE,"TOC";"over",#N/A,TRUE,"Overview";"ts2",#N/A,TRUE,"Det_Trans_Sum";"ei3",#N/A,TRUE,"Earnings Impact";"ad3",#N/A,TRUE,"accretion dilution";"pfis3",#N/A,TRUE,"Pro Forma Income Statement";"acq3",#N/A,TRUE,"Acquirer";"tar3",#N/A,TRUE,"Target"}</definedName>
    <definedName name="wrn.28._4" localSheetId="6" hidden="1">{"cover",#N/A,TRUE,"Cover";"toc3",#N/A,TRUE,"TOC";"over",#N/A,TRUE,"Overview";"ts2",#N/A,TRUE,"Det_Trans_Sum";"ei3",#N/A,TRUE,"Earnings Impact";"ad3",#N/A,TRUE,"accretion dilution";"pfis3",#N/A,TRUE,"Pro Forma Income Statement";"acq3",#N/A,TRUE,"Acquirer";"tar3",#N/A,TRUE,"Target"}</definedName>
    <definedName name="wrn.28._4" localSheetId="3" hidden="1">{"cover",#N/A,TRUE,"Cover";"toc3",#N/A,TRUE,"TOC";"over",#N/A,TRUE,"Overview";"ts2",#N/A,TRUE,"Det_Trans_Sum";"ei3",#N/A,TRUE,"Earnings Impact";"ad3",#N/A,TRUE,"accretion dilution";"pfis3",#N/A,TRUE,"Pro Forma Income Statement";"acq3",#N/A,TRUE,"Acquirer";"tar3",#N/A,TRUE,"Target"}</definedName>
    <definedName name="wrn.28._4" localSheetId="9" hidden="1">{"cover",#N/A,TRUE,"Cover";"toc3",#N/A,TRUE,"TOC";"over",#N/A,TRUE,"Overview";"ts2",#N/A,TRUE,"Det_Trans_Sum";"ei3",#N/A,TRUE,"Earnings Impact";"ad3",#N/A,TRUE,"accretion dilution";"pfis3",#N/A,TRUE,"Pro Forma Income Statement";"acq3",#N/A,TRUE,"Acquirer";"tar3",#N/A,TRUE,"Target"}</definedName>
    <definedName name="wrn.28._4" localSheetId="5" hidden="1">{"cover",#N/A,TRUE,"Cover";"toc3",#N/A,TRUE,"TOC";"over",#N/A,TRUE,"Overview";"ts2",#N/A,TRUE,"Det_Trans_Sum";"ei3",#N/A,TRUE,"Earnings Impact";"ad3",#N/A,TRUE,"accretion dilution";"pfis3",#N/A,TRUE,"Pro Forma Income Statement";"acq3",#N/A,TRUE,"Acquirer";"tar3",#N/A,TRUE,"Target"}</definedName>
    <definedName name="wrn.28._4" localSheetId="4" hidden="1">{"cover",#N/A,TRUE,"Cover";"toc3",#N/A,TRUE,"TOC";"over",#N/A,TRUE,"Overview";"ts2",#N/A,TRUE,"Det_Trans_Sum";"ei3",#N/A,TRUE,"Earnings Impact";"ad3",#N/A,TRUE,"accretion dilution";"pfis3",#N/A,TRUE,"Pro Forma Income Statement";"acq3",#N/A,TRUE,"Acquirer";"tar3",#N/A,TRUE,"Target"}</definedName>
    <definedName name="wrn.28._4" localSheetId="1" hidden="1">{"cover",#N/A,TRUE,"Cover";"toc3",#N/A,TRUE,"TOC";"over",#N/A,TRUE,"Overview";"ts2",#N/A,TRUE,"Det_Trans_Sum";"ei3",#N/A,TRUE,"Earnings Impact";"ad3",#N/A,TRUE,"accretion dilution";"pfis3",#N/A,TRUE,"Pro Forma Income Statement";"acq3",#N/A,TRUE,"Acquirer";"tar3",#N/A,TRUE,"Target"}</definedName>
    <definedName name="wrn.28._4" localSheetId="7" hidden="1">{"cover",#N/A,TRUE,"Cover";"toc3",#N/A,TRUE,"TOC";"over",#N/A,TRUE,"Overview";"ts2",#N/A,TRUE,"Det_Trans_Sum";"ei3",#N/A,TRUE,"Earnings Impact";"ad3",#N/A,TRUE,"accretion dilution";"pfis3",#N/A,TRUE,"Pro Forma Income Statement";"acq3",#N/A,TRUE,"Acquirer";"tar3",#N/A,TRUE,"Target"}</definedName>
    <definedName name="wrn.28._4" hidden="1">{"cover",#N/A,TRUE,"Cover";"toc3",#N/A,TRUE,"TOC";"over",#N/A,TRUE,"Overview";"ts2",#N/A,TRUE,"Det_Trans_Sum";"ei3",#N/A,TRUE,"Earnings Impact";"ad3",#N/A,TRUE,"accretion dilution";"pfis3",#N/A,TRUE,"Pro Forma Income Statement";"acq3",#N/A,TRUE,"Acquirer";"tar3",#N/A,TRUE,"Target"}</definedName>
    <definedName name="wrn.28._5" localSheetId="2" hidden="1">{"cover",#N/A,TRUE,"Cover";"toc3",#N/A,TRUE,"TOC";"over",#N/A,TRUE,"Overview";"ts2",#N/A,TRUE,"Det_Trans_Sum";"ei3",#N/A,TRUE,"Earnings Impact";"ad3",#N/A,TRUE,"accretion dilution";"pfis3",#N/A,TRUE,"Pro Forma Income Statement";"acq3",#N/A,TRUE,"Acquirer";"tar3",#N/A,TRUE,"Target"}</definedName>
    <definedName name="wrn.28._5" localSheetId="6" hidden="1">{"cover",#N/A,TRUE,"Cover";"toc3",#N/A,TRUE,"TOC";"over",#N/A,TRUE,"Overview";"ts2",#N/A,TRUE,"Det_Trans_Sum";"ei3",#N/A,TRUE,"Earnings Impact";"ad3",#N/A,TRUE,"accretion dilution";"pfis3",#N/A,TRUE,"Pro Forma Income Statement";"acq3",#N/A,TRUE,"Acquirer";"tar3",#N/A,TRUE,"Target"}</definedName>
    <definedName name="wrn.28._5" localSheetId="3" hidden="1">{"cover",#N/A,TRUE,"Cover";"toc3",#N/A,TRUE,"TOC";"over",#N/A,TRUE,"Overview";"ts2",#N/A,TRUE,"Det_Trans_Sum";"ei3",#N/A,TRUE,"Earnings Impact";"ad3",#N/A,TRUE,"accretion dilution";"pfis3",#N/A,TRUE,"Pro Forma Income Statement";"acq3",#N/A,TRUE,"Acquirer";"tar3",#N/A,TRUE,"Target"}</definedName>
    <definedName name="wrn.28._5" localSheetId="9" hidden="1">{"cover",#N/A,TRUE,"Cover";"toc3",#N/A,TRUE,"TOC";"over",#N/A,TRUE,"Overview";"ts2",#N/A,TRUE,"Det_Trans_Sum";"ei3",#N/A,TRUE,"Earnings Impact";"ad3",#N/A,TRUE,"accretion dilution";"pfis3",#N/A,TRUE,"Pro Forma Income Statement";"acq3",#N/A,TRUE,"Acquirer";"tar3",#N/A,TRUE,"Target"}</definedName>
    <definedName name="wrn.28._5" localSheetId="5" hidden="1">{"cover",#N/A,TRUE,"Cover";"toc3",#N/A,TRUE,"TOC";"over",#N/A,TRUE,"Overview";"ts2",#N/A,TRUE,"Det_Trans_Sum";"ei3",#N/A,TRUE,"Earnings Impact";"ad3",#N/A,TRUE,"accretion dilution";"pfis3",#N/A,TRUE,"Pro Forma Income Statement";"acq3",#N/A,TRUE,"Acquirer";"tar3",#N/A,TRUE,"Target"}</definedName>
    <definedName name="wrn.28._5" localSheetId="4" hidden="1">{"cover",#N/A,TRUE,"Cover";"toc3",#N/A,TRUE,"TOC";"over",#N/A,TRUE,"Overview";"ts2",#N/A,TRUE,"Det_Trans_Sum";"ei3",#N/A,TRUE,"Earnings Impact";"ad3",#N/A,TRUE,"accretion dilution";"pfis3",#N/A,TRUE,"Pro Forma Income Statement";"acq3",#N/A,TRUE,"Acquirer";"tar3",#N/A,TRUE,"Target"}</definedName>
    <definedName name="wrn.28._5" localSheetId="1" hidden="1">{"cover",#N/A,TRUE,"Cover";"toc3",#N/A,TRUE,"TOC";"over",#N/A,TRUE,"Overview";"ts2",#N/A,TRUE,"Det_Trans_Sum";"ei3",#N/A,TRUE,"Earnings Impact";"ad3",#N/A,TRUE,"accretion dilution";"pfis3",#N/A,TRUE,"Pro Forma Income Statement";"acq3",#N/A,TRUE,"Acquirer";"tar3",#N/A,TRUE,"Target"}</definedName>
    <definedName name="wrn.28._5" localSheetId="7" hidden="1">{"cover",#N/A,TRUE,"Cover";"toc3",#N/A,TRUE,"TOC";"over",#N/A,TRUE,"Overview";"ts2",#N/A,TRUE,"Det_Trans_Sum";"ei3",#N/A,TRUE,"Earnings Impact";"ad3",#N/A,TRUE,"accretion dilution";"pfis3",#N/A,TRUE,"Pro Forma Income Statement";"acq3",#N/A,TRUE,"Acquirer";"tar3",#N/A,TRUE,"Target"}</definedName>
    <definedName name="wrn.28._5" hidden="1">{"cover",#N/A,TRUE,"Cover";"toc3",#N/A,TRUE,"TOC";"over",#N/A,TRUE,"Overview";"ts2",#N/A,TRUE,"Det_Trans_Sum";"ei3",#N/A,TRUE,"Earnings Impact";"ad3",#N/A,TRUE,"accretion dilution";"pfis3",#N/A,TRUE,"Pro Forma Income Statement";"acq3",#N/A,TRUE,"Acquirer";"tar3",#N/A,TRUE,"Target"}</definedName>
    <definedName name="wrn.29." localSheetId="0"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 localSheetId="2"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 localSheetId="6"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 localSheetId="3"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 localSheetId="9"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 localSheetId="5"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 localSheetId="4"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 localSheetId="1"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 localSheetId="7"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1" localSheetId="2"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1" localSheetId="6"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1" localSheetId="3"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1" localSheetId="9"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1" localSheetId="5"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1" localSheetId="4"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1" localSheetId="1"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1" localSheetId="7"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1"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2" localSheetId="2"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2" localSheetId="6"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2" localSheetId="3"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2" localSheetId="9"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2" localSheetId="5"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2" localSheetId="4"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2" localSheetId="1"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2" localSheetId="7"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2"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3" localSheetId="2"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3" localSheetId="6"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3" localSheetId="3"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3" localSheetId="9"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3" localSheetId="5"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3" localSheetId="4"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3" localSheetId="1"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3" localSheetId="7"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3"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4" localSheetId="2"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4" localSheetId="6"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4" localSheetId="3"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4" localSheetId="9"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4" localSheetId="5"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4" localSheetId="4"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4" localSheetId="1"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4" localSheetId="7"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4"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5" localSheetId="2"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5" localSheetId="6"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5" localSheetId="3"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5" localSheetId="9"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5" localSheetId="5"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5" localSheetId="4"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5" localSheetId="1"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5" localSheetId="7"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29._5" hidden="1">{"cover",#N/A,TRUE,"Cover";"toc4",#N/A,TRUE,"TOC";"over",#N/A,TRUE,"Overview";"ts2",#N/A,TRUE,"Det_Trans_Sum";"ei",#N/A,TRUE,"Earnings Impact";"ad",#N/A,TRUE,"accretion dilution";"tas",#N/A,TRUE,"TaintedShares";"hg",#N/A,TRUE,"Has-Gets";"pfis",#N/A,TRUE,"Pro Forma Income Statement";"ca",#N/A,TRUE,"Contribution_Analysis";"acq",#N/A,TRUE,"Acquirer";"tar",#N/A,TRUE,"Target"}</definedName>
    <definedName name="wrn.3." localSheetId="0" hidden="1">{"cover",#N/A,TRUE,"Cover";"toc1",#N/A,TRUE,"TOC";"ts1",#N/A,TRUE,"Transaction Summary";"ei2",#N/A,TRUE,"Earnings Impact";"ad2",#N/A,TRUE,"accretion dilution"}</definedName>
    <definedName name="wrn.3." localSheetId="2" hidden="1">{"cover",#N/A,TRUE,"Cover";"toc1",#N/A,TRUE,"TOC";"ts1",#N/A,TRUE,"Transaction Summary";"ei2",#N/A,TRUE,"Earnings Impact";"ad2",#N/A,TRUE,"accretion dilution"}</definedName>
    <definedName name="wrn.3." localSheetId="6" hidden="1">{"cover",#N/A,TRUE,"Cover";"toc1",#N/A,TRUE,"TOC";"ts1",#N/A,TRUE,"Transaction Summary";"ei2",#N/A,TRUE,"Earnings Impact";"ad2",#N/A,TRUE,"accretion dilution"}</definedName>
    <definedName name="wrn.3." localSheetId="3" hidden="1">{"cover",#N/A,TRUE,"Cover";"toc1",#N/A,TRUE,"TOC";"ts1",#N/A,TRUE,"Transaction Summary";"ei2",#N/A,TRUE,"Earnings Impact";"ad2",#N/A,TRUE,"accretion dilution"}</definedName>
    <definedName name="wrn.3." localSheetId="9" hidden="1">{"cover",#N/A,TRUE,"Cover";"toc1",#N/A,TRUE,"TOC";"ts1",#N/A,TRUE,"Transaction Summary";"ei2",#N/A,TRUE,"Earnings Impact";"ad2",#N/A,TRUE,"accretion dilution"}</definedName>
    <definedName name="wrn.3." localSheetId="5" hidden="1">{"cover",#N/A,TRUE,"Cover";"toc1",#N/A,TRUE,"TOC";"ts1",#N/A,TRUE,"Transaction Summary";"ei2",#N/A,TRUE,"Earnings Impact";"ad2",#N/A,TRUE,"accretion dilution"}</definedName>
    <definedName name="wrn.3." localSheetId="4" hidden="1">{"cover",#N/A,TRUE,"Cover";"toc1",#N/A,TRUE,"TOC";"ts1",#N/A,TRUE,"Transaction Summary";"ei2",#N/A,TRUE,"Earnings Impact";"ad2",#N/A,TRUE,"accretion dilution"}</definedName>
    <definedName name="wrn.3." localSheetId="1" hidden="1">{"cover",#N/A,TRUE,"Cover";"toc1",#N/A,TRUE,"TOC";"ts1",#N/A,TRUE,"Transaction Summary";"ei2",#N/A,TRUE,"Earnings Impact";"ad2",#N/A,TRUE,"accretion dilution"}</definedName>
    <definedName name="wrn.3." localSheetId="7" hidden="1">{"cover",#N/A,TRUE,"Cover";"toc1",#N/A,TRUE,"TOC";"ts1",#N/A,TRUE,"Transaction Summary";"ei2",#N/A,TRUE,"Earnings Impact";"ad2",#N/A,TRUE,"accretion dilution"}</definedName>
    <definedName name="wrn.3." hidden="1">{"cover",#N/A,TRUE,"Cover";"toc1",#N/A,TRUE,"TOC";"ts1",#N/A,TRUE,"Transaction Summary";"ei2",#N/A,TRUE,"Earnings Impact";"ad2",#N/A,TRUE,"accretion dilution"}</definedName>
    <definedName name="wrn.3._1" localSheetId="2" hidden="1">{"cover",#N/A,TRUE,"Cover";"toc1",#N/A,TRUE,"TOC";"ts1",#N/A,TRUE,"Transaction Summary";"ei2",#N/A,TRUE,"Earnings Impact";"ad2",#N/A,TRUE,"accretion dilution"}</definedName>
    <definedName name="wrn.3._1" localSheetId="6" hidden="1">{"cover",#N/A,TRUE,"Cover";"toc1",#N/A,TRUE,"TOC";"ts1",#N/A,TRUE,"Transaction Summary";"ei2",#N/A,TRUE,"Earnings Impact";"ad2",#N/A,TRUE,"accretion dilution"}</definedName>
    <definedName name="wrn.3._1" localSheetId="3" hidden="1">{"cover",#N/A,TRUE,"Cover";"toc1",#N/A,TRUE,"TOC";"ts1",#N/A,TRUE,"Transaction Summary";"ei2",#N/A,TRUE,"Earnings Impact";"ad2",#N/A,TRUE,"accretion dilution"}</definedName>
    <definedName name="wrn.3._1" localSheetId="9" hidden="1">{"cover",#N/A,TRUE,"Cover";"toc1",#N/A,TRUE,"TOC";"ts1",#N/A,TRUE,"Transaction Summary";"ei2",#N/A,TRUE,"Earnings Impact";"ad2",#N/A,TRUE,"accretion dilution"}</definedName>
    <definedName name="wrn.3._1" localSheetId="5" hidden="1">{"cover",#N/A,TRUE,"Cover";"toc1",#N/A,TRUE,"TOC";"ts1",#N/A,TRUE,"Transaction Summary";"ei2",#N/A,TRUE,"Earnings Impact";"ad2",#N/A,TRUE,"accretion dilution"}</definedName>
    <definedName name="wrn.3._1" localSheetId="4" hidden="1">{"cover",#N/A,TRUE,"Cover";"toc1",#N/A,TRUE,"TOC";"ts1",#N/A,TRUE,"Transaction Summary";"ei2",#N/A,TRUE,"Earnings Impact";"ad2",#N/A,TRUE,"accretion dilution"}</definedName>
    <definedName name="wrn.3._1" localSheetId="1" hidden="1">{"cover",#N/A,TRUE,"Cover";"toc1",#N/A,TRUE,"TOC";"ts1",#N/A,TRUE,"Transaction Summary";"ei2",#N/A,TRUE,"Earnings Impact";"ad2",#N/A,TRUE,"accretion dilution"}</definedName>
    <definedName name="wrn.3._1" localSheetId="7" hidden="1">{"cover",#N/A,TRUE,"Cover";"toc1",#N/A,TRUE,"TOC";"ts1",#N/A,TRUE,"Transaction Summary";"ei2",#N/A,TRUE,"Earnings Impact";"ad2",#N/A,TRUE,"accretion dilution"}</definedName>
    <definedName name="wrn.3._1" hidden="1">{"cover",#N/A,TRUE,"Cover";"toc1",#N/A,TRUE,"TOC";"ts1",#N/A,TRUE,"Transaction Summary";"ei2",#N/A,TRUE,"Earnings Impact";"ad2",#N/A,TRUE,"accretion dilution"}</definedName>
    <definedName name="wrn.3._2" localSheetId="2" hidden="1">{"cover",#N/A,TRUE,"Cover";"toc1",#N/A,TRUE,"TOC";"ts1",#N/A,TRUE,"Transaction Summary";"ei2",#N/A,TRUE,"Earnings Impact";"ad2",#N/A,TRUE,"accretion dilution"}</definedName>
    <definedName name="wrn.3._2" localSheetId="6" hidden="1">{"cover",#N/A,TRUE,"Cover";"toc1",#N/A,TRUE,"TOC";"ts1",#N/A,TRUE,"Transaction Summary";"ei2",#N/A,TRUE,"Earnings Impact";"ad2",#N/A,TRUE,"accretion dilution"}</definedName>
    <definedName name="wrn.3._2" localSheetId="3" hidden="1">{"cover",#N/A,TRUE,"Cover";"toc1",#N/A,TRUE,"TOC";"ts1",#N/A,TRUE,"Transaction Summary";"ei2",#N/A,TRUE,"Earnings Impact";"ad2",#N/A,TRUE,"accretion dilution"}</definedName>
    <definedName name="wrn.3._2" localSheetId="9" hidden="1">{"cover",#N/A,TRUE,"Cover";"toc1",#N/A,TRUE,"TOC";"ts1",#N/A,TRUE,"Transaction Summary";"ei2",#N/A,TRUE,"Earnings Impact";"ad2",#N/A,TRUE,"accretion dilution"}</definedName>
    <definedName name="wrn.3._2" localSheetId="5" hidden="1">{"cover",#N/A,TRUE,"Cover";"toc1",#N/A,TRUE,"TOC";"ts1",#N/A,TRUE,"Transaction Summary";"ei2",#N/A,TRUE,"Earnings Impact";"ad2",#N/A,TRUE,"accretion dilution"}</definedName>
    <definedName name="wrn.3._2" localSheetId="4" hidden="1">{"cover",#N/A,TRUE,"Cover";"toc1",#N/A,TRUE,"TOC";"ts1",#N/A,TRUE,"Transaction Summary";"ei2",#N/A,TRUE,"Earnings Impact";"ad2",#N/A,TRUE,"accretion dilution"}</definedName>
    <definedName name="wrn.3._2" localSheetId="1" hidden="1">{"cover",#N/A,TRUE,"Cover";"toc1",#N/A,TRUE,"TOC";"ts1",#N/A,TRUE,"Transaction Summary";"ei2",#N/A,TRUE,"Earnings Impact";"ad2",#N/A,TRUE,"accretion dilution"}</definedName>
    <definedName name="wrn.3._2" localSheetId="7" hidden="1">{"cover",#N/A,TRUE,"Cover";"toc1",#N/A,TRUE,"TOC";"ts1",#N/A,TRUE,"Transaction Summary";"ei2",#N/A,TRUE,"Earnings Impact";"ad2",#N/A,TRUE,"accretion dilution"}</definedName>
    <definedName name="wrn.3._2" hidden="1">{"cover",#N/A,TRUE,"Cover";"toc1",#N/A,TRUE,"TOC";"ts1",#N/A,TRUE,"Transaction Summary";"ei2",#N/A,TRUE,"Earnings Impact";"ad2",#N/A,TRUE,"accretion dilution"}</definedName>
    <definedName name="wrn.3._3" localSheetId="2" hidden="1">{"cover",#N/A,TRUE,"Cover";"toc1",#N/A,TRUE,"TOC";"ts1",#N/A,TRUE,"Transaction Summary";"ei2",#N/A,TRUE,"Earnings Impact";"ad2",#N/A,TRUE,"accretion dilution"}</definedName>
    <definedName name="wrn.3._3" localSheetId="6" hidden="1">{"cover",#N/A,TRUE,"Cover";"toc1",#N/A,TRUE,"TOC";"ts1",#N/A,TRUE,"Transaction Summary";"ei2",#N/A,TRUE,"Earnings Impact";"ad2",#N/A,TRUE,"accretion dilution"}</definedName>
    <definedName name="wrn.3._3" localSheetId="3" hidden="1">{"cover",#N/A,TRUE,"Cover";"toc1",#N/A,TRUE,"TOC";"ts1",#N/A,TRUE,"Transaction Summary";"ei2",#N/A,TRUE,"Earnings Impact";"ad2",#N/A,TRUE,"accretion dilution"}</definedName>
    <definedName name="wrn.3._3" localSheetId="9" hidden="1">{"cover",#N/A,TRUE,"Cover";"toc1",#N/A,TRUE,"TOC";"ts1",#N/A,TRUE,"Transaction Summary";"ei2",#N/A,TRUE,"Earnings Impact";"ad2",#N/A,TRUE,"accretion dilution"}</definedName>
    <definedName name="wrn.3._3" localSheetId="5" hidden="1">{"cover",#N/A,TRUE,"Cover";"toc1",#N/A,TRUE,"TOC";"ts1",#N/A,TRUE,"Transaction Summary";"ei2",#N/A,TRUE,"Earnings Impact";"ad2",#N/A,TRUE,"accretion dilution"}</definedName>
    <definedName name="wrn.3._3" localSheetId="4" hidden="1">{"cover",#N/A,TRUE,"Cover";"toc1",#N/A,TRUE,"TOC";"ts1",#N/A,TRUE,"Transaction Summary";"ei2",#N/A,TRUE,"Earnings Impact";"ad2",#N/A,TRUE,"accretion dilution"}</definedName>
    <definedName name="wrn.3._3" localSheetId="1" hidden="1">{"cover",#N/A,TRUE,"Cover";"toc1",#N/A,TRUE,"TOC";"ts1",#N/A,TRUE,"Transaction Summary";"ei2",#N/A,TRUE,"Earnings Impact";"ad2",#N/A,TRUE,"accretion dilution"}</definedName>
    <definedName name="wrn.3._3" localSheetId="7" hidden="1">{"cover",#N/A,TRUE,"Cover";"toc1",#N/A,TRUE,"TOC";"ts1",#N/A,TRUE,"Transaction Summary";"ei2",#N/A,TRUE,"Earnings Impact";"ad2",#N/A,TRUE,"accretion dilution"}</definedName>
    <definedName name="wrn.3._3" hidden="1">{"cover",#N/A,TRUE,"Cover";"toc1",#N/A,TRUE,"TOC";"ts1",#N/A,TRUE,"Transaction Summary";"ei2",#N/A,TRUE,"Earnings Impact";"ad2",#N/A,TRUE,"accretion dilution"}</definedName>
    <definedName name="wrn.3._4" localSheetId="2" hidden="1">{"cover",#N/A,TRUE,"Cover";"toc1",#N/A,TRUE,"TOC";"ts1",#N/A,TRUE,"Transaction Summary";"ei2",#N/A,TRUE,"Earnings Impact";"ad2",#N/A,TRUE,"accretion dilution"}</definedName>
    <definedName name="wrn.3._4" localSheetId="6" hidden="1">{"cover",#N/A,TRUE,"Cover";"toc1",#N/A,TRUE,"TOC";"ts1",#N/A,TRUE,"Transaction Summary";"ei2",#N/A,TRUE,"Earnings Impact";"ad2",#N/A,TRUE,"accretion dilution"}</definedName>
    <definedName name="wrn.3._4" localSheetId="3" hidden="1">{"cover",#N/A,TRUE,"Cover";"toc1",#N/A,TRUE,"TOC";"ts1",#N/A,TRUE,"Transaction Summary";"ei2",#N/A,TRUE,"Earnings Impact";"ad2",#N/A,TRUE,"accretion dilution"}</definedName>
    <definedName name="wrn.3._4" localSheetId="9" hidden="1">{"cover",#N/A,TRUE,"Cover";"toc1",#N/A,TRUE,"TOC";"ts1",#N/A,TRUE,"Transaction Summary";"ei2",#N/A,TRUE,"Earnings Impact";"ad2",#N/A,TRUE,"accretion dilution"}</definedName>
    <definedName name="wrn.3._4" localSheetId="5" hidden="1">{"cover",#N/A,TRUE,"Cover";"toc1",#N/A,TRUE,"TOC";"ts1",#N/A,TRUE,"Transaction Summary";"ei2",#N/A,TRUE,"Earnings Impact";"ad2",#N/A,TRUE,"accretion dilution"}</definedName>
    <definedName name="wrn.3._4" localSheetId="4" hidden="1">{"cover",#N/A,TRUE,"Cover";"toc1",#N/A,TRUE,"TOC";"ts1",#N/A,TRUE,"Transaction Summary";"ei2",#N/A,TRUE,"Earnings Impact";"ad2",#N/A,TRUE,"accretion dilution"}</definedName>
    <definedName name="wrn.3._4" localSheetId="1" hidden="1">{"cover",#N/A,TRUE,"Cover";"toc1",#N/A,TRUE,"TOC";"ts1",#N/A,TRUE,"Transaction Summary";"ei2",#N/A,TRUE,"Earnings Impact";"ad2",#N/A,TRUE,"accretion dilution"}</definedName>
    <definedName name="wrn.3._4" localSheetId="7" hidden="1">{"cover",#N/A,TRUE,"Cover";"toc1",#N/A,TRUE,"TOC";"ts1",#N/A,TRUE,"Transaction Summary";"ei2",#N/A,TRUE,"Earnings Impact";"ad2",#N/A,TRUE,"accretion dilution"}</definedName>
    <definedName name="wrn.3._4" hidden="1">{"cover",#N/A,TRUE,"Cover";"toc1",#N/A,TRUE,"TOC";"ts1",#N/A,TRUE,"Transaction Summary";"ei2",#N/A,TRUE,"Earnings Impact";"ad2",#N/A,TRUE,"accretion dilution"}</definedName>
    <definedName name="wrn.3._5" localSheetId="2" hidden="1">{"cover",#N/A,TRUE,"Cover";"toc1",#N/A,TRUE,"TOC";"ts1",#N/A,TRUE,"Transaction Summary";"ei2",#N/A,TRUE,"Earnings Impact";"ad2",#N/A,TRUE,"accretion dilution"}</definedName>
    <definedName name="wrn.3._5" localSheetId="6" hidden="1">{"cover",#N/A,TRUE,"Cover";"toc1",#N/A,TRUE,"TOC";"ts1",#N/A,TRUE,"Transaction Summary";"ei2",#N/A,TRUE,"Earnings Impact";"ad2",#N/A,TRUE,"accretion dilution"}</definedName>
    <definedName name="wrn.3._5" localSheetId="3" hidden="1">{"cover",#N/A,TRUE,"Cover";"toc1",#N/A,TRUE,"TOC";"ts1",#N/A,TRUE,"Transaction Summary";"ei2",#N/A,TRUE,"Earnings Impact";"ad2",#N/A,TRUE,"accretion dilution"}</definedName>
    <definedName name="wrn.3._5" localSheetId="9" hidden="1">{"cover",#N/A,TRUE,"Cover";"toc1",#N/A,TRUE,"TOC";"ts1",#N/A,TRUE,"Transaction Summary";"ei2",#N/A,TRUE,"Earnings Impact";"ad2",#N/A,TRUE,"accretion dilution"}</definedName>
    <definedName name="wrn.3._5" localSheetId="5" hidden="1">{"cover",#N/A,TRUE,"Cover";"toc1",#N/A,TRUE,"TOC";"ts1",#N/A,TRUE,"Transaction Summary";"ei2",#N/A,TRUE,"Earnings Impact";"ad2",#N/A,TRUE,"accretion dilution"}</definedName>
    <definedName name="wrn.3._5" localSheetId="4" hidden="1">{"cover",#N/A,TRUE,"Cover";"toc1",#N/A,TRUE,"TOC";"ts1",#N/A,TRUE,"Transaction Summary";"ei2",#N/A,TRUE,"Earnings Impact";"ad2",#N/A,TRUE,"accretion dilution"}</definedName>
    <definedName name="wrn.3._5" localSheetId="1" hidden="1">{"cover",#N/A,TRUE,"Cover";"toc1",#N/A,TRUE,"TOC";"ts1",#N/A,TRUE,"Transaction Summary";"ei2",#N/A,TRUE,"Earnings Impact";"ad2",#N/A,TRUE,"accretion dilution"}</definedName>
    <definedName name="wrn.3._5" localSheetId="7" hidden="1">{"cover",#N/A,TRUE,"Cover";"toc1",#N/A,TRUE,"TOC";"ts1",#N/A,TRUE,"Transaction Summary";"ei2",#N/A,TRUE,"Earnings Impact";"ad2",#N/A,TRUE,"accretion dilution"}</definedName>
    <definedName name="wrn.3._5" hidden="1">{"cover",#N/A,TRUE,"Cover";"toc1",#N/A,TRUE,"TOC";"ts1",#N/A,TRUE,"Transaction Summary";"ei2",#N/A,TRUE,"Earnings Impact";"ad2",#N/A,TRUE,"accretion dilution"}</definedName>
    <definedName name="wrn.30." localSheetId="0"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 localSheetId="2"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 localSheetId="6"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 localSheetId="3"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 localSheetId="9"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 localSheetId="5"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 localSheetId="4"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 localSheetId="1"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 localSheetId="7"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Per._.Cent." localSheetId="0" hidden="1">{#N/A,"30% Success",TRUE,"Sales Forecast";#N/A,#N/A,TRUE,"Sheet2"}</definedName>
    <definedName name="wrn.30._.Per._.Cent." localSheetId="2" hidden="1">{#N/A,"30% Success",TRUE,"Sales Forecast";#N/A,#N/A,TRUE,"Sheet2"}</definedName>
    <definedName name="wrn.30._.Per._.Cent." localSheetId="6" hidden="1">{#N/A,"30% Success",TRUE,"Sales Forecast";#N/A,#N/A,TRUE,"Sheet2"}</definedName>
    <definedName name="wrn.30._.Per._.Cent." localSheetId="3" hidden="1">{#N/A,"30% Success",TRUE,"Sales Forecast";#N/A,#N/A,TRUE,"Sheet2"}</definedName>
    <definedName name="wrn.30._.Per._.Cent." localSheetId="9" hidden="1">{#N/A,"30% Success",TRUE,"Sales Forecast";#N/A,#N/A,TRUE,"Sheet2"}</definedName>
    <definedName name="wrn.30._.Per._.Cent." localSheetId="5" hidden="1">{#N/A,"30% Success",TRUE,"Sales Forecast";#N/A,#N/A,TRUE,"Sheet2"}</definedName>
    <definedName name="wrn.30._.Per._.Cent." localSheetId="4" hidden="1">{#N/A,"30% Success",TRUE,"Sales Forecast";#N/A,#N/A,TRUE,"Sheet2"}</definedName>
    <definedName name="wrn.30._.Per._.Cent." localSheetId="1" hidden="1">{#N/A,"30% Success",TRUE,"Sales Forecast";#N/A,#N/A,TRUE,"Sheet2"}</definedName>
    <definedName name="wrn.30._.Per._.Cent." localSheetId="7" hidden="1">{#N/A,"30% Success",TRUE,"Sales Forecast";#N/A,#N/A,TRUE,"Sheet2"}</definedName>
    <definedName name="wrn.30._.Per._.Cent." hidden="1">{#N/A,"30% Success",TRUE,"Sales Forecast";#N/A,#N/A,TRUE,"Sheet2"}</definedName>
    <definedName name="wrn.30._.Per._.Cent._1" localSheetId="2" hidden="1">{#N/A,"30% Success",TRUE,"Sales Forecast";#N/A,#N/A,TRUE,"Sheet2"}</definedName>
    <definedName name="wrn.30._.Per._.Cent._1" localSheetId="6" hidden="1">{#N/A,"30% Success",TRUE,"Sales Forecast";#N/A,#N/A,TRUE,"Sheet2"}</definedName>
    <definedName name="wrn.30._.Per._.Cent._1" localSheetId="3" hidden="1">{#N/A,"30% Success",TRUE,"Sales Forecast";#N/A,#N/A,TRUE,"Sheet2"}</definedName>
    <definedName name="wrn.30._.Per._.Cent._1" localSheetId="9" hidden="1">{#N/A,"30% Success",TRUE,"Sales Forecast";#N/A,#N/A,TRUE,"Sheet2"}</definedName>
    <definedName name="wrn.30._.Per._.Cent._1" localSheetId="5" hidden="1">{#N/A,"30% Success",TRUE,"Sales Forecast";#N/A,#N/A,TRUE,"Sheet2"}</definedName>
    <definedName name="wrn.30._.Per._.Cent._1" localSheetId="4" hidden="1">{#N/A,"30% Success",TRUE,"Sales Forecast";#N/A,#N/A,TRUE,"Sheet2"}</definedName>
    <definedName name="wrn.30._.Per._.Cent._1" localSheetId="1" hidden="1">{#N/A,"30% Success",TRUE,"Sales Forecast";#N/A,#N/A,TRUE,"Sheet2"}</definedName>
    <definedName name="wrn.30._.Per._.Cent._1" localSheetId="7" hidden="1">{#N/A,"30% Success",TRUE,"Sales Forecast";#N/A,#N/A,TRUE,"Sheet2"}</definedName>
    <definedName name="wrn.30._.Per._.Cent._1" hidden="1">{#N/A,"30% Success",TRUE,"Sales Forecast";#N/A,#N/A,TRUE,"Sheet2"}</definedName>
    <definedName name="wrn.30._.Per._.Cent._2" localSheetId="2" hidden="1">{#N/A,"30% Success",TRUE,"Sales Forecast";#N/A,#N/A,TRUE,"Sheet2"}</definedName>
    <definedName name="wrn.30._.Per._.Cent._2" localSheetId="6" hidden="1">{#N/A,"30% Success",TRUE,"Sales Forecast";#N/A,#N/A,TRUE,"Sheet2"}</definedName>
    <definedName name="wrn.30._.Per._.Cent._2" localSheetId="3" hidden="1">{#N/A,"30% Success",TRUE,"Sales Forecast";#N/A,#N/A,TRUE,"Sheet2"}</definedName>
    <definedName name="wrn.30._.Per._.Cent._2" localSheetId="9" hidden="1">{#N/A,"30% Success",TRUE,"Sales Forecast";#N/A,#N/A,TRUE,"Sheet2"}</definedName>
    <definedName name="wrn.30._.Per._.Cent._2" localSheetId="5" hidden="1">{#N/A,"30% Success",TRUE,"Sales Forecast";#N/A,#N/A,TRUE,"Sheet2"}</definedName>
    <definedName name="wrn.30._.Per._.Cent._2" localSheetId="4" hidden="1">{#N/A,"30% Success",TRUE,"Sales Forecast";#N/A,#N/A,TRUE,"Sheet2"}</definedName>
    <definedName name="wrn.30._.Per._.Cent._2" localSheetId="1" hidden="1">{#N/A,"30% Success",TRUE,"Sales Forecast";#N/A,#N/A,TRUE,"Sheet2"}</definedName>
    <definedName name="wrn.30._.Per._.Cent._2" localSheetId="7" hidden="1">{#N/A,"30% Success",TRUE,"Sales Forecast";#N/A,#N/A,TRUE,"Sheet2"}</definedName>
    <definedName name="wrn.30._.Per._.Cent._2" hidden="1">{#N/A,"30% Success",TRUE,"Sales Forecast";#N/A,#N/A,TRUE,"Sheet2"}</definedName>
    <definedName name="wrn.30._.Per._.Cent._3" localSheetId="2" hidden="1">{#N/A,"30% Success",TRUE,"Sales Forecast";#N/A,#N/A,TRUE,"Sheet2"}</definedName>
    <definedName name="wrn.30._.Per._.Cent._3" localSheetId="6" hidden="1">{#N/A,"30% Success",TRUE,"Sales Forecast";#N/A,#N/A,TRUE,"Sheet2"}</definedName>
    <definedName name="wrn.30._.Per._.Cent._3" localSheetId="3" hidden="1">{#N/A,"30% Success",TRUE,"Sales Forecast";#N/A,#N/A,TRUE,"Sheet2"}</definedName>
    <definedName name="wrn.30._.Per._.Cent._3" localSheetId="9" hidden="1">{#N/A,"30% Success",TRUE,"Sales Forecast";#N/A,#N/A,TRUE,"Sheet2"}</definedName>
    <definedName name="wrn.30._.Per._.Cent._3" localSheetId="5" hidden="1">{#N/A,"30% Success",TRUE,"Sales Forecast";#N/A,#N/A,TRUE,"Sheet2"}</definedName>
    <definedName name="wrn.30._.Per._.Cent._3" localSheetId="4" hidden="1">{#N/A,"30% Success",TRUE,"Sales Forecast";#N/A,#N/A,TRUE,"Sheet2"}</definedName>
    <definedName name="wrn.30._.Per._.Cent._3" localSheetId="1" hidden="1">{#N/A,"30% Success",TRUE,"Sales Forecast";#N/A,#N/A,TRUE,"Sheet2"}</definedName>
    <definedName name="wrn.30._.Per._.Cent._3" localSheetId="7" hidden="1">{#N/A,"30% Success",TRUE,"Sales Forecast";#N/A,#N/A,TRUE,"Sheet2"}</definedName>
    <definedName name="wrn.30._.Per._.Cent._3" hidden="1">{#N/A,"30% Success",TRUE,"Sales Forecast";#N/A,#N/A,TRUE,"Sheet2"}</definedName>
    <definedName name="wrn.30._.Per._.Cent._4" localSheetId="2" hidden="1">{#N/A,"30% Success",TRUE,"Sales Forecast";#N/A,#N/A,TRUE,"Sheet2"}</definedName>
    <definedName name="wrn.30._.Per._.Cent._4" localSheetId="6" hidden="1">{#N/A,"30% Success",TRUE,"Sales Forecast";#N/A,#N/A,TRUE,"Sheet2"}</definedName>
    <definedName name="wrn.30._.Per._.Cent._4" localSheetId="3" hidden="1">{#N/A,"30% Success",TRUE,"Sales Forecast";#N/A,#N/A,TRUE,"Sheet2"}</definedName>
    <definedName name="wrn.30._.Per._.Cent._4" localSheetId="9" hidden="1">{#N/A,"30% Success",TRUE,"Sales Forecast";#N/A,#N/A,TRUE,"Sheet2"}</definedName>
    <definedName name="wrn.30._.Per._.Cent._4" localSheetId="5" hidden="1">{#N/A,"30% Success",TRUE,"Sales Forecast";#N/A,#N/A,TRUE,"Sheet2"}</definedName>
    <definedName name="wrn.30._.Per._.Cent._4" localSheetId="4" hidden="1">{#N/A,"30% Success",TRUE,"Sales Forecast";#N/A,#N/A,TRUE,"Sheet2"}</definedName>
    <definedName name="wrn.30._.Per._.Cent._4" localSheetId="1" hidden="1">{#N/A,"30% Success",TRUE,"Sales Forecast";#N/A,#N/A,TRUE,"Sheet2"}</definedName>
    <definedName name="wrn.30._.Per._.Cent._4" localSheetId="7" hidden="1">{#N/A,"30% Success",TRUE,"Sales Forecast";#N/A,#N/A,TRUE,"Sheet2"}</definedName>
    <definedName name="wrn.30._.Per._.Cent._4" hidden="1">{#N/A,"30% Success",TRUE,"Sales Forecast";#N/A,#N/A,TRUE,"Sheet2"}</definedName>
    <definedName name="wrn.30._.Per._.Cent._5" localSheetId="2" hidden="1">{#N/A,"30% Success",TRUE,"Sales Forecast";#N/A,#N/A,TRUE,"Sheet2"}</definedName>
    <definedName name="wrn.30._.Per._.Cent._5" localSheetId="6" hidden="1">{#N/A,"30% Success",TRUE,"Sales Forecast";#N/A,#N/A,TRUE,"Sheet2"}</definedName>
    <definedName name="wrn.30._.Per._.Cent._5" localSheetId="3" hidden="1">{#N/A,"30% Success",TRUE,"Sales Forecast";#N/A,#N/A,TRUE,"Sheet2"}</definedName>
    <definedName name="wrn.30._.Per._.Cent._5" localSheetId="9" hidden="1">{#N/A,"30% Success",TRUE,"Sales Forecast";#N/A,#N/A,TRUE,"Sheet2"}</definedName>
    <definedName name="wrn.30._.Per._.Cent._5" localSheetId="5" hidden="1">{#N/A,"30% Success",TRUE,"Sales Forecast";#N/A,#N/A,TRUE,"Sheet2"}</definedName>
    <definedName name="wrn.30._.Per._.Cent._5" localSheetId="4" hidden="1">{#N/A,"30% Success",TRUE,"Sales Forecast";#N/A,#N/A,TRUE,"Sheet2"}</definedName>
    <definedName name="wrn.30._.Per._.Cent._5" localSheetId="1" hidden="1">{#N/A,"30% Success",TRUE,"Sales Forecast";#N/A,#N/A,TRUE,"Sheet2"}</definedName>
    <definedName name="wrn.30._.Per._.Cent._5" localSheetId="7" hidden="1">{#N/A,"30% Success",TRUE,"Sales Forecast";#N/A,#N/A,TRUE,"Sheet2"}</definedName>
    <definedName name="wrn.30._.Per._.Cent._5" hidden="1">{#N/A,"30% Success",TRUE,"Sales Forecast";#N/A,#N/A,TRUE,"Sheet2"}</definedName>
    <definedName name="wrn.30._1" localSheetId="2"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1" localSheetId="6"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1" localSheetId="3"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1" localSheetId="9"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1" localSheetId="5"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1" localSheetId="4"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1" localSheetId="1"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1" localSheetId="7"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1"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2" localSheetId="2"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2" localSheetId="6"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2" localSheetId="3"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2" localSheetId="9"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2" localSheetId="5"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2" localSheetId="4"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2" localSheetId="1"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2" localSheetId="7"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2"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3" localSheetId="2"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3" localSheetId="6"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3" localSheetId="3"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3" localSheetId="9"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3" localSheetId="5"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3" localSheetId="4"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3" localSheetId="1"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3" localSheetId="7"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3"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4" localSheetId="2"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4" localSheetId="6"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4" localSheetId="3"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4" localSheetId="9"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4" localSheetId="5"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4" localSheetId="4"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4" localSheetId="1"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4" localSheetId="7"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4"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5" localSheetId="2"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5" localSheetId="6"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5" localSheetId="3"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5" localSheetId="9"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5" localSheetId="5"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5" localSheetId="4"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5" localSheetId="1"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5" localSheetId="7"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0._5" hidden="1">{"cover",#N/A,TRUE,"Cover";"toc4",#N/A,TRUE,"TOC";"over",#N/A,TRUE,"Overview";"ts2",#N/A,TRUE,"Det_Trans_Sum";"ei1",#N/A,TRUE,"Earnings Impact";"ad1",#N/A,TRUE,"accretion dilution";"tas",#N/A,TRUE,"TaintedShares";"hg1",#N/A,TRUE,"Has-Gets";"pfis1",#N/A,TRUE,"Pro Forma Income Statement";"ca1",#N/A,TRUE,"Contribution_Analysis";"acq1",#N/A,TRUE,"Acquirer";"tar1",#N/A,TRUE,"Target"}</definedName>
    <definedName name="wrn.31." localSheetId="0"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 localSheetId="2"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 localSheetId="6"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 localSheetId="3"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 localSheetId="9"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 localSheetId="5"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 localSheetId="4"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 localSheetId="1"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 localSheetId="7"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1" localSheetId="2"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1" localSheetId="6"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1" localSheetId="3"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1" localSheetId="9"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1" localSheetId="5"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1" localSheetId="4"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1" localSheetId="1"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1" localSheetId="7"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1"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2" localSheetId="2"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2" localSheetId="6"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2" localSheetId="3"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2" localSheetId="9"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2" localSheetId="5"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2" localSheetId="4"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2" localSheetId="1"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2" localSheetId="7"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2"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3" localSheetId="2"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3" localSheetId="6"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3" localSheetId="3"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3" localSheetId="9"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3" localSheetId="5"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3" localSheetId="4"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3" localSheetId="1"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3" localSheetId="7"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3"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4" localSheetId="2"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4" localSheetId="6"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4" localSheetId="3"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4" localSheetId="9"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4" localSheetId="5"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4" localSheetId="4"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4" localSheetId="1"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4" localSheetId="7"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4"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5" localSheetId="2"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5" localSheetId="6"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5" localSheetId="3"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5" localSheetId="9"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5" localSheetId="5"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5" localSheetId="4"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5" localSheetId="1"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5" localSheetId="7"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1._5" hidden="1">{"cover",#N/A,TRUE,"Cover";"toc4",#N/A,TRUE,"TOC";"over",#N/A,TRUE,"Overview";"ts2",#N/A,TRUE,"Det_Trans_Sum";"ei2",#N/A,TRUE,"Earnings Impact";"ad2",#N/A,TRUE,"accretion dilution";"tas",#N/A,TRUE,"TaintedShares";"hg2",#N/A,TRUE,"Has-Gets";"pfis2",#N/A,TRUE,"Pro Forma Income Statement";"ca2",#N/A,TRUE,"Contribution_Analysis";"acq2",#N/A,TRUE,"Acquirer";"tar2",#N/A,TRUE,"Target"}</definedName>
    <definedName name="wrn.32." localSheetId="0"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 localSheetId="2"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 localSheetId="6"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 localSheetId="3"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 localSheetId="9"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 localSheetId="5"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 localSheetId="4"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 localSheetId="1"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 localSheetId="7"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1" localSheetId="2"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1" localSheetId="6"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1" localSheetId="3"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1" localSheetId="9"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1" localSheetId="5"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1" localSheetId="4"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1" localSheetId="1"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1" localSheetId="7"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1"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2" localSheetId="2"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2" localSheetId="6"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2" localSheetId="3"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2" localSheetId="9"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2" localSheetId="5"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2" localSheetId="4"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2" localSheetId="1"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2" localSheetId="7"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2"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3" localSheetId="2"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3" localSheetId="6"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3" localSheetId="3"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3" localSheetId="9"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3" localSheetId="5"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3" localSheetId="4"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3" localSheetId="1"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3" localSheetId="7"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3"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4" localSheetId="2"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4" localSheetId="6"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4" localSheetId="3"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4" localSheetId="9"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4" localSheetId="5"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4" localSheetId="4"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4" localSheetId="1"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4" localSheetId="7"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4"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5" localSheetId="2"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5" localSheetId="6"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5" localSheetId="3"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5" localSheetId="9"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5" localSheetId="5"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5" localSheetId="4"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5" localSheetId="1"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5" localSheetId="7"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2._5" hidden="1">{"cover",#N/A,TRUE,"Cover";"toc4",#N/A,TRUE,"TOC";"over",#N/A,TRUE,"Overview";"ts2",#N/A,TRUE,"Det_Trans_Sum";"ei3",#N/A,TRUE,"Earnings Impact";"ad3",#N/A,TRUE,"accretion dilution";"tas",#N/A,TRUE,"TaintedShares";"hg3",#N/A,TRUE,"Has-Gets";"pfis3",#N/A,TRUE,"Pro Forma Income Statement";"ca3",#N/A,TRUE,"Contribution_Analysis";"acq3",#N/A,TRUE,"Acquirer";"tar3",#N/A,TRUE,"Target"}</definedName>
    <definedName name="wrn.33." localSheetId="0" hidden="1">{"cover",#N/A,TRUE,"Cover";"toc5",#N/A,TRUE,"TOC";"over",#N/A,TRUE,"Overview";"ts2",#N/A,TRUE,"Det_Trans_Sum";"ei",#N/A,TRUE,"Earnings Impact";"ad",#N/A,TRUE,"accretion dilution";"pfis",#N/A,TRUE,"Pro Forma Income Statement";"ca",#N/A,TRUE,"Contribution_Analysis";"acq",#N/A,TRUE,"Acquirer";"tar",#N/A,TRUE,"Target"}</definedName>
    <definedName name="wrn.33." localSheetId="2" hidden="1">{"cover",#N/A,TRUE,"Cover";"toc5",#N/A,TRUE,"TOC";"over",#N/A,TRUE,"Overview";"ts2",#N/A,TRUE,"Det_Trans_Sum";"ei",#N/A,TRUE,"Earnings Impact";"ad",#N/A,TRUE,"accretion dilution";"pfis",#N/A,TRUE,"Pro Forma Income Statement";"ca",#N/A,TRUE,"Contribution_Analysis";"acq",#N/A,TRUE,"Acquirer";"tar",#N/A,TRUE,"Target"}</definedName>
    <definedName name="wrn.33." localSheetId="6" hidden="1">{"cover",#N/A,TRUE,"Cover";"toc5",#N/A,TRUE,"TOC";"over",#N/A,TRUE,"Overview";"ts2",#N/A,TRUE,"Det_Trans_Sum";"ei",#N/A,TRUE,"Earnings Impact";"ad",#N/A,TRUE,"accretion dilution";"pfis",#N/A,TRUE,"Pro Forma Income Statement";"ca",#N/A,TRUE,"Contribution_Analysis";"acq",#N/A,TRUE,"Acquirer";"tar",#N/A,TRUE,"Target"}</definedName>
    <definedName name="wrn.33." localSheetId="3" hidden="1">{"cover",#N/A,TRUE,"Cover";"toc5",#N/A,TRUE,"TOC";"over",#N/A,TRUE,"Overview";"ts2",#N/A,TRUE,"Det_Trans_Sum";"ei",#N/A,TRUE,"Earnings Impact";"ad",#N/A,TRUE,"accretion dilution";"pfis",#N/A,TRUE,"Pro Forma Income Statement";"ca",#N/A,TRUE,"Contribution_Analysis";"acq",#N/A,TRUE,"Acquirer";"tar",#N/A,TRUE,"Target"}</definedName>
    <definedName name="wrn.33." localSheetId="9" hidden="1">{"cover",#N/A,TRUE,"Cover";"toc5",#N/A,TRUE,"TOC";"over",#N/A,TRUE,"Overview";"ts2",#N/A,TRUE,"Det_Trans_Sum";"ei",#N/A,TRUE,"Earnings Impact";"ad",#N/A,TRUE,"accretion dilution";"pfis",#N/A,TRUE,"Pro Forma Income Statement";"ca",#N/A,TRUE,"Contribution_Analysis";"acq",#N/A,TRUE,"Acquirer";"tar",#N/A,TRUE,"Target"}</definedName>
    <definedName name="wrn.33." localSheetId="5" hidden="1">{"cover",#N/A,TRUE,"Cover";"toc5",#N/A,TRUE,"TOC";"over",#N/A,TRUE,"Overview";"ts2",#N/A,TRUE,"Det_Trans_Sum";"ei",#N/A,TRUE,"Earnings Impact";"ad",#N/A,TRUE,"accretion dilution";"pfis",#N/A,TRUE,"Pro Forma Income Statement";"ca",#N/A,TRUE,"Contribution_Analysis";"acq",#N/A,TRUE,"Acquirer";"tar",#N/A,TRUE,"Target"}</definedName>
    <definedName name="wrn.33." localSheetId="4" hidden="1">{"cover",#N/A,TRUE,"Cover";"toc5",#N/A,TRUE,"TOC";"over",#N/A,TRUE,"Overview";"ts2",#N/A,TRUE,"Det_Trans_Sum";"ei",#N/A,TRUE,"Earnings Impact";"ad",#N/A,TRUE,"accretion dilution";"pfis",#N/A,TRUE,"Pro Forma Income Statement";"ca",#N/A,TRUE,"Contribution_Analysis";"acq",#N/A,TRUE,"Acquirer";"tar",#N/A,TRUE,"Target"}</definedName>
    <definedName name="wrn.33." localSheetId="1" hidden="1">{"cover",#N/A,TRUE,"Cover";"toc5",#N/A,TRUE,"TOC";"over",#N/A,TRUE,"Overview";"ts2",#N/A,TRUE,"Det_Trans_Sum";"ei",#N/A,TRUE,"Earnings Impact";"ad",#N/A,TRUE,"accretion dilution";"pfis",#N/A,TRUE,"Pro Forma Income Statement";"ca",#N/A,TRUE,"Contribution_Analysis";"acq",#N/A,TRUE,"Acquirer";"tar",#N/A,TRUE,"Target"}</definedName>
    <definedName name="wrn.33." localSheetId="7" hidden="1">{"cover",#N/A,TRUE,"Cover";"toc5",#N/A,TRUE,"TOC";"over",#N/A,TRUE,"Overview";"ts2",#N/A,TRUE,"Det_Trans_Sum";"ei",#N/A,TRUE,"Earnings Impact";"ad",#N/A,TRUE,"accretion dilution";"pfis",#N/A,TRUE,"Pro Forma Income Statement";"ca",#N/A,TRUE,"Contribution_Analysis";"acq",#N/A,TRUE,"Acquirer";"tar",#N/A,TRUE,"Target"}</definedName>
    <definedName name="wrn.33." hidden="1">{"cover",#N/A,TRUE,"Cover";"toc5",#N/A,TRUE,"TOC";"over",#N/A,TRUE,"Overview";"ts2",#N/A,TRUE,"Det_Trans_Sum";"ei",#N/A,TRUE,"Earnings Impact";"ad",#N/A,TRUE,"accretion dilution";"pfis",#N/A,TRUE,"Pro Forma Income Statement";"ca",#N/A,TRUE,"Contribution_Analysis";"acq",#N/A,TRUE,"Acquirer";"tar",#N/A,TRUE,"Target"}</definedName>
    <definedName name="wrn.33._1" localSheetId="2" hidden="1">{"cover",#N/A,TRUE,"Cover";"toc5",#N/A,TRUE,"TOC";"over",#N/A,TRUE,"Overview";"ts2",#N/A,TRUE,"Det_Trans_Sum";"ei",#N/A,TRUE,"Earnings Impact";"ad",#N/A,TRUE,"accretion dilution";"pfis",#N/A,TRUE,"Pro Forma Income Statement";"ca",#N/A,TRUE,"Contribution_Analysis";"acq",#N/A,TRUE,"Acquirer";"tar",#N/A,TRUE,"Target"}</definedName>
    <definedName name="wrn.33._1" localSheetId="6" hidden="1">{"cover",#N/A,TRUE,"Cover";"toc5",#N/A,TRUE,"TOC";"over",#N/A,TRUE,"Overview";"ts2",#N/A,TRUE,"Det_Trans_Sum";"ei",#N/A,TRUE,"Earnings Impact";"ad",#N/A,TRUE,"accretion dilution";"pfis",#N/A,TRUE,"Pro Forma Income Statement";"ca",#N/A,TRUE,"Contribution_Analysis";"acq",#N/A,TRUE,"Acquirer";"tar",#N/A,TRUE,"Target"}</definedName>
    <definedName name="wrn.33._1" localSheetId="3" hidden="1">{"cover",#N/A,TRUE,"Cover";"toc5",#N/A,TRUE,"TOC";"over",#N/A,TRUE,"Overview";"ts2",#N/A,TRUE,"Det_Trans_Sum";"ei",#N/A,TRUE,"Earnings Impact";"ad",#N/A,TRUE,"accretion dilution";"pfis",#N/A,TRUE,"Pro Forma Income Statement";"ca",#N/A,TRUE,"Contribution_Analysis";"acq",#N/A,TRUE,"Acquirer";"tar",#N/A,TRUE,"Target"}</definedName>
    <definedName name="wrn.33._1" localSheetId="9" hidden="1">{"cover",#N/A,TRUE,"Cover";"toc5",#N/A,TRUE,"TOC";"over",#N/A,TRUE,"Overview";"ts2",#N/A,TRUE,"Det_Trans_Sum";"ei",#N/A,TRUE,"Earnings Impact";"ad",#N/A,TRUE,"accretion dilution";"pfis",#N/A,TRUE,"Pro Forma Income Statement";"ca",#N/A,TRUE,"Contribution_Analysis";"acq",#N/A,TRUE,"Acquirer";"tar",#N/A,TRUE,"Target"}</definedName>
    <definedName name="wrn.33._1" localSheetId="5" hidden="1">{"cover",#N/A,TRUE,"Cover";"toc5",#N/A,TRUE,"TOC";"over",#N/A,TRUE,"Overview";"ts2",#N/A,TRUE,"Det_Trans_Sum";"ei",#N/A,TRUE,"Earnings Impact";"ad",#N/A,TRUE,"accretion dilution";"pfis",#N/A,TRUE,"Pro Forma Income Statement";"ca",#N/A,TRUE,"Contribution_Analysis";"acq",#N/A,TRUE,"Acquirer";"tar",#N/A,TRUE,"Target"}</definedName>
    <definedName name="wrn.33._1" localSheetId="4" hidden="1">{"cover",#N/A,TRUE,"Cover";"toc5",#N/A,TRUE,"TOC";"over",#N/A,TRUE,"Overview";"ts2",#N/A,TRUE,"Det_Trans_Sum";"ei",#N/A,TRUE,"Earnings Impact";"ad",#N/A,TRUE,"accretion dilution";"pfis",#N/A,TRUE,"Pro Forma Income Statement";"ca",#N/A,TRUE,"Contribution_Analysis";"acq",#N/A,TRUE,"Acquirer";"tar",#N/A,TRUE,"Target"}</definedName>
    <definedName name="wrn.33._1" localSheetId="1" hidden="1">{"cover",#N/A,TRUE,"Cover";"toc5",#N/A,TRUE,"TOC";"over",#N/A,TRUE,"Overview";"ts2",#N/A,TRUE,"Det_Trans_Sum";"ei",#N/A,TRUE,"Earnings Impact";"ad",#N/A,TRUE,"accretion dilution";"pfis",#N/A,TRUE,"Pro Forma Income Statement";"ca",#N/A,TRUE,"Contribution_Analysis";"acq",#N/A,TRUE,"Acquirer";"tar",#N/A,TRUE,"Target"}</definedName>
    <definedName name="wrn.33._1" localSheetId="7" hidden="1">{"cover",#N/A,TRUE,"Cover";"toc5",#N/A,TRUE,"TOC";"over",#N/A,TRUE,"Overview";"ts2",#N/A,TRUE,"Det_Trans_Sum";"ei",#N/A,TRUE,"Earnings Impact";"ad",#N/A,TRUE,"accretion dilution";"pfis",#N/A,TRUE,"Pro Forma Income Statement";"ca",#N/A,TRUE,"Contribution_Analysis";"acq",#N/A,TRUE,"Acquirer";"tar",#N/A,TRUE,"Target"}</definedName>
    <definedName name="wrn.33._1" hidden="1">{"cover",#N/A,TRUE,"Cover";"toc5",#N/A,TRUE,"TOC";"over",#N/A,TRUE,"Overview";"ts2",#N/A,TRUE,"Det_Trans_Sum";"ei",#N/A,TRUE,"Earnings Impact";"ad",#N/A,TRUE,"accretion dilution";"pfis",#N/A,TRUE,"Pro Forma Income Statement";"ca",#N/A,TRUE,"Contribution_Analysis";"acq",#N/A,TRUE,"Acquirer";"tar",#N/A,TRUE,"Target"}</definedName>
    <definedName name="wrn.33._2" localSheetId="2" hidden="1">{"cover",#N/A,TRUE,"Cover";"toc5",#N/A,TRUE,"TOC";"over",#N/A,TRUE,"Overview";"ts2",#N/A,TRUE,"Det_Trans_Sum";"ei",#N/A,TRUE,"Earnings Impact";"ad",#N/A,TRUE,"accretion dilution";"pfis",#N/A,TRUE,"Pro Forma Income Statement";"ca",#N/A,TRUE,"Contribution_Analysis";"acq",#N/A,TRUE,"Acquirer";"tar",#N/A,TRUE,"Target"}</definedName>
    <definedName name="wrn.33._2" localSheetId="6" hidden="1">{"cover",#N/A,TRUE,"Cover";"toc5",#N/A,TRUE,"TOC";"over",#N/A,TRUE,"Overview";"ts2",#N/A,TRUE,"Det_Trans_Sum";"ei",#N/A,TRUE,"Earnings Impact";"ad",#N/A,TRUE,"accretion dilution";"pfis",#N/A,TRUE,"Pro Forma Income Statement";"ca",#N/A,TRUE,"Contribution_Analysis";"acq",#N/A,TRUE,"Acquirer";"tar",#N/A,TRUE,"Target"}</definedName>
    <definedName name="wrn.33._2" localSheetId="3" hidden="1">{"cover",#N/A,TRUE,"Cover";"toc5",#N/A,TRUE,"TOC";"over",#N/A,TRUE,"Overview";"ts2",#N/A,TRUE,"Det_Trans_Sum";"ei",#N/A,TRUE,"Earnings Impact";"ad",#N/A,TRUE,"accretion dilution";"pfis",#N/A,TRUE,"Pro Forma Income Statement";"ca",#N/A,TRUE,"Contribution_Analysis";"acq",#N/A,TRUE,"Acquirer";"tar",#N/A,TRUE,"Target"}</definedName>
    <definedName name="wrn.33._2" localSheetId="9" hidden="1">{"cover",#N/A,TRUE,"Cover";"toc5",#N/A,TRUE,"TOC";"over",#N/A,TRUE,"Overview";"ts2",#N/A,TRUE,"Det_Trans_Sum";"ei",#N/A,TRUE,"Earnings Impact";"ad",#N/A,TRUE,"accretion dilution";"pfis",#N/A,TRUE,"Pro Forma Income Statement";"ca",#N/A,TRUE,"Contribution_Analysis";"acq",#N/A,TRUE,"Acquirer";"tar",#N/A,TRUE,"Target"}</definedName>
    <definedName name="wrn.33._2" localSheetId="5" hidden="1">{"cover",#N/A,TRUE,"Cover";"toc5",#N/A,TRUE,"TOC";"over",#N/A,TRUE,"Overview";"ts2",#N/A,TRUE,"Det_Trans_Sum";"ei",#N/A,TRUE,"Earnings Impact";"ad",#N/A,TRUE,"accretion dilution";"pfis",#N/A,TRUE,"Pro Forma Income Statement";"ca",#N/A,TRUE,"Contribution_Analysis";"acq",#N/A,TRUE,"Acquirer";"tar",#N/A,TRUE,"Target"}</definedName>
    <definedName name="wrn.33._2" localSheetId="4" hidden="1">{"cover",#N/A,TRUE,"Cover";"toc5",#N/A,TRUE,"TOC";"over",#N/A,TRUE,"Overview";"ts2",#N/A,TRUE,"Det_Trans_Sum";"ei",#N/A,TRUE,"Earnings Impact";"ad",#N/A,TRUE,"accretion dilution";"pfis",#N/A,TRUE,"Pro Forma Income Statement";"ca",#N/A,TRUE,"Contribution_Analysis";"acq",#N/A,TRUE,"Acquirer";"tar",#N/A,TRUE,"Target"}</definedName>
    <definedName name="wrn.33._2" localSheetId="1" hidden="1">{"cover",#N/A,TRUE,"Cover";"toc5",#N/A,TRUE,"TOC";"over",#N/A,TRUE,"Overview";"ts2",#N/A,TRUE,"Det_Trans_Sum";"ei",#N/A,TRUE,"Earnings Impact";"ad",#N/A,TRUE,"accretion dilution";"pfis",#N/A,TRUE,"Pro Forma Income Statement";"ca",#N/A,TRUE,"Contribution_Analysis";"acq",#N/A,TRUE,"Acquirer";"tar",#N/A,TRUE,"Target"}</definedName>
    <definedName name="wrn.33._2" localSheetId="7" hidden="1">{"cover",#N/A,TRUE,"Cover";"toc5",#N/A,TRUE,"TOC";"over",#N/A,TRUE,"Overview";"ts2",#N/A,TRUE,"Det_Trans_Sum";"ei",#N/A,TRUE,"Earnings Impact";"ad",#N/A,TRUE,"accretion dilution";"pfis",#N/A,TRUE,"Pro Forma Income Statement";"ca",#N/A,TRUE,"Contribution_Analysis";"acq",#N/A,TRUE,"Acquirer";"tar",#N/A,TRUE,"Target"}</definedName>
    <definedName name="wrn.33._2" hidden="1">{"cover",#N/A,TRUE,"Cover";"toc5",#N/A,TRUE,"TOC";"over",#N/A,TRUE,"Overview";"ts2",#N/A,TRUE,"Det_Trans_Sum";"ei",#N/A,TRUE,"Earnings Impact";"ad",#N/A,TRUE,"accretion dilution";"pfis",#N/A,TRUE,"Pro Forma Income Statement";"ca",#N/A,TRUE,"Contribution_Analysis";"acq",#N/A,TRUE,"Acquirer";"tar",#N/A,TRUE,"Target"}</definedName>
    <definedName name="wrn.33._3" localSheetId="2" hidden="1">{"cover",#N/A,TRUE,"Cover";"toc5",#N/A,TRUE,"TOC";"over",#N/A,TRUE,"Overview";"ts2",#N/A,TRUE,"Det_Trans_Sum";"ei",#N/A,TRUE,"Earnings Impact";"ad",#N/A,TRUE,"accretion dilution";"pfis",#N/A,TRUE,"Pro Forma Income Statement";"ca",#N/A,TRUE,"Contribution_Analysis";"acq",#N/A,TRUE,"Acquirer";"tar",#N/A,TRUE,"Target"}</definedName>
    <definedName name="wrn.33._3" localSheetId="6" hidden="1">{"cover",#N/A,TRUE,"Cover";"toc5",#N/A,TRUE,"TOC";"over",#N/A,TRUE,"Overview";"ts2",#N/A,TRUE,"Det_Trans_Sum";"ei",#N/A,TRUE,"Earnings Impact";"ad",#N/A,TRUE,"accretion dilution";"pfis",#N/A,TRUE,"Pro Forma Income Statement";"ca",#N/A,TRUE,"Contribution_Analysis";"acq",#N/A,TRUE,"Acquirer";"tar",#N/A,TRUE,"Target"}</definedName>
    <definedName name="wrn.33._3" localSheetId="3" hidden="1">{"cover",#N/A,TRUE,"Cover";"toc5",#N/A,TRUE,"TOC";"over",#N/A,TRUE,"Overview";"ts2",#N/A,TRUE,"Det_Trans_Sum";"ei",#N/A,TRUE,"Earnings Impact";"ad",#N/A,TRUE,"accretion dilution";"pfis",#N/A,TRUE,"Pro Forma Income Statement";"ca",#N/A,TRUE,"Contribution_Analysis";"acq",#N/A,TRUE,"Acquirer";"tar",#N/A,TRUE,"Target"}</definedName>
    <definedName name="wrn.33._3" localSheetId="9" hidden="1">{"cover",#N/A,TRUE,"Cover";"toc5",#N/A,TRUE,"TOC";"over",#N/A,TRUE,"Overview";"ts2",#N/A,TRUE,"Det_Trans_Sum";"ei",#N/A,TRUE,"Earnings Impact";"ad",#N/A,TRUE,"accretion dilution";"pfis",#N/A,TRUE,"Pro Forma Income Statement";"ca",#N/A,TRUE,"Contribution_Analysis";"acq",#N/A,TRUE,"Acquirer";"tar",#N/A,TRUE,"Target"}</definedName>
    <definedName name="wrn.33._3" localSheetId="5" hidden="1">{"cover",#N/A,TRUE,"Cover";"toc5",#N/A,TRUE,"TOC";"over",#N/A,TRUE,"Overview";"ts2",#N/A,TRUE,"Det_Trans_Sum";"ei",#N/A,TRUE,"Earnings Impact";"ad",#N/A,TRUE,"accretion dilution";"pfis",#N/A,TRUE,"Pro Forma Income Statement";"ca",#N/A,TRUE,"Contribution_Analysis";"acq",#N/A,TRUE,"Acquirer";"tar",#N/A,TRUE,"Target"}</definedName>
    <definedName name="wrn.33._3" localSheetId="4" hidden="1">{"cover",#N/A,TRUE,"Cover";"toc5",#N/A,TRUE,"TOC";"over",#N/A,TRUE,"Overview";"ts2",#N/A,TRUE,"Det_Trans_Sum";"ei",#N/A,TRUE,"Earnings Impact";"ad",#N/A,TRUE,"accretion dilution";"pfis",#N/A,TRUE,"Pro Forma Income Statement";"ca",#N/A,TRUE,"Contribution_Analysis";"acq",#N/A,TRUE,"Acquirer";"tar",#N/A,TRUE,"Target"}</definedName>
    <definedName name="wrn.33._3" localSheetId="1" hidden="1">{"cover",#N/A,TRUE,"Cover";"toc5",#N/A,TRUE,"TOC";"over",#N/A,TRUE,"Overview";"ts2",#N/A,TRUE,"Det_Trans_Sum";"ei",#N/A,TRUE,"Earnings Impact";"ad",#N/A,TRUE,"accretion dilution";"pfis",#N/A,TRUE,"Pro Forma Income Statement";"ca",#N/A,TRUE,"Contribution_Analysis";"acq",#N/A,TRUE,"Acquirer";"tar",#N/A,TRUE,"Target"}</definedName>
    <definedName name="wrn.33._3" localSheetId="7" hidden="1">{"cover",#N/A,TRUE,"Cover";"toc5",#N/A,TRUE,"TOC";"over",#N/A,TRUE,"Overview";"ts2",#N/A,TRUE,"Det_Trans_Sum";"ei",#N/A,TRUE,"Earnings Impact";"ad",#N/A,TRUE,"accretion dilution";"pfis",#N/A,TRUE,"Pro Forma Income Statement";"ca",#N/A,TRUE,"Contribution_Analysis";"acq",#N/A,TRUE,"Acquirer";"tar",#N/A,TRUE,"Target"}</definedName>
    <definedName name="wrn.33._3" hidden="1">{"cover",#N/A,TRUE,"Cover";"toc5",#N/A,TRUE,"TOC";"over",#N/A,TRUE,"Overview";"ts2",#N/A,TRUE,"Det_Trans_Sum";"ei",#N/A,TRUE,"Earnings Impact";"ad",#N/A,TRUE,"accretion dilution";"pfis",#N/A,TRUE,"Pro Forma Income Statement";"ca",#N/A,TRUE,"Contribution_Analysis";"acq",#N/A,TRUE,"Acquirer";"tar",#N/A,TRUE,"Target"}</definedName>
    <definedName name="wrn.33._4" localSheetId="2" hidden="1">{"cover",#N/A,TRUE,"Cover";"toc5",#N/A,TRUE,"TOC";"over",#N/A,TRUE,"Overview";"ts2",#N/A,TRUE,"Det_Trans_Sum";"ei",#N/A,TRUE,"Earnings Impact";"ad",#N/A,TRUE,"accretion dilution";"pfis",#N/A,TRUE,"Pro Forma Income Statement";"ca",#N/A,TRUE,"Contribution_Analysis";"acq",#N/A,TRUE,"Acquirer";"tar",#N/A,TRUE,"Target"}</definedName>
    <definedName name="wrn.33._4" localSheetId="6" hidden="1">{"cover",#N/A,TRUE,"Cover";"toc5",#N/A,TRUE,"TOC";"over",#N/A,TRUE,"Overview";"ts2",#N/A,TRUE,"Det_Trans_Sum";"ei",#N/A,TRUE,"Earnings Impact";"ad",#N/A,TRUE,"accretion dilution";"pfis",#N/A,TRUE,"Pro Forma Income Statement";"ca",#N/A,TRUE,"Contribution_Analysis";"acq",#N/A,TRUE,"Acquirer";"tar",#N/A,TRUE,"Target"}</definedName>
    <definedName name="wrn.33._4" localSheetId="3" hidden="1">{"cover",#N/A,TRUE,"Cover";"toc5",#N/A,TRUE,"TOC";"over",#N/A,TRUE,"Overview";"ts2",#N/A,TRUE,"Det_Trans_Sum";"ei",#N/A,TRUE,"Earnings Impact";"ad",#N/A,TRUE,"accretion dilution";"pfis",#N/A,TRUE,"Pro Forma Income Statement";"ca",#N/A,TRUE,"Contribution_Analysis";"acq",#N/A,TRUE,"Acquirer";"tar",#N/A,TRUE,"Target"}</definedName>
    <definedName name="wrn.33._4" localSheetId="9" hidden="1">{"cover",#N/A,TRUE,"Cover";"toc5",#N/A,TRUE,"TOC";"over",#N/A,TRUE,"Overview";"ts2",#N/A,TRUE,"Det_Trans_Sum";"ei",#N/A,TRUE,"Earnings Impact";"ad",#N/A,TRUE,"accretion dilution";"pfis",#N/A,TRUE,"Pro Forma Income Statement";"ca",#N/A,TRUE,"Contribution_Analysis";"acq",#N/A,TRUE,"Acquirer";"tar",#N/A,TRUE,"Target"}</definedName>
    <definedName name="wrn.33._4" localSheetId="5" hidden="1">{"cover",#N/A,TRUE,"Cover";"toc5",#N/A,TRUE,"TOC";"over",#N/A,TRUE,"Overview";"ts2",#N/A,TRUE,"Det_Trans_Sum";"ei",#N/A,TRUE,"Earnings Impact";"ad",#N/A,TRUE,"accretion dilution";"pfis",#N/A,TRUE,"Pro Forma Income Statement";"ca",#N/A,TRUE,"Contribution_Analysis";"acq",#N/A,TRUE,"Acquirer";"tar",#N/A,TRUE,"Target"}</definedName>
    <definedName name="wrn.33._4" localSheetId="4" hidden="1">{"cover",#N/A,TRUE,"Cover";"toc5",#N/A,TRUE,"TOC";"over",#N/A,TRUE,"Overview";"ts2",#N/A,TRUE,"Det_Trans_Sum";"ei",#N/A,TRUE,"Earnings Impact";"ad",#N/A,TRUE,"accretion dilution";"pfis",#N/A,TRUE,"Pro Forma Income Statement";"ca",#N/A,TRUE,"Contribution_Analysis";"acq",#N/A,TRUE,"Acquirer";"tar",#N/A,TRUE,"Target"}</definedName>
    <definedName name="wrn.33._4" localSheetId="1" hidden="1">{"cover",#N/A,TRUE,"Cover";"toc5",#N/A,TRUE,"TOC";"over",#N/A,TRUE,"Overview";"ts2",#N/A,TRUE,"Det_Trans_Sum";"ei",#N/A,TRUE,"Earnings Impact";"ad",#N/A,TRUE,"accretion dilution";"pfis",#N/A,TRUE,"Pro Forma Income Statement";"ca",#N/A,TRUE,"Contribution_Analysis";"acq",#N/A,TRUE,"Acquirer";"tar",#N/A,TRUE,"Target"}</definedName>
    <definedName name="wrn.33._4" localSheetId="7" hidden="1">{"cover",#N/A,TRUE,"Cover";"toc5",#N/A,TRUE,"TOC";"over",#N/A,TRUE,"Overview";"ts2",#N/A,TRUE,"Det_Trans_Sum";"ei",#N/A,TRUE,"Earnings Impact";"ad",#N/A,TRUE,"accretion dilution";"pfis",#N/A,TRUE,"Pro Forma Income Statement";"ca",#N/A,TRUE,"Contribution_Analysis";"acq",#N/A,TRUE,"Acquirer";"tar",#N/A,TRUE,"Target"}</definedName>
    <definedName name="wrn.33._4" hidden="1">{"cover",#N/A,TRUE,"Cover";"toc5",#N/A,TRUE,"TOC";"over",#N/A,TRUE,"Overview";"ts2",#N/A,TRUE,"Det_Trans_Sum";"ei",#N/A,TRUE,"Earnings Impact";"ad",#N/A,TRUE,"accretion dilution";"pfis",#N/A,TRUE,"Pro Forma Income Statement";"ca",#N/A,TRUE,"Contribution_Analysis";"acq",#N/A,TRUE,"Acquirer";"tar",#N/A,TRUE,"Target"}</definedName>
    <definedName name="wrn.33._5" localSheetId="2" hidden="1">{"cover",#N/A,TRUE,"Cover";"toc5",#N/A,TRUE,"TOC";"over",#N/A,TRUE,"Overview";"ts2",#N/A,TRUE,"Det_Trans_Sum";"ei",#N/A,TRUE,"Earnings Impact";"ad",#N/A,TRUE,"accretion dilution";"pfis",#N/A,TRUE,"Pro Forma Income Statement";"ca",#N/A,TRUE,"Contribution_Analysis";"acq",#N/A,TRUE,"Acquirer";"tar",#N/A,TRUE,"Target"}</definedName>
    <definedName name="wrn.33._5" localSheetId="6" hidden="1">{"cover",#N/A,TRUE,"Cover";"toc5",#N/A,TRUE,"TOC";"over",#N/A,TRUE,"Overview";"ts2",#N/A,TRUE,"Det_Trans_Sum";"ei",#N/A,TRUE,"Earnings Impact";"ad",#N/A,TRUE,"accretion dilution";"pfis",#N/A,TRUE,"Pro Forma Income Statement";"ca",#N/A,TRUE,"Contribution_Analysis";"acq",#N/A,TRUE,"Acquirer";"tar",#N/A,TRUE,"Target"}</definedName>
    <definedName name="wrn.33._5" localSheetId="3" hidden="1">{"cover",#N/A,TRUE,"Cover";"toc5",#N/A,TRUE,"TOC";"over",#N/A,TRUE,"Overview";"ts2",#N/A,TRUE,"Det_Trans_Sum";"ei",#N/A,TRUE,"Earnings Impact";"ad",#N/A,TRUE,"accretion dilution";"pfis",#N/A,TRUE,"Pro Forma Income Statement";"ca",#N/A,TRUE,"Contribution_Analysis";"acq",#N/A,TRUE,"Acquirer";"tar",#N/A,TRUE,"Target"}</definedName>
    <definedName name="wrn.33._5" localSheetId="9" hidden="1">{"cover",#N/A,TRUE,"Cover";"toc5",#N/A,TRUE,"TOC";"over",#N/A,TRUE,"Overview";"ts2",#N/A,TRUE,"Det_Trans_Sum";"ei",#N/A,TRUE,"Earnings Impact";"ad",#N/A,TRUE,"accretion dilution";"pfis",#N/A,TRUE,"Pro Forma Income Statement";"ca",#N/A,TRUE,"Contribution_Analysis";"acq",#N/A,TRUE,"Acquirer";"tar",#N/A,TRUE,"Target"}</definedName>
    <definedName name="wrn.33._5" localSheetId="5" hidden="1">{"cover",#N/A,TRUE,"Cover";"toc5",#N/A,TRUE,"TOC";"over",#N/A,TRUE,"Overview";"ts2",#N/A,TRUE,"Det_Trans_Sum";"ei",#N/A,TRUE,"Earnings Impact";"ad",#N/A,TRUE,"accretion dilution";"pfis",#N/A,TRUE,"Pro Forma Income Statement";"ca",#N/A,TRUE,"Contribution_Analysis";"acq",#N/A,TRUE,"Acquirer";"tar",#N/A,TRUE,"Target"}</definedName>
    <definedName name="wrn.33._5" localSheetId="4" hidden="1">{"cover",#N/A,TRUE,"Cover";"toc5",#N/A,TRUE,"TOC";"over",#N/A,TRUE,"Overview";"ts2",#N/A,TRUE,"Det_Trans_Sum";"ei",#N/A,TRUE,"Earnings Impact";"ad",#N/A,TRUE,"accretion dilution";"pfis",#N/A,TRUE,"Pro Forma Income Statement";"ca",#N/A,TRUE,"Contribution_Analysis";"acq",#N/A,TRUE,"Acquirer";"tar",#N/A,TRUE,"Target"}</definedName>
    <definedName name="wrn.33._5" localSheetId="1" hidden="1">{"cover",#N/A,TRUE,"Cover";"toc5",#N/A,TRUE,"TOC";"over",#N/A,TRUE,"Overview";"ts2",#N/A,TRUE,"Det_Trans_Sum";"ei",#N/A,TRUE,"Earnings Impact";"ad",#N/A,TRUE,"accretion dilution";"pfis",#N/A,TRUE,"Pro Forma Income Statement";"ca",#N/A,TRUE,"Contribution_Analysis";"acq",#N/A,TRUE,"Acquirer";"tar",#N/A,TRUE,"Target"}</definedName>
    <definedName name="wrn.33._5" localSheetId="7" hidden="1">{"cover",#N/A,TRUE,"Cover";"toc5",#N/A,TRUE,"TOC";"over",#N/A,TRUE,"Overview";"ts2",#N/A,TRUE,"Det_Trans_Sum";"ei",#N/A,TRUE,"Earnings Impact";"ad",#N/A,TRUE,"accretion dilution";"pfis",#N/A,TRUE,"Pro Forma Income Statement";"ca",#N/A,TRUE,"Contribution_Analysis";"acq",#N/A,TRUE,"Acquirer";"tar",#N/A,TRUE,"Target"}</definedName>
    <definedName name="wrn.33._5" hidden="1">{"cover",#N/A,TRUE,"Cover";"toc5",#N/A,TRUE,"TOC";"over",#N/A,TRUE,"Overview";"ts2",#N/A,TRUE,"Det_Trans_Sum";"ei",#N/A,TRUE,"Earnings Impact";"ad",#N/A,TRUE,"accretion dilution";"pfis",#N/A,TRUE,"Pro Forma Income Statement";"ca",#N/A,TRUE,"Contribution_Analysis";"acq",#N/A,TRUE,"Acquirer";"tar",#N/A,TRUE,"Target"}</definedName>
    <definedName name="wrn.34." localSheetId="0" hidden="1">{"cover",#N/A,TRUE,"Cover";"toc5",#N/A,TRUE,"TOC";"over",#N/A,TRUE,"Overview";"ts2",#N/A,TRUE,"Det_Trans_Sum";"ei1",#N/A,TRUE,"Earnings Impact";"ad1",#N/A,TRUE,"accretion dilution";"pfis1",#N/A,TRUE,"Pro Forma Income Statement";"ca1",#N/A,TRUE,"Contribution_Analysis";"acq1",#N/A,TRUE,"Acquirer";"tar1",#N/A,TRUE,"Target"}</definedName>
    <definedName name="wrn.34." localSheetId="2" hidden="1">{"cover",#N/A,TRUE,"Cover";"toc5",#N/A,TRUE,"TOC";"over",#N/A,TRUE,"Overview";"ts2",#N/A,TRUE,"Det_Trans_Sum";"ei1",#N/A,TRUE,"Earnings Impact";"ad1",#N/A,TRUE,"accretion dilution";"pfis1",#N/A,TRUE,"Pro Forma Income Statement";"ca1",#N/A,TRUE,"Contribution_Analysis";"acq1",#N/A,TRUE,"Acquirer";"tar1",#N/A,TRUE,"Target"}</definedName>
    <definedName name="wrn.34." localSheetId="6" hidden="1">{"cover",#N/A,TRUE,"Cover";"toc5",#N/A,TRUE,"TOC";"over",#N/A,TRUE,"Overview";"ts2",#N/A,TRUE,"Det_Trans_Sum";"ei1",#N/A,TRUE,"Earnings Impact";"ad1",#N/A,TRUE,"accretion dilution";"pfis1",#N/A,TRUE,"Pro Forma Income Statement";"ca1",#N/A,TRUE,"Contribution_Analysis";"acq1",#N/A,TRUE,"Acquirer";"tar1",#N/A,TRUE,"Target"}</definedName>
    <definedName name="wrn.34." localSheetId="3" hidden="1">{"cover",#N/A,TRUE,"Cover";"toc5",#N/A,TRUE,"TOC";"over",#N/A,TRUE,"Overview";"ts2",#N/A,TRUE,"Det_Trans_Sum";"ei1",#N/A,TRUE,"Earnings Impact";"ad1",#N/A,TRUE,"accretion dilution";"pfis1",#N/A,TRUE,"Pro Forma Income Statement";"ca1",#N/A,TRUE,"Contribution_Analysis";"acq1",#N/A,TRUE,"Acquirer";"tar1",#N/A,TRUE,"Target"}</definedName>
    <definedName name="wrn.34." localSheetId="9" hidden="1">{"cover",#N/A,TRUE,"Cover";"toc5",#N/A,TRUE,"TOC";"over",#N/A,TRUE,"Overview";"ts2",#N/A,TRUE,"Det_Trans_Sum";"ei1",#N/A,TRUE,"Earnings Impact";"ad1",#N/A,TRUE,"accretion dilution";"pfis1",#N/A,TRUE,"Pro Forma Income Statement";"ca1",#N/A,TRUE,"Contribution_Analysis";"acq1",#N/A,TRUE,"Acquirer";"tar1",#N/A,TRUE,"Target"}</definedName>
    <definedName name="wrn.34." localSheetId="5" hidden="1">{"cover",#N/A,TRUE,"Cover";"toc5",#N/A,TRUE,"TOC";"over",#N/A,TRUE,"Overview";"ts2",#N/A,TRUE,"Det_Trans_Sum";"ei1",#N/A,TRUE,"Earnings Impact";"ad1",#N/A,TRUE,"accretion dilution";"pfis1",#N/A,TRUE,"Pro Forma Income Statement";"ca1",#N/A,TRUE,"Contribution_Analysis";"acq1",#N/A,TRUE,"Acquirer";"tar1",#N/A,TRUE,"Target"}</definedName>
    <definedName name="wrn.34." localSheetId="4" hidden="1">{"cover",#N/A,TRUE,"Cover";"toc5",#N/A,TRUE,"TOC";"over",#N/A,TRUE,"Overview";"ts2",#N/A,TRUE,"Det_Trans_Sum";"ei1",#N/A,TRUE,"Earnings Impact";"ad1",#N/A,TRUE,"accretion dilution";"pfis1",#N/A,TRUE,"Pro Forma Income Statement";"ca1",#N/A,TRUE,"Contribution_Analysis";"acq1",#N/A,TRUE,"Acquirer";"tar1",#N/A,TRUE,"Target"}</definedName>
    <definedName name="wrn.34." localSheetId="1" hidden="1">{"cover",#N/A,TRUE,"Cover";"toc5",#N/A,TRUE,"TOC";"over",#N/A,TRUE,"Overview";"ts2",#N/A,TRUE,"Det_Trans_Sum";"ei1",#N/A,TRUE,"Earnings Impact";"ad1",#N/A,TRUE,"accretion dilution";"pfis1",#N/A,TRUE,"Pro Forma Income Statement";"ca1",#N/A,TRUE,"Contribution_Analysis";"acq1",#N/A,TRUE,"Acquirer";"tar1",#N/A,TRUE,"Target"}</definedName>
    <definedName name="wrn.34." localSheetId="7" hidden="1">{"cover",#N/A,TRUE,"Cover";"toc5",#N/A,TRUE,"TOC";"over",#N/A,TRUE,"Overview";"ts2",#N/A,TRUE,"Det_Trans_Sum";"ei1",#N/A,TRUE,"Earnings Impact";"ad1",#N/A,TRUE,"accretion dilution";"pfis1",#N/A,TRUE,"Pro Forma Income Statement";"ca1",#N/A,TRUE,"Contribution_Analysis";"acq1",#N/A,TRUE,"Acquirer";"tar1",#N/A,TRUE,"Target"}</definedName>
    <definedName name="wrn.34." hidden="1">{"cover",#N/A,TRUE,"Cover";"toc5",#N/A,TRUE,"TOC";"over",#N/A,TRUE,"Overview";"ts2",#N/A,TRUE,"Det_Trans_Sum";"ei1",#N/A,TRUE,"Earnings Impact";"ad1",#N/A,TRUE,"accretion dilution";"pfis1",#N/A,TRUE,"Pro Forma Income Statement";"ca1",#N/A,TRUE,"Contribution_Analysis";"acq1",#N/A,TRUE,"Acquirer";"tar1",#N/A,TRUE,"Target"}</definedName>
    <definedName name="wrn.34._1" localSheetId="2" hidden="1">{"cover",#N/A,TRUE,"Cover";"toc5",#N/A,TRUE,"TOC";"over",#N/A,TRUE,"Overview";"ts2",#N/A,TRUE,"Det_Trans_Sum";"ei1",#N/A,TRUE,"Earnings Impact";"ad1",#N/A,TRUE,"accretion dilution";"pfis1",#N/A,TRUE,"Pro Forma Income Statement";"ca1",#N/A,TRUE,"Contribution_Analysis";"acq1",#N/A,TRUE,"Acquirer";"tar1",#N/A,TRUE,"Target"}</definedName>
    <definedName name="wrn.34._1" localSheetId="6" hidden="1">{"cover",#N/A,TRUE,"Cover";"toc5",#N/A,TRUE,"TOC";"over",#N/A,TRUE,"Overview";"ts2",#N/A,TRUE,"Det_Trans_Sum";"ei1",#N/A,TRUE,"Earnings Impact";"ad1",#N/A,TRUE,"accretion dilution";"pfis1",#N/A,TRUE,"Pro Forma Income Statement";"ca1",#N/A,TRUE,"Contribution_Analysis";"acq1",#N/A,TRUE,"Acquirer";"tar1",#N/A,TRUE,"Target"}</definedName>
    <definedName name="wrn.34._1" localSheetId="3" hidden="1">{"cover",#N/A,TRUE,"Cover";"toc5",#N/A,TRUE,"TOC";"over",#N/A,TRUE,"Overview";"ts2",#N/A,TRUE,"Det_Trans_Sum";"ei1",#N/A,TRUE,"Earnings Impact";"ad1",#N/A,TRUE,"accretion dilution";"pfis1",#N/A,TRUE,"Pro Forma Income Statement";"ca1",#N/A,TRUE,"Contribution_Analysis";"acq1",#N/A,TRUE,"Acquirer";"tar1",#N/A,TRUE,"Target"}</definedName>
    <definedName name="wrn.34._1" localSheetId="9" hidden="1">{"cover",#N/A,TRUE,"Cover";"toc5",#N/A,TRUE,"TOC";"over",#N/A,TRUE,"Overview";"ts2",#N/A,TRUE,"Det_Trans_Sum";"ei1",#N/A,TRUE,"Earnings Impact";"ad1",#N/A,TRUE,"accretion dilution";"pfis1",#N/A,TRUE,"Pro Forma Income Statement";"ca1",#N/A,TRUE,"Contribution_Analysis";"acq1",#N/A,TRUE,"Acquirer";"tar1",#N/A,TRUE,"Target"}</definedName>
    <definedName name="wrn.34._1" localSheetId="5" hidden="1">{"cover",#N/A,TRUE,"Cover";"toc5",#N/A,TRUE,"TOC";"over",#N/A,TRUE,"Overview";"ts2",#N/A,TRUE,"Det_Trans_Sum";"ei1",#N/A,TRUE,"Earnings Impact";"ad1",#N/A,TRUE,"accretion dilution";"pfis1",#N/A,TRUE,"Pro Forma Income Statement";"ca1",#N/A,TRUE,"Contribution_Analysis";"acq1",#N/A,TRUE,"Acquirer";"tar1",#N/A,TRUE,"Target"}</definedName>
    <definedName name="wrn.34._1" localSheetId="4" hidden="1">{"cover",#N/A,TRUE,"Cover";"toc5",#N/A,TRUE,"TOC";"over",#N/A,TRUE,"Overview";"ts2",#N/A,TRUE,"Det_Trans_Sum";"ei1",#N/A,TRUE,"Earnings Impact";"ad1",#N/A,TRUE,"accretion dilution";"pfis1",#N/A,TRUE,"Pro Forma Income Statement";"ca1",#N/A,TRUE,"Contribution_Analysis";"acq1",#N/A,TRUE,"Acquirer";"tar1",#N/A,TRUE,"Target"}</definedName>
    <definedName name="wrn.34._1" localSheetId="1" hidden="1">{"cover",#N/A,TRUE,"Cover";"toc5",#N/A,TRUE,"TOC";"over",#N/A,TRUE,"Overview";"ts2",#N/A,TRUE,"Det_Trans_Sum";"ei1",#N/A,TRUE,"Earnings Impact";"ad1",#N/A,TRUE,"accretion dilution";"pfis1",#N/A,TRUE,"Pro Forma Income Statement";"ca1",#N/A,TRUE,"Contribution_Analysis";"acq1",#N/A,TRUE,"Acquirer";"tar1",#N/A,TRUE,"Target"}</definedName>
    <definedName name="wrn.34._1" localSheetId="7" hidden="1">{"cover",#N/A,TRUE,"Cover";"toc5",#N/A,TRUE,"TOC";"over",#N/A,TRUE,"Overview";"ts2",#N/A,TRUE,"Det_Trans_Sum";"ei1",#N/A,TRUE,"Earnings Impact";"ad1",#N/A,TRUE,"accretion dilution";"pfis1",#N/A,TRUE,"Pro Forma Income Statement";"ca1",#N/A,TRUE,"Contribution_Analysis";"acq1",#N/A,TRUE,"Acquirer";"tar1",#N/A,TRUE,"Target"}</definedName>
    <definedName name="wrn.34._1" hidden="1">{"cover",#N/A,TRUE,"Cover";"toc5",#N/A,TRUE,"TOC";"over",#N/A,TRUE,"Overview";"ts2",#N/A,TRUE,"Det_Trans_Sum";"ei1",#N/A,TRUE,"Earnings Impact";"ad1",#N/A,TRUE,"accretion dilution";"pfis1",#N/A,TRUE,"Pro Forma Income Statement";"ca1",#N/A,TRUE,"Contribution_Analysis";"acq1",#N/A,TRUE,"Acquirer";"tar1",#N/A,TRUE,"Target"}</definedName>
    <definedName name="wrn.34._2" localSheetId="2" hidden="1">{"cover",#N/A,TRUE,"Cover";"toc5",#N/A,TRUE,"TOC";"over",#N/A,TRUE,"Overview";"ts2",#N/A,TRUE,"Det_Trans_Sum";"ei1",#N/A,TRUE,"Earnings Impact";"ad1",#N/A,TRUE,"accretion dilution";"pfis1",#N/A,TRUE,"Pro Forma Income Statement";"ca1",#N/A,TRUE,"Contribution_Analysis";"acq1",#N/A,TRUE,"Acquirer";"tar1",#N/A,TRUE,"Target"}</definedName>
    <definedName name="wrn.34._2" localSheetId="6" hidden="1">{"cover",#N/A,TRUE,"Cover";"toc5",#N/A,TRUE,"TOC";"over",#N/A,TRUE,"Overview";"ts2",#N/A,TRUE,"Det_Trans_Sum";"ei1",#N/A,TRUE,"Earnings Impact";"ad1",#N/A,TRUE,"accretion dilution";"pfis1",#N/A,TRUE,"Pro Forma Income Statement";"ca1",#N/A,TRUE,"Contribution_Analysis";"acq1",#N/A,TRUE,"Acquirer";"tar1",#N/A,TRUE,"Target"}</definedName>
    <definedName name="wrn.34._2" localSheetId="3" hidden="1">{"cover",#N/A,TRUE,"Cover";"toc5",#N/A,TRUE,"TOC";"over",#N/A,TRUE,"Overview";"ts2",#N/A,TRUE,"Det_Trans_Sum";"ei1",#N/A,TRUE,"Earnings Impact";"ad1",#N/A,TRUE,"accretion dilution";"pfis1",#N/A,TRUE,"Pro Forma Income Statement";"ca1",#N/A,TRUE,"Contribution_Analysis";"acq1",#N/A,TRUE,"Acquirer";"tar1",#N/A,TRUE,"Target"}</definedName>
    <definedName name="wrn.34._2" localSheetId="9" hidden="1">{"cover",#N/A,TRUE,"Cover";"toc5",#N/A,TRUE,"TOC";"over",#N/A,TRUE,"Overview";"ts2",#N/A,TRUE,"Det_Trans_Sum";"ei1",#N/A,TRUE,"Earnings Impact";"ad1",#N/A,TRUE,"accretion dilution";"pfis1",#N/A,TRUE,"Pro Forma Income Statement";"ca1",#N/A,TRUE,"Contribution_Analysis";"acq1",#N/A,TRUE,"Acquirer";"tar1",#N/A,TRUE,"Target"}</definedName>
    <definedName name="wrn.34._2" localSheetId="5" hidden="1">{"cover",#N/A,TRUE,"Cover";"toc5",#N/A,TRUE,"TOC";"over",#N/A,TRUE,"Overview";"ts2",#N/A,TRUE,"Det_Trans_Sum";"ei1",#N/A,TRUE,"Earnings Impact";"ad1",#N/A,TRUE,"accretion dilution";"pfis1",#N/A,TRUE,"Pro Forma Income Statement";"ca1",#N/A,TRUE,"Contribution_Analysis";"acq1",#N/A,TRUE,"Acquirer";"tar1",#N/A,TRUE,"Target"}</definedName>
    <definedName name="wrn.34._2" localSheetId="4" hidden="1">{"cover",#N/A,TRUE,"Cover";"toc5",#N/A,TRUE,"TOC";"over",#N/A,TRUE,"Overview";"ts2",#N/A,TRUE,"Det_Trans_Sum";"ei1",#N/A,TRUE,"Earnings Impact";"ad1",#N/A,TRUE,"accretion dilution";"pfis1",#N/A,TRUE,"Pro Forma Income Statement";"ca1",#N/A,TRUE,"Contribution_Analysis";"acq1",#N/A,TRUE,"Acquirer";"tar1",#N/A,TRUE,"Target"}</definedName>
    <definedName name="wrn.34._2" localSheetId="1" hidden="1">{"cover",#N/A,TRUE,"Cover";"toc5",#N/A,TRUE,"TOC";"over",#N/A,TRUE,"Overview";"ts2",#N/A,TRUE,"Det_Trans_Sum";"ei1",#N/A,TRUE,"Earnings Impact";"ad1",#N/A,TRUE,"accretion dilution";"pfis1",#N/A,TRUE,"Pro Forma Income Statement";"ca1",#N/A,TRUE,"Contribution_Analysis";"acq1",#N/A,TRUE,"Acquirer";"tar1",#N/A,TRUE,"Target"}</definedName>
    <definedName name="wrn.34._2" localSheetId="7" hidden="1">{"cover",#N/A,TRUE,"Cover";"toc5",#N/A,TRUE,"TOC";"over",#N/A,TRUE,"Overview";"ts2",#N/A,TRUE,"Det_Trans_Sum";"ei1",#N/A,TRUE,"Earnings Impact";"ad1",#N/A,TRUE,"accretion dilution";"pfis1",#N/A,TRUE,"Pro Forma Income Statement";"ca1",#N/A,TRUE,"Contribution_Analysis";"acq1",#N/A,TRUE,"Acquirer";"tar1",#N/A,TRUE,"Target"}</definedName>
    <definedName name="wrn.34._2" hidden="1">{"cover",#N/A,TRUE,"Cover";"toc5",#N/A,TRUE,"TOC";"over",#N/A,TRUE,"Overview";"ts2",#N/A,TRUE,"Det_Trans_Sum";"ei1",#N/A,TRUE,"Earnings Impact";"ad1",#N/A,TRUE,"accretion dilution";"pfis1",#N/A,TRUE,"Pro Forma Income Statement";"ca1",#N/A,TRUE,"Contribution_Analysis";"acq1",#N/A,TRUE,"Acquirer";"tar1",#N/A,TRUE,"Target"}</definedName>
    <definedName name="wrn.34._3" localSheetId="2" hidden="1">{"cover",#N/A,TRUE,"Cover";"toc5",#N/A,TRUE,"TOC";"over",#N/A,TRUE,"Overview";"ts2",#N/A,TRUE,"Det_Trans_Sum";"ei1",#N/A,TRUE,"Earnings Impact";"ad1",#N/A,TRUE,"accretion dilution";"pfis1",#N/A,TRUE,"Pro Forma Income Statement";"ca1",#N/A,TRUE,"Contribution_Analysis";"acq1",#N/A,TRUE,"Acquirer";"tar1",#N/A,TRUE,"Target"}</definedName>
    <definedName name="wrn.34._3" localSheetId="6" hidden="1">{"cover",#N/A,TRUE,"Cover";"toc5",#N/A,TRUE,"TOC";"over",#N/A,TRUE,"Overview";"ts2",#N/A,TRUE,"Det_Trans_Sum";"ei1",#N/A,TRUE,"Earnings Impact";"ad1",#N/A,TRUE,"accretion dilution";"pfis1",#N/A,TRUE,"Pro Forma Income Statement";"ca1",#N/A,TRUE,"Contribution_Analysis";"acq1",#N/A,TRUE,"Acquirer";"tar1",#N/A,TRUE,"Target"}</definedName>
    <definedName name="wrn.34._3" localSheetId="3" hidden="1">{"cover",#N/A,TRUE,"Cover";"toc5",#N/A,TRUE,"TOC";"over",#N/A,TRUE,"Overview";"ts2",#N/A,TRUE,"Det_Trans_Sum";"ei1",#N/A,TRUE,"Earnings Impact";"ad1",#N/A,TRUE,"accretion dilution";"pfis1",#N/A,TRUE,"Pro Forma Income Statement";"ca1",#N/A,TRUE,"Contribution_Analysis";"acq1",#N/A,TRUE,"Acquirer";"tar1",#N/A,TRUE,"Target"}</definedName>
    <definedName name="wrn.34._3" localSheetId="9" hidden="1">{"cover",#N/A,TRUE,"Cover";"toc5",#N/A,TRUE,"TOC";"over",#N/A,TRUE,"Overview";"ts2",#N/A,TRUE,"Det_Trans_Sum";"ei1",#N/A,TRUE,"Earnings Impact";"ad1",#N/A,TRUE,"accretion dilution";"pfis1",#N/A,TRUE,"Pro Forma Income Statement";"ca1",#N/A,TRUE,"Contribution_Analysis";"acq1",#N/A,TRUE,"Acquirer";"tar1",#N/A,TRUE,"Target"}</definedName>
    <definedName name="wrn.34._3" localSheetId="5" hidden="1">{"cover",#N/A,TRUE,"Cover";"toc5",#N/A,TRUE,"TOC";"over",#N/A,TRUE,"Overview";"ts2",#N/A,TRUE,"Det_Trans_Sum";"ei1",#N/A,TRUE,"Earnings Impact";"ad1",#N/A,TRUE,"accretion dilution";"pfis1",#N/A,TRUE,"Pro Forma Income Statement";"ca1",#N/A,TRUE,"Contribution_Analysis";"acq1",#N/A,TRUE,"Acquirer";"tar1",#N/A,TRUE,"Target"}</definedName>
    <definedName name="wrn.34._3" localSheetId="4" hidden="1">{"cover",#N/A,TRUE,"Cover";"toc5",#N/A,TRUE,"TOC";"over",#N/A,TRUE,"Overview";"ts2",#N/A,TRUE,"Det_Trans_Sum";"ei1",#N/A,TRUE,"Earnings Impact";"ad1",#N/A,TRUE,"accretion dilution";"pfis1",#N/A,TRUE,"Pro Forma Income Statement";"ca1",#N/A,TRUE,"Contribution_Analysis";"acq1",#N/A,TRUE,"Acquirer";"tar1",#N/A,TRUE,"Target"}</definedName>
    <definedName name="wrn.34._3" localSheetId="1" hidden="1">{"cover",#N/A,TRUE,"Cover";"toc5",#N/A,TRUE,"TOC";"over",#N/A,TRUE,"Overview";"ts2",#N/A,TRUE,"Det_Trans_Sum";"ei1",#N/A,TRUE,"Earnings Impact";"ad1",#N/A,TRUE,"accretion dilution";"pfis1",#N/A,TRUE,"Pro Forma Income Statement";"ca1",#N/A,TRUE,"Contribution_Analysis";"acq1",#N/A,TRUE,"Acquirer";"tar1",#N/A,TRUE,"Target"}</definedName>
    <definedName name="wrn.34._3" localSheetId="7" hidden="1">{"cover",#N/A,TRUE,"Cover";"toc5",#N/A,TRUE,"TOC";"over",#N/A,TRUE,"Overview";"ts2",#N/A,TRUE,"Det_Trans_Sum";"ei1",#N/A,TRUE,"Earnings Impact";"ad1",#N/A,TRUE,"accretion dilution";"pfis1",#N/A,TRUE,"Pro Forma Income Statement";"ca1",#N/A,TRUE,"Contribution_Analysis";"acq1",#N/A,TRUE,"Acquirer";"tar1",#N/A,TRUE,"Target"}</definedName>
    <definedName name="wrn.34._3" hidden="1">{"cover",#N/A,TRUE,"Cover";"toc5",#N/A,TRUE,"TOC";"over",#N/A,TRUE,"Overview";"ts2",#N/A,TRUE,"Det_Trans_Sum";"ei1",#N/A,TRUE,"Earnings Impact";"ad1",#N/A,TRUE,"accretion dilution";"pfis1",#N/A,TRUE,"Pro Forma Income Statement";"ca1",#N/A,TRUE,"Contribution_Analysis";"acq1",#N/A,TRUE,"Acquirer";"tar1",#N/A,TRUE,"Target"}</definedName>
    <definedName name="wrn.34._4" localSheetId="2" hidden="1">{"cover",#N/A,TRUE,"Cover";"toc5",#N/A,TRUE,"TOC";"over",#N/A,TRUE,"Overview";"ts2",#N/A,TRUE,"Det_Trans_Sum";"ei1",#N/A,TRUE,"Earnings Impact";"ad1",#N/A,TRUE,"accretion dilution";"pfis1",#N/A,TRUE,"Pro Forma Income Statement";"ca1",#N/A,TRUE,"Contribution_Analysis";"acq1",#N/A,TRUE,"Acquirer";"tar1",#N/A,TRUE,"Target"}</definedName>
    <definedName name="wrn.34._4" localSheetId="6" hidden="1">{"cover",#N/A,TRUE,"Cover";"toc5",#N/A,TRUE,"TOC";"over",#N/A,TRUE,"Overview";"ts2",#N/A,TRUE,"Det_Trans_Sum";"ei1",#N/A,TRUE,"Earnings Impact";"ad1",#N/A,TRUE,"accretion dilution";"pfis1",#N/A,TRUE,"Pro Forma Income Statement";"ca1",#N/A,TRUE,"Contribution_Analysis";"acq1",#N/A,TRUE,"Acquirer";"tar1",#N/A,TRUE,"Target"}</definedName>
    <definedName name="wrn.34._4" localSheetId="3" hidden="1">{"cover",#N/A,TRUE,"Cover";"toc5",#N/A,TRUE,"TOC";"over",#N/A,TRUE,"Overview";"ts2",#N/A,TRUE,"Det_Trans_Sum";"ei1",#N/A,TRUE,"Earnings Impact";"ad1",#N/A,TRUE,"accretion dilution";"pfis1",#N/A,TRUE,"Pro Forma Income Statement";"ca1",#N/A,TRUE,"Contribution_Analysis";"acq1",#N/A,TRUE,"Acquirer";"tar1",#N/A,TRUE,"Target"}</definedName>
    <definedName name="wrn.34._4" localSheetId="9" hidden="1">{"cover",#N/A,TRUE,"Cover";"toc5",#N/A,TRUE,"TOC";"over",#N/A,TRUE,"Overview";"ts2",#N/A,TRUE,"Det_Trans_Sum";"ei1",#N/A,TRUE,"Earnings Impact";"ad1",#N/A,TRUE,"accretion dilution";"pfis1",#N/A,TRUE,"Pro Forma Income Statement";"ca1",#N/A,TRUE,"Contribution_Analysis";"acq1",#N/A,TRUE,"Acquirer";"tar1",#N/A,TRUE,"Target"}</definedName>
    <definedName name="wrn.34._4" localSheetId="5" hidden="1">{"cover",#N/A,TRUE,"Cover";"toc5",#N/A,TRUE,"TOC";"over",#N/A,TRUE,"Overview";"ts2",#N/A,TRUE,"Det_Trans_Sum";"ei1",#N/A,TRUE,"Earnings Impact";"ad1",#N/A,TRUE,"accretion dilution";"pfis1",#N/A,TRUE,"Pro Forma Income Statement";"ca1",#N/A,TRUE,"Contribution_Analysis";"acq1",#N/A,TRUE,"Acquirer";"tar1",#N/A,TRUE,"Target"}</definedName>
    <definedName name="wrn.34._4" localSheetId="4" hidden="1">{"cover",#N/A,TRUE,"Cover";"toc5",#N/A,TRUE,"TOC";"over",#N/A,TRUE,"Overview";"ts2",#N/A,TRUE,"Det_Trans_Sum";"ei1",#N/A,TRUE,"Earnings Impact";"ad1",#N/A,TRUE,"accretion dilution";"pfis1",#N/A,TRUE,"Pro Forma Income Statement";"ca1",#N/A,TRUE,"Contribution_Analysis";"acq1",#N/A,TRUE,"Acquirer";"tar1",#N/A,TRUE,"Target"}</definedName>
    <definedName name="wrn.34._4" localSheetId="1" hidden="1">{"cover",#N/A,TRUE,"Cover";"toc5",#N/A,TRUE,"TOC";"over",#N/A,TRUE,"Overview";"ts2",#N/A,TRUE,"Det_Trans_Sum";"ei1",#N/A,TRUE,"Earnings Impact";"ad1",#N/A,TRUE,"accretion dilution";"pfis1",#N/A,TRUE,"Pro Forma Income Statement";"ca1",#N/A,TRUE,"Contribution_Analysis";"acq1",#N/A,TRUE,"Acquirer";"tar1",#N/A,TRUE,"Target"}</definedName>
    <definedName name="wrn.34._4" localSheetId="7" hidden="1">{"cover",#N/A,TRUE,"Cover";"toc5",#N/A,TRUE,"TOC";"over",#N/A,TRUE,"Overview";"ts2",#N/A,TRUE,"Det_Trans_Sum";"ei1",#N/A,TRUE,"Earnings Impact";"ad1",#N/A,TRUE,"accretion dilution";"pfis1",#N/A,TRUE,"Pro Forma Income Statement";"ca1",#N/A,TRUE,"Contribution_Analysis";"acq1",#N/A,TRUE,"Acquirer";"tar1",#N/A,TRUE,"Target"}</definedName>
    <definedName name="wrn.34._4" hidden="1">{"cover",#N/A,TRUE,"Cover";"toc5",#N/A,TRUE,"TOC";"over",#N/A,TRUE,"Overview";"ts2",#N/A,TRUE,"Det_Trans_Sum";"ei1",#N/A,TRUE,"Earnings Impact";"ad1",#N/A,TRUE,"accretion dilution";"pfis1",#N/A,TRUE,"Pro Forma Income Statement";"ca1",#N/A,TRUE,"Contribution_Analysis";"acq1",#N/A,TRUE,"Acquirer";"tar1",#N/A,TRUE,"Target"}</definedName>
    <definedName name="wrn.34._5" localSheetId="2" hidden="1">{"cover",#N/A,TRUE,"Cover";"toc5",#N/A,TRUE,"TOC";"over",#N/A,TRUE,"Overview";"ts2",#N/A,TRUE,"Det_Trans_Sum";"ei1",#N/A,TRUE,"Earnings Impact";"ad1",#N/A,TRUE,"accretion dilution";"pfis1",#N/A,TRUE,"Pro Forma Income Statement";"ca1",#N/A,TRUE,"Contribution_Analysis";"acq1",#N/A,TRUE,"Acquirer";"tar1",#N/A,TRUE,"Target"}</definedName>
    <definedName name="wrn.34._5" localSheetId="6" hidden="1">{"cover",#N/A,TRUE,"Cover";"toc5",#N/A,TRUE,"TOC";"over",#N/A,TRUE,"Overview";"ts2",#N/A,TRUE,"Det_Trans_Sum";"ei1",#N/A,TRUE,"Earnings Impact";"ad1",#N/A,TRUE,"accretion dilution";"pfis1",#N/A,TRUE,"Pro Forma Income Statement";"ca1",#N/A,TRUE,"Contribution_Analysis";"acq1",#N/A,TRUE,"Acquirer";"tar1",#N/A,TRUE,"Target"}</definedName>
    <definedName name="wrn.34._5" localSheetId="3" hidden="1">{"cover",#N/A,TRUE,"Cover";"toc5",#N/A,TRUE,"TOC";"over",#N/A,TRUE,"Overview";"ts2",#N/A,TRUE,"Det_Trans_Sum";"ei1",#N/A,TRUE,"Earnings Impact";"ad1",#N/A,TRUE,"accretion dilution";"pfis1",#N/A,TRUE,"Pro Forma Income Statement";"ca1",#N/A,TRUE,"Contribution_Analysis";"acq1",#N/A,TRUE,"Acquirer";"tar1",#N/A,TRUE,"Target"}</definedName>
    <definedName name="wrn.34._5" localSheetId="9" hidden="1">{"cover",#N/A,TRUE,"Cover";"toc5",#N/A,TRUE,"TOC";"over",#N/A,TRUE,"Overview";"ts2",#N/A,TRUE,"Det_Trans_Sum";"ei1",#N/A,TRUE,"Earnings Impact";"ad1",#N/A,TRUE,"accretion dilution";"pfis1",#N/A,TRUE,"Pro Forma Income Statement";"ca1",#N/A,TRUE,"Contribution_Analysis";"acq1",#N/A,TRUE,"Acquirer";"tar1",#N/A,TRUE,"Target"}</definedName>
    <definedName name="wrn.34._5" localSheetId="5" hidden="1">{"cover",#N/A,TRUE,"Cover";"toc5",#N/A,TRUE,"TOC";"over",#N/A,TRUE,"Overview";"ts2",#N/A,TRUE,"Det_Trans_Sum";"ei1",#N/A,TRUE,"Earnings Impact";"ad1",#N/A,TRUE,"accretion dilution";"pfis1",#N/A,TRUE,"Pro Forma Income Statement";"ca1",#N/A,TRUE,"Contribution_Analysis";"acq1",#N/A,TRUE,"Acquirer";"tar1",#N/A,TRUE,"Target"}</definedName>
    <definedName name="wrn.34._5" localSheetId="4" hidden="1">{"cover",#N/A,TRUE,"Cover";"toc5",#N/A,TRUE,"TOC";"over",#N/A,TRUE,"Overview";"ts2",#N/A,TRUE,"Det_Trans_Sum";"ei1",#N/A,TRUE,"Earnings Impact";"ad1",#N/A,TRUE,"accretion dilution";"pfis1",#N/A,TRUE,"Pro Forma Income Statement";"ca1",#N/A,TRUE,"Contribution_Analysis";"acq1",#N/A,TRUE,"Acquirer";"tar1",#N/A,TRUE,"Target"}</definedName>
    <definedName name="wrn.34._5" localSheetId="1" hidden="1">{"cover",#N/A,TRUE,"Cover";"toc5",#N/A,TRUE,"TOC";"over",#N/A,TRUE,"Overview";"ts2",#N/A,TRUE,"Det_Trans_Sum";"ei1",#N/A,TRUE,"Earnings Impact";"ad1",#N/A,TRUE,"accretion dilution";"pfis1",#N/A,TRUE,"Pro Forma Income Statement";"ca1",#N/A,TRUE,"Contribution_Analysis";"acq1",#N/A,TRUE,"Acquirer";"tar1",#N/A,TRUE,"Target"}</definedName>
    <definedName name="wrn.34._5" localSheetId="7" hidden="1">{"cover",#N/A,TRUE,"Cover";"toc5",#N/A,TRUE,"TOC";"over",#N/A,TRUE,"Overview";"ts2",#N/A,TRUE,"Det_Trans_Sum";"ei1",#N/A,TRUE,"Earnings Impact";"ad1",#N/A,TRUE,"accretion dilution";"pfis1",#N/A,TRUE,"Pro Forma Income Statement";"ca1",#N/A,TRUE,"Contribution_Analysis";"acq1",#N/A,TRUE,"Acquirer";"tar1",#N/A,TRUE,"Target"}</definedName>
    <definedName name="wrn.34._5" hidden="1">{"cover",#N/A,TRUE,"Cover";"toc5",#N/A,TRUE,"TOC";"over",#N/A,TRUE,"Overview";"ts2",#N/A,TRUE,"Det_Trans_Sum";"ei1",#N/A,TRUE,"Earnings Impact";"ad1",#N/A,TRUE,"accretion dilution";"pfis1",#N/A,TRUE,"Pro Forma Income Statement";"ca1",#N/A,TRUE,"Contribution_Analysis";"acq1",#N/A,TRUE,"Acquirer";"tar1",#N/A,TRUE,"Target"}</definedName>
    <definedName name="wrn.35." localSheetId="0" hidden="1">{"cover",#N/A,TRUE,"Cover";"toc5",#N/A,TRUE,"TOC";"over",#N/A,TRUE,"Overview";"ts2",#N/A,TRUE,"Det_Trans_Sum";"ei2",#N/A,TRUE,"Earnings Impact";"ad2",#N/A,TRUE,"accretion dilution";"pfis2",#N/A,TRUE,"Pro Forma Income Statement";"ca2",#N/A,TRUE,"Contribution_Analysis";"acq2",#N/A,TRUE,"Acquirer";"tar2",#N/A,TRUE,"Target"}</definedName>
    <definedName name="wrn.35." localSheetId="2" hidden="1">{"cover",#N/A,TRUE,"Cover";"toc5",#N/A,TRUE,"TOC";"over",#N/A,TRUE,"Overview";"ts2",#N/A,TRUE,"Det_Trans_Sum";"ei2",#N/A,TRUE,"Earnings Impact";"ad2",#N/A,TRUE,"accretion dilution";"pfis2",#N/A,TRUE,"Pro Forma Income Statement";"ca2",#N/A,TRUE,"Contribution_Analysis";"acq2",#N/A,TRUE,"Acquirer";"tar2",#N/A,TRUE,"Target"}</definedName>
    <definedName name="wrn.35." localSheetId="6" hidden="1">{"cover",#N/A,TRUE,"Cover";"toc5",#N/A,TRUE,"TOC";"over",#N/A,TRUE,"Overview";"ts2",#N/A,TRUE,"Det_Trans_Sum";"ei2",#N/A,TRUE,"Earnings Impact";"ad2",#N/A,TRUE,"accretion dilution";"pfis2",#N/A,TRUE,"Pro Forma Income Statement";"ca2",#N/A,TRUE,"Contribution_Analysis";"acq2",#N/A,TRUE,"Acquirer";"tar2",#N/A,TRUE,"Target"}</definedName>
    <definedName name="wrn.35." localSheetId="3" hidden="1">{"cover",#N/A,TRUE,"Cover";"toc5",#N/A,TRUE,"TOC";"over",#N/A,TRUE,"Overview";"ts2",#N/A,TRUE,"Det_Trans_Sum";"ei2",#N/A,TRUE,"Earnings Impact";"ad2",#N/A,TRUE,"accretion dilution";"pfis2",#N/A,TRUE,"Pro Forma Income Statement";"ca2",#N/A,TRUE,"Contribution_Analysis";"acq2",#N/A,TRUE,"Acquirer";"tar2",#N/A,TRUE,"Target"}</definedName>
    <definedName name="wrn.35." localSheetId="9" hidden="1">{"cover",#N/A,TRUE,"Cover";"toc5",#N/A,TRUE,"TOC";"over",#N/A,TRUE,"Overview";"ts2",#N/A,TRUE,"Det_Trans_Sum";"ei2",#N/A,TRUE,"Earnings Impact";"ad2",#N/A,TRUE,"accretion dilution";"pfis2",#N/A,TRUE,"Pro Forma Income Statement";"ca2",#N/A,TRUE,"Contribution_Analysis";"acq2",#N/A,TRUE,"Acquirer";"tar2",#N/A,TRUE,"Target"}</definedName>
    <definedName name="wrn.35." localSheetId="5" hidden="1">{"cover",#N/A,TRUE,"Cover";"toc5",#N/A,TRUE,"TOC";"over",#N/A,TRUE,"Overview";"ts2",#N/A,TRUE,"Det_Trans_Sum";"ei2",#N/A,TRUE,"Earnings Impact";"ad2",#N/A,TRUE,"accretion dilution";"pfis2",#N/A,TRUE,"Pro Forma Income Statement";"ca2",#N/A,TRUE,"Contribution_Analysis";"acq2",#N/A,TRUE,"Acquirer";"tar2",#N/A,TRUE,"Target"}</definedName>
    <definedName name="wrn.35." localSheetId="4" hidden="1">{"cover",#N/A,TRUE,"Cover";"toc5",#N/A,TRUE,"TOC";"over",#N/A,TRUE,"Overview";"ts2",#N/A,TRUE,"Det_Trans_Sum";"ei2",#N/A,TRUE,"Earnings Impact";"ad2",#N/A,TRUE,"accretion dilution";"pfis2",#N/A,TRUE,"Pro Forma Income Statement";"ca2",#N/A,TRUE,"Contribution_Analysis";"acq2",#N/A,TRUE,"Acquirer";"tar2",#N/A,TRUE,"Target"}</definedName>
    <definedName name="wrn.35." localSheetId="1" hidden="1">{"cover",#N/A,TRUE,"Cover";"toc5",#N/A,TRUE,"TOC";"over",#N/A,TRUE,"Overview";"ts2",#N/A,TRUE,"Det_Trans_Sum";"ei2",#N/A,TRUE,"Earnings Impact";"ad2",#N/A,TRUE,"accretion dilution";"pfis2",#N/A,TRUE,"Pro Forma Income Statement";"ca2",#N/A,TRUE,"Contribution_Analysis";"acq2",#N/A,TRUE,"Acquirer";"tar2",#N/A,TRUE,"Target"}</definedName>
    <definedName name="wrn.35." localSheetId="7" hidden="1">{"cover",#N/A,TRUE,"Cover";"toc5",#N/A,TRUE,"TOC";"over",#N/A,TRUE,"Overview";"ts2",#N/A,TRUE,"Det_Trans_Sum";"ei2",#N/A,TRUE,"Earnings Impact";"ad2",#N/A,TRUE,"accretion dilution";"pfis2",#N/A,TRUE,"Pro Forma Income Statement";"ca2",#N/A,TRUE,"Contribution_Analysis";"acq2",#N/A,TRUE,"Acquirer";"tar2",#N/A,TRUE,"Target"}</definedName>
    <definedName name="wrn.35." hidden="1">{"cover",#N/A,TRUE,"Cover";"toc5",#N/A,TRUE,"TOC";"over",#N/A,TRUE,"Overview";"ts2",#N/A,TRUE,"Det_Trans_Sum";"ei2",#N/A,TRUE,"Earnings Impact";"ad2",#N/A,TRUE,"accretion dilution";"pfis2",#N/A,TRUE,"Pro Forma Income Statement";"ca2",#N/A,TRUE,"Contribution_Analysis";"acq2",#N/A,TRUE,"Acquirer";"tar2",#N/A,TRUE,"Target"}</definedName>
    <definedName name="wrn.35._1" localSheetId="2" hidden="1">{"cover",#N/A,TRUE,"Cover";"toc5",#N/A,TRUE,"TOC";"over",#N/A,TRUE,"Overview";"ts2",#N/A,TRUE,"Det_Trans_Sum";"ei2",#N/A,TRUE,"Earnings Impact";"ad2",#N/A,TRUE,"accretion dilution";"pfis2",#N/A,TRUE,"Pro Forma Income Statement";"ca2",#N/A,TRUE,"Contribution_Analysis";"acq2",#N/A,TRUE,"Acquirer";"tar2",#N/A,TRUE,"Target"}</definedName>
    <definedName name="wrn.35._1" localSheetId="6" hidden="1">{"cover",#N/A,TRUE,"Cover";"toc5",#N/A,TRUE,"TOC";"over",#N/A,TRUE,"Overview";"ts2",#N/A,TRUE,"Det_Trans_Sum";"ei2",#N/A,TRUE,"Earnings Impact";"ad2",#N/A,TRUE,"accretion dilution";"pfis2",#N/A,TRUE,"Pro Forma Income Statement";"ca2",#N/A,TRUE,"Contribution_Analysis";"acq2",#N/A,TRUE,"Acquirer";"tar2",#N/A,TRUE,"Target"}</definedName>
    <definedName name="wrn.35._1" localSheetId="3" hidden="1">{"cover",#N/A,TRUE,"Cover";"toc5",#N/A,TRUE,"TOC";"over",#N/A,TRUE,"Overview";"ts2",#N/A,TRUE,"Det_Trans_Sum";"ei2",#N/A,TRUE,"Earnings Impact";"ad2",#N/A,TRUE,"accretion dilution";"pfis2",#N/A,TRUE,"Pro Forma Income Statement";"ca2",#N/A,TRUE,"Contribution_Analysis";"acq2",#N/A,TRUE,"Acquirer";"tar2",#N/A,TRUE,"Target"}</definedName>
    <definedName name="wrn.35._1" localSheetId="9" hidden="1">{"cover",#N/A,TRUE,"Cover";"toc5",#N/A,TRUE,"TOC";"over",#N/A,TRUE,"Overview";"ts2",#N/A,TRUE,"Det_Trans_Sum";"ei2",#N/A,TRUE,"Earnings Impact";"ad2",#N/A,TRUE,"accretion dilution";"pfis2",#N/A,TRUE,"Pro Forma Income Statement";"ca2",#N/A,TRUE,"Contribution_Analysis";"acq2",#N/A,TRUE,"Acquirer";"tar2",#N/A,TRUE,"Target"}</definedName>
    <definedName name="wrn.35._1" localSheetId="5" hidden="1">{"cover",#N/A,TRUE,"Cover";"toc5",#N/A,TRUE,"TOC";"over",#N/A,TRUE,"Overview";"ts2",#N/A,TRUE,"Det_Trans_Sum";"ei2",#N/A,TRUE,"Earnings Impact";"ad2",#N/A,TRUE,"accretion dilution";"pfis2",#N/A,TRUE,"Pro Forma Income Statement";"ca2",#N/A,TRUE,"Contribution_Analysis";"acq2",#N/A,TRUE,"Acquirer";"tar2",#N/A,TRUE,"Target"}</definedName>
    <definedName name="wrn.35._1" localSheetId="4" hidden="1">{"cover",#N/A,TRUE,"Cover";"toc5",#N/A,TRUE,"TOC";"over",#N/A,TRUE,"Overview";"ts2",#N/A,TRUE,"Det_Trans_Sum";"ei2",#N/A,TRUE,"Earnings Impact";"ad2",#N/A,TRUE,"accretion dilution";"pfis2",#N/A,TRUE,"Pro Forma Income Statement";"ca2",#N/A,TRUE,"Contribution_Analysis";"acq2",#N/A,TRUE,"Acquirer";"tar2",#N/A,TRUE,"Target"}</definedName>
    <definedName name="wrn.35._1" localSheetId="1" hidden="1">{"cover",#N/A,TRUE,"Cover";"toc5",#N/A,TRUE,"TOC";"over",#N/A,TRUE,"Overview";"ts2",#N/A,TRUE,"Det_Trans_Sum";"ei2",#N/A,TRUE,"Earnings Impact";"ad2",#N/A,TRUE,"accretion dilution";"pfis2",#N/A,TRUE,"Pro Forma Income Statement";"ca2",#N/A,TRUE,"Contribution_Analysis";"acq2",#N/A,TRUE,"Acquirer";"tar2",#N/A,TRUE,"Target"}</definedName>
    <definedName name="wrn.35._1" localSheetId="7" hidden="1">{"cover",#N/A,TRUE,"Cover";"toc5",#N/A,TRUE,"TOC";"over",#N/A,TRUE,"Overview";"ts2",#N/A,TRUE,"Det_Trans_Sum";"ei2",#N/A,TRUE,"Earnings Impact";"ad2",#N/A,TRUE,"accretion dilution";"pfis2",#N/A,TRUE,"Pro Forma Income Statement";"ca2",#N/A,TRUE,"Contribution_Analysis";"acq2",#N/A,TRUE,"Acquirer";"tar2",#N/A,TRUE,"Target"}</definedName>
    <definedName name="wrn.35._1" hidden="1">{"cover",#N/A,TRUE,"Cover";"toc5",#N/A,TRUE,"TOC";"over",#N/A,TRUE,"Overview";"ts2",#N/A,TRUE,"Det_Trans_Sum";"ei2",#N/A,TRUE,"Earnings Impact";"ad2",#N/A,TRUE,"accretion dilution";"pfis2",#N/A,TRUE,"Pro Forma Income Statement";"ca2",#N/A,TRUE,"Contribution_Analysis";"acq2",#N/A,TRUE,"Acquirer";"tar2",#N/A,TRUE,"Target"}</definedName>
    <definedName name="wrn.35._2" localSheetId="2" hidden="1">{"cover",#N/A,TRUE,"Cover";"toc5",#N/A,TRUE,"TOC";"over",#N/A,TRUE,"Overview";"ts2",#N/A,TRUE,"Det_Trans_Sum";"ei2",#N/A,TRUE,"Earnings Impact";"ad2",#N/A,TRUE,"accretion dilution";"pfis2",#N/A,TRUE,"Pro Forma Income Statement";"ca2",#N/A,TRUE,"Contribution_Analysis";"acq2",#N/A,TRUE,"Acquirer";"tar2",#N/A,TRUE,"Target"}</definedName>
    <definedName name="wrn.35._2" localSheetId="6" hidden="1">{"cover",#N/A,TRUE,"Cover";"toc5",#N/A,TRUE,"TOC";"over",#N/A,TRUE,"Overview";"ts2",#N/A,TRUE,"Det_Trans_Sum";"ei2",#N/A,TRUE,"Earnings Impact";"ad2",#N/A,TRUE,"accretion dilution";"pfis2",#N/A,TRUE,"Pro Forma Income Statement";"ca2",#N/A,TRUE,"Contribution_Analysis";"acq2",#N/A,TRUE,"Acquirer";"tar2",#N/A,TRUE,"Target"}</definedName>
    <definedName name="wrn.35._2" localSheetId="3" hidden="1">{"cover",#N/A,TRUE,"Cover";"toc5",#N/A,TRUE,"TOC";"over",#N/A,TRUE,"Overview";"ts2",#N/A,TRUE,"Det_Trans_Sum";"ei2",#N/A,TRUE,"Earnings Impact";"ad2",#N/A,TRUE,"accretion dilution";"pfis2",#N/A,TRUE,"Pro Forma Income Statement";"ca2",#N/A,TRUE,"Contribution_Analysis";"acq2",#N/A,TRUE,"Acquirer";"tar2",#N/A,TRUE,"Target"}</definedName>
    <definedName name="wrn.35._2" localSheetId="9" hidden="1">{"cover",#N/A,TRUE,"Cover";"toc5",#N/A,TRUE,"TOC";"over",#N/A,TRUE,"Overview";"ts2",#N/A,TRUE,"Det_Trans_Sum";"ei2",#N/A,TRUE,"Earnings Impact";"ad2",#N/A,TRUE,"accretion dilution";"pfis2",#N/A,TRUE,"Pro Forma Income Statement";"ca2",#N/A,TRUE,"Contribution_Analysis";"acq2",#N/A,TRUE,"Acquirer";"tar2",#N/A,TRUE,"Target"}</definedName>
    <definedName name="wrn.35._2" localSheetId="5" hidden="1">{"cover",#N/A,TRUE,"Cover";"toc5",#N/A,TRUE,"TOC";"over",#N/A,TRUE,"Overview";"ts2",#N/A,TRUE,"Det_Trans_Sum";"ei2",#N/A,TRUE,"Earnings Impact";"ad2",#N/A,TRUE,"accretion dilution";"pfis2",#N/A,TRUE,"Pro Forma Income Statement";"ca2",#N/A,TRUE,"Contribution_Analysis";"acq2",#N/A,TRUE,"Acquirer";"tar2",#N/A,TRUE,"Target"}</definedName>
    <definedName name="wrn.35._2" localSheetId="4" hidden="1">{"cover",#N/A,TRUE,"Cover";"toc5",#N/A,TRUE,"TOC";"over",#N/A,TRUE,"Overview";"ts2",#N/A,TRUE,"Det_Trans_Sum";"ei2",#N/A,TRUE,"Earnings Impact";"ad2",#N/A,TRUE,"accretion dilution";"pfis2",#N/A,TRUE,"Pro Forma Income Statement";"ca2",#N/A,TRUE,"Contribution_Analysis";"acq2",#N/A,TRUE,"Acquirer";"tar2",#N/A,TRUE,"Target"}</definedName>
    <definedName name="wrn.35._2" localSheetId="1" hidden="1">{"cover",#N/A,TRUE,"Cover";"toc5",#N/A,TRUE,"TOC";"over",#N/A,TRUE,"Overview";"ts2",#N/A,TRUE,"Det_Trans_Sum";"ei2",#N/A,TRUE,"Earnings Impact";"ad2",#N/A,TRUE,"accretion dilution";"pfis2",#N/A,TRUE,"Pro Forma Income Statement";"ca2",#N/A,TRUE,"Contribution_Analysis";"acq2",#N/A,TRUE,"Acquirer";"tar2",#N/A,TRUE,"Target"}</definedName>
    <definedName name="wrn.35._2" localSheetId="7" hidden="1">{"cover",#N/A,TRUE,"Cover";"toc5",#N/A,TRUE,"TOC";"over",#N/A,TRUE,"Overview";"ts2",#N/A,TRUE,"Det_Trans_Sum";"ei2",#N/A,TRUE,"Earnings Impact";"ad2",#N/A,TRUE,"accretion dilution";"pfis2",#N/A,TRUE,"Pro Forma Income Statement";"ca2",#N/A,TRUE,"Contribution_Analysis";"acq2",#N/A,TRUE,"Acquirer";"tar2",#N/A,TRUE,"Target"}</definedName>
    <definedName name="wrn.35._2" hidden="1">{"cover",#N/A,TRUE,"Cover";"toc5",#N/A,TRUE,"TOC";"over",#N/A,TRUE,"Overview";"ts2",#N/A,TRUE,"Det_Trans_Sum";"ei2",#N/A,TRUE,"Earnings Impact";"ad2",#N/A,TRUE,"accretion dilution";"pfis2",#N/A,TRUE,"Pro Forma Income Statement";"ca2",#N/A,TRUE,"Contribution_Analysis";"acq2",#N/A,TRUE,"Acquirer";"tar2",#N/A,TRUE,"Target"}</definedName>
    <definedName name="wrn.35._3" localSheetId="2" hidden="1">{"cover",#N/A,TRUE,"Cover";"toc5",#N/A,TRUE,"TOC";"over",#N/A,TRUE,"Overview";"ts2",#N/A,TRUE,"Det_Trans_Sum";"ei2",#N/A,TRUE,"Earnings Impact";"ad2",#N/A,TRUE,"accretion dilution";"pfis2",#N/A,TRUE,"Pro Forma Income Statement";"ca2",#N/A,TRUE,"Contribution_Analysis";"acq2",#N/A,TRUE,"Acquirer";"tar2",#N/A,TRUE,"Target"}</definedName>
    <definedName name="wrn.35._3" localSheetId="6" hidden="1">{"cover",#N/A,TRUE,"Cover";"toc5",#N/A,TRUE,"TOC";"over",#N/A,TRUE,"Overview";"ts2",#N/A,TRUE,"Det_Trans_Sum";"ei2",#N/A,TRUE,"Earnings Impact";"ad2",#N/A,TRUE,"accretion dilution";"pfis2",#N/A,TRUE,"Pro Forma Income Statement";"ca2",#N/A,TRUE,"Contribution_Analysis";"acq2",#N/A,TRUE,"Acquirer";"tar2",#N/A,TRUE,"Target"}</definedName>
    <definedName name="wrn.35._3" localSheetId="3" hidden="1">{"cover",#N/A,TRUE,"Cover";"toc5",#N/A,TRUE,"TOC";"over",#N/A,TRUE,"Overview";"ts2",#N/A,TRUE,"Det_Trans_Sum";"ei2",#N/A,TRUE,"Earnings Impact";"ad2",#N/A,TRUE,"accretion dilution";"pfis2",#N/A,TRUE,"Pro Forma Income Statement";"ca2",#N/A,TRUE,"Contribution_Analysis";"acq2",#N/A,TRUE,"Acquirer";"tar2",#N/A,TRUE,"Target"}</definedName>
    <definedName name="wrn.35._3" localSheetId="9" hidden="1">{"cover",#N/A,TRUE,"Cover";"toc5",#N/A,TRUE,"TOC";"over",#N/A,TRUE,"Overview";"ts2",#N/A,TRUE,"Det_Trans_Sum";"ei2",#N/A,TRUE,"Earnings Impact";"ad2",#N/A,TRUE,"accretion dilution";"pfis2",#N/A,TRUE,"Pro Forma Income Statement";"ca2",#N/A,TRUE,"Contribution_Analysis";"acq2",#N/A,TRUE,"Acquirer";"tar2",#N/A,TRUE,"Target"}</definedName>
    <definedName name="wrn.35._3" localSheetId="5" hidden="1">{"cover",#N/A,TRUE,"Cover";"toc5",#N/A,TRUE,"TOC";"over",#N/A,TRUE,"Overview";"ts2",#N/A,TRUE,"Det_Trans_Sum";"ei2",#N/A,TRUE,"Earnings Impact";"ad2",#N/A,TRUE,"accretion dilution";"pfis2",#N/A,TRUE,"Pro Forma Income Statement";"ca2",#N/A,TRUE,"Contribution_Analysis";"acq2",#N/A,TRUE,"Acquirer";"tar2",#N/A,TRUE,"Target"}</definedName>
    <definedName name="wrn.35._3" localSheetId="4" hidden="1">{"cover",#N/A,TRUE,"Cover";"toc5",#N/A,TRUE,"TOC";"over",#N/A,TRUE,"Overview";"ts2",#N/A,TRUE,"Det_Trans_Sum";"ei2",#N/A,TRUE,"Earnings Impact";"ad2",#N/A,TRUE,"accretion dilution";"pfis2",#N/A,TRUE,"Pro Forma Income Statement";"ca2",#N/A,TRUE,"Contribution_Analysis";"acq2",#N/A,TRUE,"Acquirer";"tar2",#N/A,TRUE,"Target"}</definedName>
    <definedName name="wrn.35._3" localSheetId="1" hidden="1">{"cover",#N/A,TRUE,"Cover";"toc5",#N/A,TRUE,"TOC";"over",#N/A,TRUE,"Overview";"ts2",#N/A,TRUE,"Det_Trans_Sum";"ei2",#N/A,TRUE,"Earnings Impact";"ad2",#N/A,TRUE,"accretion dilution";"pfis2",#N/A,TRUE,"Pro Forma Income Statement";"ca2",#N/A,TRUE,"Contribution_Analysis";"acq2",#N/A,TRUE,"Acquirer";"tar2",#N/A,TRUE,"Target"}</definedName>
    <definedName name="wrn.35._3" localSheetId="7" hidden="1">{"cover",#N/A,TRUE,"Cover";"toc5",#N/A,TRUE,"TOC";"over",#N/A,TRUE,"Overview";"ts2",#N/A,TRUE,"Det_Trans_Sum";"ei2",#N/A,TRUE,"Earnings Impact";"ad2",#N/A,TRUE,"accretion dilution";"pfis2",#N/A,TRUE,"Pro Forma Income Statement";"ca2",#N/A,TRUE,"Contribution_Analysis";"acq2",#N/A,TRUE,"Acquirer";"tar2",#N/A,TRUE,"Target"}</definedName>
    <definedName name="wrn.35._3" hidden="1">{"cover",#N/A,TRUE,"Cover";"toc5",#N/A,TRUE,"TOC";"over",#N/A,TRUE,"Overview";"ts2",#N/A,TRUE,"Det_Trans_Sum";"ei2",#N/A,TRUE,"Earnings Impact";"ad2",#N/A,TRUE,"accretion dilution";"pfis2",#N/A,TRUE,"Pro Forma Income Statement";"ca2",#N/A,TRUE,"Contribution_Analysis";"acq2",#N/A,TRUE,"Acquirer";"tar2",#N/A,TRUE,"Target"}</definedName>
    <definedName name="wrn.35._4" localSheetId="2" hidden="1">{"cover",#N/A,TRUE,"Cover";"toc5",#N/A,TRUE,"TOC";"over",#N/A,TRUE,"Overview";"ts2",#N/A,TRUE,"Det_Trans_Sum";"ei2",#N/A,TRUE,"Earnings Impact";"ad2",#N/A,TRUE,"accretion dilution";"pfis2",#N/A,TRUE,"Pro Forma Income Statement";"ca2",#N/A,TRUE,"Contribution_Analysis";"acq2",#N/A,TRUE,"Acquirer";"tar2",#N/A,TRUE,"Target"}</definedName>
    <definedName name="wrn.35._4" localSheetId="6" hidden="1">{"cover",#N/A,TRUE,"Cover";"toc5",#N/A,TRUE,"TOC";"over",#N/A,TRUE,"Overview";"ts2",#N/A,TRUE,"Det_Trans_Sum";"ei2",#N/A,TRUE,"Earnings Impact";"ad2",#N/A,TRUE,"accretion dilution";"pfis2",#N/A,TRUE,"Pro Forma Income Statement";"ca2",#N/A,TRUE,"Contribution_Analysis";"acq2",#N/A,TRUE,"Acquirer";"tar2",#N/A,TRUE,"Target"}</definedName>
    <definedName name="wrn.35._4" localSheetId="3" hidden="1">{"cover",#N/A,TRUE,"Cover";"toc5",#N/A,TRUE,"TOC";"over",#N/A,TRUE,"Overview";"ts2",#N/A,TRUE,"Det_Trans_Sum";"ei2",#N/A,TRUE,"Earnings Impact";"ad2",#N/A,TRUE,"accretion dilution";"pfis2",#N/A,TRUE,"Pro Forma Income Statement";"ca2",#N/A,TRUE,"Contribution_Analysis";"acq2",#N/A,TRUE,"Acquirer";"tar2",#N/A,TRUE,"Target"}</definedName>
    <definedName name="wrn.35._4" localSheetId="9" hidden="1">{"cover",#N/A,TRUE,"Cover";"toc5",#N/A,TRUE,"TOC";"over",#N/A,TRUE,"Overview";"ts2",#N/A,TRUE,"Det_Trans_Sum";"ei2",#N/A,TRUE,"Earnings Impact";"ad2",#N/A,TRUE,"accretion dilution";"pfis2",#N/A,TRUE,"Pro Forma Income Statement";"ca2",#N/A,TRUE,"Contribution_Analysis";"acq2",#N/A,TRUE,"Acquirer";"tar2",#N/A,TRUE,"Target"}</definedName>
    <definedName name="wrn.35._4" localSheetId="5" hidden="1">{"cover",#N/A,TRUE,"Cover";"toc5",#N/A,TRUE,"TOC";"over",#N/A,TRUE,"Overview";"ts2",#N/A,TRUE,"Det_Trans_Sum";"ei2",#N/A,TRUE,"Earnings Impact";"ad2",#N/A,TRUE,"accretion dilution";"pfis2",#N/A,TRUE,"Pro Forma Income Statement";"ca2",#N/A,TRUE,"Contribution_Analysis";"acq2",#N/A,TRUE,"Acquirer";"tar2",#N/A,TRUE,"Target"}</definedName>
    <definedName name="wrn.35._4" localSheetId="4" hidden="1">{"cover",#N/A,TRUE,"Cover";"toc5",#N/A,TRUE,"TOC";"over",#N/A,TRUE,"Overview";"ts2",#N/A,TRUE,"Det_Trans_Sum";"ei2",#N/A,TRUE,"Earnings Impact";"ad2",#N/A,TRUE,"accretion dilution";"pfis2",#N/A,TRUE,"Pro Forma Income Statement";"ca2",#N/A,TRUE,"Contribution_Analysis";"acq2",#N/A,TRUE,"Acquirer";"tar2",#N/A,TRUE,"Target"}</definedName>
    <definedName name="wrn.35._4" localSheetId="1" hidden="1">{"cover",#N/A,TRUE,"Cover";"toc5",#N/A,TRUE,"TOC";"over",#N/A,TRUE,"Overview";"ts2",#N/A,TRUE,"Det_Trans_Sum";"ei2",#N/A,TRUE,"Earnings Impact";"ad2",#N/A,TRUE,"accretion dilution";"pfis2",#N/A,TRUE,"Pro Forma Income Statement";"ca2",#N/A,TRUE,"Contribution_Analysis";"acq2",#N/A,TRUE,"Acquirer";"tar2",#N/A,TRUE,"Target"}</definedName>
    <definedName name="wrn.35._4" localSheetId="7" hidden="1">{"cover",#N/A,TRUE,"Cover";"toc5",#N/A,TRUE,"TOC";"over",#N/A,TRUE,"Overview";"ts2",#N/A,TRUE,"Det_Trans_Sum";"ei2",#N/A,TRUE,"Earnings Impact";"ad2",#N/A,TRUE,"accretion dilution";"pfis2",#N/A,TRUE,"Pro Forma Income Statement";"ca2",#N/A,TRUE,"Contribution_Analysis";"acq2",#N/A,TRUE,"Acquirer";"tar2",#N/A,TRUE,"Target"}</definedName>
    <definedName name="wrn.35._4" hidden="1">{"cover",#N/A,TRUE,"Cover";"toc5",#N/A,TRUE,"TOC";"over",#N/A,TRUE,"Overview";"ts2",#N/A,TRUE,"Det_Trans_Sum";"ei2",#N/A,TRUE,"Earnings Impact";"ad2",#N/A,TRUE,"accretion dilution";"pfis2",#N/A,TRUE,"Pro Forma Income Statement";"ca2",#N/A,TRUE,"Contribution_Analysis";"acq2",#N/A,TRUE,"Acquirer";"tar2",#N/A,TRUE,"Target"}</definedName>
    <definedName name="wrn.35._5" localSheetId="2" hidden="1">{"cover",#N/A,TRUE,"Cover";"toc5",#N/A,TRUE,"TOC";"over",#N/A,TRUE,"Overview";"ts2",#N/A,TRUE,"Det_Trans_Sum";"ei2",#N/A,TRUE,"Earnings Impact";"ad2",#N/A,TRUE,"accretion dilution";"pfis2",#N/A,TRUE,"Pro Forma Income Statement";"ca2",#N/A,TRUE,"Contribution_Analysis";"acq2",#N/A,TRUE,"Acquirer";"tar2",#N/A,TRUE,"Target"}</definedName>
    <definedName name="wrn.35._5" localSheetId="6" hidden="1">{"cover",#N/A,TRUE,"Cover";"toc5",#N/A,TRUE,"TOC";"over",#N/A,TRUE,"Overview";"ts2",#N/A,TRUE,"Det_Trans_Sum";"ei2",#N/A,TRUE,"Earnings Impact";"ad2",#N/A,TRUE,"accretion dilution";"pfis2",#N/A,TRUE,"Pro Forma Income Statement";"ca2",#N/A,TRUE,"Contribution_Analysis";"acq2",#N/A,TRUE,"Acquirer";"tar2",#N/A,TRUE,"Target"}</definedName>
    <definedName name="wrn.35._5" localSheetId="3" hidden="1">{"cover",#N/A,TRUE,"Cover";"toc5",#N/A,TRUE,"TOC";"over",#N/A,TRUE,"Overview";"ts2",#N/A,TRUE,"Det_Trans_Sum";"ei2",#N/A,TRUE,"Earnings Impact";"ad2",#N/A,TRUE,"accretion dilution";"pfis2",#N/A,TRUE,"Pro Forma Income Statement";"ca2",#N/A,TRUE,"Contribution_Analysis";"acq2",#N/A,TRUE,"Acquirer";"tar2",#N/A,TRUE,"Target"}</definedName>
    <definedName name="wrn.35._5" localSheetId="9" hidden="1">{"cover",#N/A,TRUE,"Cover";"toc5",#N/A,TRUE,"TOC";"over",#N/A,TRUE,"Overview";"ts2",#N/A,TRUE,"Det_Trans_Sum";"ei2",#N/A,TRUE,"Earnings Impact";"ad2",#N/A,TRUE,"accretion dilution";"pfis2",#N/A,TRUE,"Pro Forma Income Statement";"ca2",#N/A,TRUE,"Contribution_Analysis";"acq2",#N/A,TRUE,"Acquirer";"tar2",#N/A,TRUE,"Target"}</definedName>
    <definedName name="wrn.35._5" localSheetId="5" hidden="1">{"cover",#N/A,TRUE,"Cover";"toc5",#N/A,TRUE,"TOC";"over",#N/A,TRUE,"Overview";"ts2",#N/A,TRUE,"Det_Trans_Sum";"ei2",#N/A,TRUE,"Earnings Impact";"ad2",#N/A,TRUE,"accretion dilution";"pfis2",#N/A,TRUE,"Pro Forma Income Statement";"ca2",#N/A,TRUE,"Contribution_Analysis";"acq2",#N/A,TRUE,"Acquirer";"tar2",#N/A,TRUE,"Target"}</definedName>
    <definedName name="wrn.35._5" localSheetId="4" hidden="1">{"cover",#N/A,TRUE,"Cover";"toc5",#N/A,TRUE,"TOC";"over",#N/A,TRUE,"Overview";"ts2",#N/A,TRUE,"Det_Trans_Sum";"ei2",#N/A,TRUE,"Earnings Impact";"ad2",#N/A,TRUE,"accretion dilution";"pfis2",#N/A,TRUE,"Pro Forma Income Statement";"ca2",#N/A,TRUE,"Contribution_Analysis";"acq2",#N/A,TRUE,"Acquirer";"tar2",#N/A,TRUE,"Target"}</definedName>
    <definedName name="wrn.35._5" localSheetId="1" hidden="1">{"cover",#N/A,TRUE,"Cover";"toc5",#N/A,TRUE,"TOC";"over",#N/A,TRUE,"Overview";"ts2",#N/A,TRUE,"Det_Trans_Sum";"ei2",#N/A,TRUE,"Earnings Impact";"ad2",#N/A,TRUE,"accretion dilution";"pfis2",#N/A,TRUE,"Pro Forma Income Statement";"ca2",#N/A,TRUE,"Contribution_Analysis";"acq2",#N/A,TRUE,"Acquirer";"tar2",#N/A,TRUE,"Target"}</definedName>
    <definedName name="wrn.35._5" localSheetId="7" hidden="1">{"cover",#N/A,TRUE,"Cover";"toc5",#N/A,TRUE,"TOC";"over",#N/A,TRUE,"Overview";"ts2",#N/A,TRUE,"Det_Trans_Sum";"ei2",#N/A,TRUE,"Earnings Impact";"ad2",#N/A,TRUE,"accretion dilution";"pfis2",#N/A,TRUE,"Pro Forma Income Statement";"ca2",#N/A,TRUE,"Contribution_Analysis";"acq2",#N/A,TRUE,"Acquirer";"tar2",#N/A,TRUE,"Target"}</definedName>
    <definedName name="wrn.35._5" hidden="1">{"cover",#N/A,TRUE,"Cover";"toc5",#N/A,TRUE,"TOC";"over",#N/A,TRUE,"Overview";"ts2",#N/A,TRUE,"Det_Trans_Sum";"ei2",#N/A,TRUE,"Earnings Impact";"ad2",#N/A,TRUE,"accretion dilution";"pfis2",#N/A,TRUE,"Pro Forma Income Statement";"ca2",#N/A,TRUE,"Contribution_Analysis";"acq2",#N/A,TRUE,"Acquirer";"tar2",#N/A,TRUE,"Target"}</definedName>
    <definedName name="wrn.36." localSheetId="0" hidden="1">{"cover",#N/A,TRUE,"Cover";"toc5",#N/A,TRUE,"TOC";"over",#N/A,TRUE,"Overview";"ts2",#N/A,TRUE,"Det_Trans_Sum";"ei3",#N/A,TRUE,"Earnings Impact";"ad3",#N/A,TRUE,"accretion dilution";"pfis3",#N/A,TRUE,"Pro Forma Income Statement";"ca3",#N/A,TRUE,"Contribution_Analysis";"acq3",#N/A,TRUE,"Acquirer";"tar3",#N/A,TRUE,"Target"}</definedName>
    <definedName name="wrn.36." localSheetId="2" hidden="1">{"cover",#N/A,TRUE,"Cover";"toc5",#N/A,TRUE,"TOC";"over",#N/A,TRUE,"Overview";"ts2",#N/A,TRUE,"Det_Trans_Sum";"ei3",#N/A,TRUE,"Earnings Impact";"ad3",#N/A,TRUE,"accretion dilution";"pfis3",#N/A,TRUE,"Pro Forma Income Statement";"ca3",#N/A,TRUE,"Contribution_Analysis";"acq3",#N/A,TRUE,"Acquirer";"tar3",#N/A,TRUE,"Target"}</definedName>
    <definedName name="wrn.36." localSheetId="6" hidden="1">{"cover",#N/A,TRUE,"Cover";"toc5",#N/A,TRUE,"TOC";"over",#N/A,TRUE,"Overview";"ts2",#N/A,TRUE,"Det_Trans_Sum";"ei3",#N/A,TRUE,"Earnings Impact";"ad3",#N/A,TRUE,"accretion dilution";"pfis3",#N/A,TRUE,"Pro Forma Income Statement";"ca3",#N/A,TRUE,"Contribution_Analysis";"acq3",#N/A,TRUE,"Acquirer";"tar3",#N/A,TRUE,"Target"}</definedName>
    <definedName name="wrn.36." localSheetId="3" hidden="1">{"cover",#N/A,TRUE,"Cover";"toc5",#N/A,TRUE,"TOC";"over",#N/A,TRUE,"Overview";"ts2",#N/A,TRUE,"Det_Trans_Sum";"ei3",#N/A,TRUE,"Earnings Impact";"ad3",#N/A,TRUE,"accretion dilution";"pfis3",#N/A,TRUE,"Pro Forma Income Statement";"ca3",#N/A,TRUE,"Contribution_Analysis";"acq3",#N/A,TRUE,"Acquirer";"tar3",#N/A,TRUE,"Target"}</definedName>
    <definedName name="wrn.36." localSheetId="9" hidden="1">{"cover",#N/A,TRUE,"Cover";"toc5",#N/A,TRUE,"TOC";"over",#N/A,TRUE,"Overview";"ts2",#N/A,TRUE,"Det_Trans_Sum";"ei3",#N/A,TRUE,"Earnings Impact";"ad3",#N/A,TRUE,"accretion dilution";"pfis3",#N/A,TRUE,"Pro Forma Income Statement";"ca3",#N/A,TRUE,"Contribution_Analysis";"acq3",#N/A,TRUE,"Acquirer";"tar3",#N/A,TRUE,"Target"}</definedName>
    <definedName name="wrn.36." localSheetId="5" hidden="1">{"cover",#N/A,TRUE,"Cover";"toc5",#N/A,TRUE,"TOC";"over",#N/A,TRUE,"Overview";"ts2",#N/A,TRUE,"Det_Trans_Sum";"ei3",#N/A,TRUE,"Earnings Impact";"ad3",#N/A,TRUE,"accretion dilution";"pfis3",#N/A,TRUE,"Pro Forma Income Statement";"ca3",#N/A,TRUE,"Contribution_Analysis";"acq3",#N/A,TRUE,"Acquirer";"tar3",#N/A,TRUE,"Target"}</definedName>
    <definedName name="wrn.36." localSheetId="4" hidden="1">{"cover",#N/A,TRUE,"Cover";"toc5",#N/A,TRUE,"TOC";"over",#N/A,TRUE,"Overview";"ts2",#N/A,TRUE,"Det_Trans_Sum";"ei3",#N/A,TRUE,"Earnings Impact";"ad3",#N/A,TRUE,"accretion dilution";"pfis3",#N/A,TRUE,"Pro Forma Income Statement";"ca3",#N/A,TRUE,"Contribution_Analysis";"acq3",#N/A,TRUE,"Acquirer";"tar3",#N/A,TRUE,"Target"}</definedName>
    <definedName name="wrn.36." localSheetId="1" hidden="1">{"cover",#N/A,TRUE,"Cover";"toc5",#N/A,TRUE,"TOC";"over",#N/A,TRUE,"Overview";"ts2",#N/A,TRUE,"Det_Trans_Sum";"ei3",#N/A,TRUE,"Earnings Impact";"ad3",#N/A,TRUE,"accretion dilution";"pfis3",#N/A,TRUE,"Pro Forma Income Statement";"ca3",#N/A,TRUE,"Contribution_Analysis";"acq3",#N/A,TRUE,"Acquirer";"tar3",#N/A,TRUE,"Target"}</definedName>
    <definedName name="wrn.36." localSheetId="7" hidden="1">{"cover",#N/A,TRUE,"Cover";"toc5",#N/A,TRUE,"TOC";"over",#N/A,TRUE,"Overview";"ts2",#N/A,TRUE,"Det_Trans_Sum";"ei3",#N/A,TRUE,"Earnings Impact";"ad3",#N/A,TRUE,"accretion dilution";"pfis3",#N/A,TRUE,"Pro Forma Income Statement";"ca3",#N/A,TRUE,"Contribution_Analysis";"acq3",#N/A,TRUE,"Acquirer";"tar3",#N/A,TRUE,"Target"}</definedName>
    <definedName name="wrn.36." hidden="1">{"cover",#N/A,TRUE,"Cover";"toc5",#N/A,TRUE,"TOC";"over",#N/A,TRUE,"Overview";"ts2",#N/A,TRUE,"Det_Trans_Sum";"ei3",#N/A,TRUE,"Earnings Impact";"ad3",#N/A,TRUE,"accretion dilution";"pfis3",#N/A,TRUE,"Pro Forma Income Statement";"ca3",#N/A,TRUE,"Contribution_Analysis";"acq3",#N/A,TRUE,"Acquirer";"tar3",#N/A,TRUE,"Target"}</definedName>
    <definedName name="wrn.36._1" localSheetId="2" hidden="1">{"cover",#N/A,TRUE,"Cover";"toc5",#N/A,TRUE,"TOC";"over",#N/A,TRUE,"Overview";"ts2",#N/A,TRUE,"Det_Trans_Sum";"ei3",#N/A,TRUE,"Earnings Impact";"ad3",#N/A,TRUE,"accretion dilution";"pfis3",#N/A,TRUE,"Pro Forma Income Statement";"ca3",#N/A,TRUE,"Contribution_Analysis";"acq3",#N/A,TRUE,"Acquirer";"tar3",#N/A,TRUE,"Target"}</definedName>
    <definedName name="wrn.36._1" localSheetId="6" hidden="1">{"cover",#N/A,TRUE,"Cover";"toc5",#N/A,TRUE,"TOC";"over",#N/A,TRUE,"Overview";"ts2",#N/A,TRUE,"Det_Trans_Sum";"ei3",#N/A,TRUE,"Earnings Impact";"ad3",#N/A,TRUE,"accretion dilution";"pfis3",#N/A,TRUE,"Pro Forma Income Statement";"ca3",#N/A,TRUE,"Contribution_Analysis";"acq3",#N/A,TRUE,"Acquirer";"tar3",#N/A,TRUE,"Target"}</definedName>
    <definedName name="wrn.36._1" localSheetId="3" hidden="1">{"cover",#N/A,TRUE,"Cover";"toc5",#N/A,TRUE,"TOC";"over",#N/A,TRUE,"Overview";"ts2",#N/A,TRUE,"Det_Trans_Sum";"ei3",#N/A,TRUE,"Earnings Impact";"ad3",#N/A,TRUE,"accretion dilution";"pfis3",#N/A,TRUE,"Pro Forma Income Statement";"ca3",#N/A,TRUE,"Contribution_Analysis";"acq3",#N/A,TRUE,"Acquirer";"tar3",#N/A,TRUE,"Target"}</definedName>
    <definedName name="wrn.36._1" localSheetId="9" hidden="1">{"cover",#N/A,TRUE,"Cover";"toc5",#N/A,TRUE,"TOC";"over",#N/A,TRUE,"Overview";"ts2",#N/A,TRUE,"Det_Trans_Sum";"ei3",#N/A,TRUE,"Earnings Impact";"ad3",#N/A,TRUE,"accretion dilution";"pfis3",#N/A,TRUE,"Pro Forma Income Statement";"ca3",#N/A,TRUE,"Contribution_Analysis";"acq3",#N/A,TRUE,"Acquirer";"tar3",#N/A,TRUE,"Target"}</definedName>
    <definedName name="wrn.36._1" localSheetId="5" hidden="1">{"cover",#N/A,TRUE,"Cover";"toc5",#N/A,TRUE,"TOC";"over",#N/A,TRUE,"Overview";"ts2",#N/A,TRUE,"Det_Trans_Sum";"ei3",#N/A,TRUE,"Earnings Impact";"ad3",#N/A,TRUE,"accretion dilution";"pfis3",#N/A,TRUE,"Pro Forma Income Statement";"ca3",#N/A,TRUE,"Contribution_Analysis";"acq3",#N/A,TRUE,"Acquirer";"tar3",#N/A,TRUE,"Target"}</definedName>
    <definedName name="wrn.36._1" localSheetId="4" hidden="1">{"cover",#N/A,TRUE,"Cover";"toc5",#N/A,TRUE,"TOC";"over",#N/A,TRUE,"Overview";"ts2",#N/A,TRUE,"Det_Trans_Sum";"ei3",#N/A,TRUE,"Earnings Impact";"ad3",#N/A,TRUE,"accretion dilution";"pfis3",#N/A,TRUE,"Pro Forma Income Statement";"ca3",#N/A,TRUE,"Contribution_Analysis";"acq3",#N/A,TRUE,"Acquirer";"tar3",#N/A,TRUE,"Target"}</definedName>
    <definedName name="wrn.36._1" localSheetId="1" hidden="1">{"cover",#N/A,TRUE,"Cover";"toc5",#N/A,TRUE,"TOC";"over",#N/A,TRUE,"Overview";"ts2",#N/A,TRUE,"Det_Trans_Sum";"ei3",#N/A,TRUE,"Earnings Impact";"ad3",#N/A,TRUE,"accretion dilution";"pfis3",#N/A,TRUE,"Pro Forma Income Statement";"ca3",#N/A,TRUE,"Contribution_Analysis";"acq3",#N/A,TRUE,"Acquirer";"tar3",#N/A,TRUE,"Target"}</definedName>
    <definedName name="wrn.36._1" localSheetId="7" hidden="1">{"cover",#N/A,TRUE,"Cover";"toc5",#N/A,TRUE,"TOC";"over",#N/A,TRUE,"Overview";"ts2",#N/A,TRUE,"Det_Trans_Sum";"ei3",#N/A,TRUE,"Earnings Impact";"ad3",#N/A,TRUE,"accretion dilution";"pfis3",#N/A,TRUE,"Pro Forma Income Statement";"ca3",#N/A,TRUE,"Contribution_Analysis";"acq3",#N/A,TRUE,"Acquirer";"tar3",#N/A,TRUE,"Target"}</definedName>
    <definedName name="wrn.36._1" hidden="1">{"cover",#N/A,TRUE,"Cover";"toc5",#N/A,TRUE,"TOC";"over",#N/A,TRUE,"Overview";"ts2",#N/A,TRUE,"Det_Trans_Sum";"ei3",#N/A,TRUE,"Earnings Impact";"ad3",#N/A,TRUE,"accretion dilution";"pfis3",#N/A,TRUE,"Pro Forma Income Statement";"ca3",#N/A,TRUE,"Contribution_Analysis";"acq3",#N/A,TRUE,"Acquirer";"tar3",#N/A,TRUE,"Target"}</definedName>
    <definedName name="wrn.36._2" localSheetId="2" hidden="1">{"cover",#N/A,TRUE,"Cover";"toc5",#N/A,TRUE,"TOC";"over",#N/A,TRUE,"Overview";"ts2",#N/A,TRUE,"Det_Trans_Sum";"ei3",#N/A,TRUE,"Earnings Impact";"ad3",#N/A,TRUE,"accretion dilution";"pfis3",#N/A,TRUE,"Pro Forma Income Statement";"ca3",#N/A,TRUE,"Contribution_Analysis";"acq3",#N/A,TRUE,"Acquirer";"tar3",#N/A,TRUE,"Target"}</definedName>
    <definedName name="wrn.36._2" localSheetId="6" hidden="1">{"cover",#N/A,TRUE,"Cover";"toc5",#N/A,TRUE,"TOC";"over",#N/A,TRUE,"Overview";"ts2",#N/A,TRUE,"Det_Trans_Sum";"ei3",#N/A,TRUE,"Earnings Impact";"ad3",#N/A,TRUE,"accretion dilution";"pfis3",#N/A,TRUE,"Pro Forma Income Statement";"ca3",#N/A,TRUE,"Contribution_Analysis";"acq3",#N/A,TRUE,"Acquirer";"tar3",#N/A,TRUE,"Target"}</definedName>
    <definedName name="wrn.36._2" localSheetId="3" hidden="1">{"cover",#N/A,TRUE,"Cover";"toc5",#N/A,TRUE,"TOC";"over",#N/A,TRUE,"Overview";"ts2",#N/A,TRUE,"Det_Trans_Sum";"ei3",#N/A,TRUE,"Earnings Impact";"ad3",#N/A,TRUE,"accretion dilution";"pfis3",#N/A,TRUE,"Pro Forma Income Statement";"ca3",#N/A,TRUE,"Contribution_Analysis";"acq3",#N/A,TRUE,"Acquirer";"tar3",#N/A,TRUE,"Target"}</definedName>
    <definedName name="wrn.36._2" localSheetId="9" hidden="1">{"cover",#N/A,TRUE,"Cover";"toc5",#N/A,TRUE,"TOC";"over",#N/A,TRUE,"Overview";"ts2",#N/A,TRUE,"Det_Trans_Sum";"ei3",#N/A,TRUE,"Earnings Impact";"ad3",#N/A,TRUE,"accretion dilution";"pfis3",#N/A,TRUE,"Pro Forma Income Statement";"ca3",#N/A,TRUE,"Contribution_Analysis";"acq3",#N/A,TRUE,"Acquirer";"tar3",#N/A,TRUE,"Target"}</definedName>
    <definedName name="wrn.36._2" localSheetId="5" hidden="1">{"cover",#N/A,TRUE,"Cover";"toc5",#N/A,TRUE,"TOC";"over",#N/A,TRUE,"Overview";"ts2",#N/A,TRUE,"Det_Trans_Sum";"ei3",#N/A,TRUE,"Earnings Impact";"ad3",#N/A,TRUE,"accretion dilution";"pfis3",#N/A,TRUE,"Pro Forma Income Statement";"ca3",#N/A,TRUE,"Contribution_Analysis";"acq3",#N/A,TRUE,"Acquirer";"tar3",#N/A,TRUE,"Target"}</definedName>
    <definedName name="wrn.36._2" localSheetId="4" hidden="1">{"cover",#N/A,TRUE,"Cover";"toc5",#N/A,TRUE,"TOC";"over",#N/A,TRUE,"Overview";"ts2",#N/A,TRUE,"Det_Trans_Sum";"ei3",#N/A,TRUE,"Earnings Impact";"ad3",#N/A,TRUE,"accretion dilution";"pfis3",#N/A,TRUE,"Pro Forma Income Statement";"ca3",#N/A,TRUE,"Contribution_Analysis";"acq3",#N/A,TRUE,"Acquirer";"tar3",#N/A,TRUE,"Target"}</definedName>
    <definedName name="wrn.36._2" localSheetId="1" hidden="1">{"cover",#N/A,TRUE,"Cover";"toc5",#N/A,TRUE,"TOC";"over",#N/A,TRUE,"Overview";"ts2",#N/A,TRUE,"Det_Trans_Sum";"ei3",#N/A,TRUE,"Earnings Impact";"ad3",#N/A,TRUE,"accretion dilution";"pfis3",#N/A,TRUE,"Pro Forma Income Statement";"ca3",#N/A,TRUE,"Contribution_Analysis";"acq3",#N/A,TRUE,"Acquirer";"tar3",#N/A,TRUE,"Target"}</definedName>
    <definedName name="wrn.36._2" localSheetId="7" hidden="1">{"cover",#N/A,TRUE,"Cover";"toc5",#N/A,TRUE,"TOC";"over",#N/A,TRUE,"Overview";"ts2",#N/A,TRUE,"Det_Trans_Sum";"ei3",#N/A,TRUE,"Earnings Impact";"ad3",#N/A,TRUE,"accretion dilution";"pfis3",#N/A,TRUE,"Pro Forma Income Statement";"ca3",#N/A,TRUE,"Contribution_Analysis";"acq3",#N/A,TRUE,"Acquirer";"tar3",#N/A,TRUE,"Target"}</definedName>
    <definedName name="wrn.36._2" hidden="1">{"cover",#N/A,TRUE,"Cover";"toc5",#N/A,TRUE,"TOC";"over",#N/A,TRUE,"Overview";"ts2",#N/A,TRUE,"Det_Trans_Sum";"ei3",#N/A,TRUE,"Earnings Impact";"ad3",#N/A,TRUE,"accretion dilution";"pfis3",#N/A,TRUE,"Pro Forma Income Statement";"ca3",#N/A,TRUE,"Contribution_Analysis";"acq3",#N/A,TRUE,"Acquirer";"tar3",#N/A,TRUE,"Target"}</definedName>
    <definedName name="wrn.36._3" localSheetId="2" hidden="1">{"cover",#N/A,TRUE,"Cover";"toc5",#N/A,TRUE,"TOC";"over",#N/A,TRUE,"Overview";"ts2",#N/A,TRUE,"Det_Trans_Sum";"ei3",#N/A,TRUE,"Earnings Impact";"ad3",#N/A,TRUE,"accretion dilution";"pfis3",#N/A,TRUE,"Pro Forma Income Statement";"ca3",#N/A,TRUE,"Contribution_Analysis";"acq3",#N/A,TRUE,"Acquirer";"tar3",#N/A,TRUE,"Target"}</definedName>
    <definedName name="wrn.36._3" localSheetId="6" hidden="1">{"cover",#N/A,TRUE,"Cover";"toc5",#N/A,TRUE,"TOC";"over",#N/A,TRUE,"Overview";"ts2",#N/A,TRUE,"Det_Trans_Sum";"ei3",#N/A,TRUE,"Earnings Impact";"ad3",#N/A,TRUE,"accretion dilution";"pfis3",#N/A,TRUE,"Pro Forma Income Statement";"ca3",#N/A,TRUE,"Contribution_Analysis";"acq3",#N/A,TRUE,"Acquirer";"tar3",#N/A,TRUE,"Target"}</definedName>
    <definedName name="wrn.36._3" localSheetId="3" hidden="1">{"cover",#N/A,TRUE,"Cover";"toc5",#N/A,TRUE,"TOC";"over",#N/A,TRUE,"Overview";"ts2",#N/A,TRUE,"Det_Trans_Sum";"ei3",#N/A,TRUE,"Earnings Impact";"ad3",#N/A,TRUE,"accretion dilution";"pfis3",#N/A,TRUE,"Pro Forma Income Statement";"ca3",#N/A,TRUE,"Contribution_Analysis";"acq3",#N/A,TRUE,"Acquirer";"tar3",#N/A,TRUE,"Target"}</definedName>
    <definedName name="wrn.36._3" localSheetId="9" hidden="1">{"cover",#N/A,TRUE,"Cover";"toc5",#N/A,TRUE,"TOC";"over",#N/A,TRUE,"Overview";"ts2",#N/A,TRUE,"Det_Trans_Sum";"ei3",#N/A,TRUE,"Earnings Impact";"ad3",#N/A,TRUE,"accretion dilution";"pfis3",#N/A,TRUE,"Pro Forma Income Statement";"ca3",#N/A,TRUE,"Contribution_Analysis";"acq3",#N/A,TRUE,"Acquirer";"tar3",#N/A,TRUE,"Target"}</definedName>
    <definedName name="wrn.36._3" localSheetId="5" hidden="1">{"cover",#N/A,TRUE,"Cover";"toc5",#N/A,TRUE,"TOC";"over",#N/A,TRUE,"Overview";"ts2",#N/A,TRUE,"Det_Trans_Sum";"ei3",#N/A,TRUE,"Earnings Impact";"ad3",#N/A,TRUE,"accretion dilution";"pfis3",#N/A,TRUE,"Pro Forma Income Statement";"ca3",#N/A,TRUE,"Contribution_Analysis";"acq3",#N/A,TRUE,"Acquirer";"tar3",#N/A,TRUE,"Target"}</definedName>
    <definedName name="wrn.36._3" localSheetId="4" hidden="1">{"cover",#N/A,TRUE,"Cover";"toc5",#N/A,TRUE,"TOC";"over",#N/A,TRUE,"Overview";"ts2",#N/A,TRUE,"Det_Trans_Sum";"ei3",#N/A,TRUE,"Earnings Impact";"ad3",#N/A,TRUE,"accretion dilution";"pfis3",#N/A,TRUE,"Pro Forma Income Statement";"ca3",#N/A,TRUE,"Contribution_Analysis";"acq3",#N/A,TRUE,"Acquirer";"tar3",#N/A,TRUE,"Target"}</definedName>
    <definedName name="wrn.36._3" localSheetId="1" hidden="1">{"cover",#N/A,TRUE,"Cover";"toc5",#N/A,TRUE,"TOC";"over",#N/A,TRUE,"Overview";"ts2",#N/A,TRUE,"Det_Trans_Sum";"ei3",#N/A,TRUE,"Earnings Impact";"ad3",#N/A,TRUE,"accretion dilution";"pfis3",#N/A,TRUE,"Pro Forma Income Statement";"ca3",#N/A,TRUE,"Contribution_Analysis";"acq3",#N/A,TRUE,"Acquirer";"tar3",#N/A,TRUE,"Target"}</definedName>
    <definedName name="wrn.36._3" localSheetId="7" hidden="1">{"cover",#N/A,TRUE,"Cover";"toc5",#N/A,TRUE,"TOC";"over",#N/A,TRUE,"Overview";"ts2",#N/A,TRUE,"Det_Trans_Sum";"ei3",#N/A,TRUE,"Earnings Impact";"ad3",#N/A,TRUE,"accretion dilution";"pfis3",#N/A,TRUE,"Pro Forma Income Statement";"ca3",#N/A,TRUE,"Contribution_Analysis";"acq3",#N/A,TRUE,"Acquirer";"tar3",#N/A,TRUE,"Target"}</definedName>
    <definedName name="wrn.36._3" hidden="1">{"cover",#N/A,TRUE,"Cover";"toc5",#N/A,TRUE,"TOC";"over",#N/A,TRUE,"Overview";"ts2",#N/A,TRUE,"Det_Trans_Sum";"ei3",#N/A,TRUE,"Earnings Impact";"ad3",#N/A,TRUE,"accretion dilution";"pfis3",#N/A,TRUE,"Pro Forma Income Statement";"ca3",#N/A,TRUE,"Contribution_Analysis";"acq3",#N/A,TRUE,"Acquirer";"tar3",#N/A,TRUE,"Target"}</definedName>
    <definedName name="wrn.36._4" localSheetId="2" hidden="1">{"cover",#N/A,TRUE,"Cover";"toc5",#N/A,TRUE,"TOC";"over",#N/A,TRUE,"Overview";"ts2",#N/A,TRUE,"Det_Trans_Sum";"ei3",#N/A,TRUE,"Earnings Impact";"ad3",#N/A,TRUE,"accretion dilution";"pfis3",#N/A,TRUE,"Pro Forma Income Statement";"ca3",#N/A,TRUE,"Contribution_Analysis";"acq3",#N/A,TRUE,"Acquirer";"tar3",#N/A,TRUE,"Target"}</definedName>
    <definedName name="wrn.36._4" localSheetId="6" hidden="1">{"cover",#N/A,TRUE,"Cover";"toc5",#N/A,TRUE,"TOC";"over",#N/A,TRUE,"Overview";"ts2",#N/A,TRUE,"Det_Trans_Sum";"ei3",#N/A,TRUE,"Earnings Impact";"ad3",#N/A,TRUE,"accretion dilution";"pfis3",#N/A,TRUE,"Pro Forma Income Statement";"ca3",#N/A,TRUE,"Contribution_Analysis";"acq3",#N/A,TRUE,"Acquirer";"tar3",#N/A,TRUE,"Target"}</definedName>
    <definedName name="wrn.36._4" localSheetId="3" hidden="1">{"cover",#N/A,TRUE,"Cover";"toc5",#N/A,TRUE,"TOC";"over",#N/A,TRUE,"Overview";"ts2",#N/A,TRUE,"Det_Trans_Sum";"ei3",#N/A,TRUE,"Earnings Impact";"ad3",#N/A,TRUE,"accretion dilution";"pfis3",#N/A,TRUE,"Pro Forma Income Statement";"ca3",#N/A,TRUE,"Contribution_Analysis";"acq3",#N/A,TRUE,"Acquirer";"tar3",#N/A,TRUE,"Target"}</definedName>
    <definedName name="wrn.36._4" localSheetId="9" hidden="1">{"cover",#N/A,TRUE,"Cover";"toc5",#N/A,TRUE,"TOC";"over",#N/A,TRUE,"Overview";"ts2",#N/A,TRUE,"Det_Trans_Sum";"ei3",#N/A,TRUE,"Earnings Impact";"ad3",#N/A,TRUE,"accretion dilution";"pfis3",#N/A,TRUE,"Pro Forma Income Statement";"ca3",#N/A,TRUE,"Contribution_Analysis";"acq3",#N/A,TRUE,"Acquirer";"tar3",#N/A,TRUE,"Target"}</definedName>
    <definedName name="wrn.36._4" localSheetId="5" hidden="1">{"cover",#N/A,TRUE,"Cover";"toc5",#N/A,TRUE,"TOC";"over",#N/A,TRUE,"Overview";"ts2",#N/A,TRUE,"Det_Trans_Sum";"ei3",#N/A,TRUE,"Earnings Impact";"ad3",#N/A,TRUE,"accretion dilution";"pfis3",#N/A,TRUE,"Pro Forma Income Statement";"ca3",#N/A,TRUE,"Contribution_Analysis";"acq3",#N/A,TRUE,"Acquirer";"tar3",#N/A,TRUE,"Target"}</definedName>
    <definedName name="wrn.36._4" localSheetId="4" hidden="1">{"cover",#N/A,TRUE,"Cover";"toc5",#N/A,TRUE,"TOC";"over",#N/A,TRUE,"Overview";"ts2",#N/A,TRUE,"Det_Trans_Sum";"ei3",#N/A,TRUE,"Earnings Impact";"ad3",#N/A,TRUE,"accretion dilution";"pfis3",#N/A,TRUE,"Pro Forma Income Statement";"ca3",#N/A,TRUE,"Contribution_Analysis";"acq3",#N/A,TRUE,"Acquirer";"tar3",#N/A,TRUE,"Target"}</definedName>
    <definedName name="wrn.36._4" localSheetId="1" hidden="1">{"cover",#N/A,TRUE,"Cover";"toc5",#N/A,TRUE,"TOC";"over",#N/A,TRUE,"Overview";"ts2",#N/A,TRUE,"Det_Trans_Sum";"ei3",#N/A,TRUE,"Earnings Impact";"ad3",#N/A,TRUE,"accretion dilution";"pfis3",#N/A,TRUE,"Pro Forma Income Statement";"ca3",#N/A,TRUE,"Contribution_Analysis";"acq3",#N/A,TRUE,"Acquirer";"tar3",#N/A,TRUE,"Target"}</definedName>
    <definedName name="wrn.36._4" localSheetId="7" hidden="1">{"cover",#N/A,TRUE,"Cover";"toc5",#N/A,TRUE,"TOC";"over",#N/A,TRUE,"Overview";"ts2",#N/A,TRUE,"Det_Trans_Sum";"ei3",#N/A,TRUE,"Earnings Impact";"ad3",#N/A,TRUE,"accretion dilution";"pfis3",#N/A,TRUE,"Pro Forma Income Statement";"ca3",#N/A,TRUE,"Contribution_Analysis";"acq3",#N/A,TRUE,"Acquirer";"tar3",#N/A,TRUE,"Target"}</definedName>
    <definedName name="wrn.36._4" hidden="1">{"cover",#N/A,TRUE,"Cover";"toc5",#N/A,TRUE,"TOC";"over",#N/A,TRUE,"Overview";"ts2",#N/A,TRUE,"Det_Trans_Sum";"ei3",#N/A,TRUE,"Earnings Impact";"ad3",#N/A,TRUE,"accretion dilution";"pfis3",#N/A,TRUE,"Pro Forma Income Statement";"ca3",#N/A,TRUE,"Contribution_Analysis";"acq3",#N/A,TRUE,"Acquirer";"tar3",#N/A,TRUE,"Target"}</definedName>
    <definedName name="wrn.36._5" localSheetId="2" hidden="1">{"cover",#N/A,TRUE,"Cover";"toc5",#N/A,TRUE,"TOC";"over",#N/A,TRUE,"Overview";"ts2",#N/A,TRUE,"Det_Trans_Sum";"ei3",#N/A,TRUE,"Earnings Impact";"ad3",#N/A,TRUE,"accretion dilution";"pfis3",#N/A,TRUE,"Pro Forma Income Statement";"ca3",#N/A,TRUE,"Contribution_Analysis";"acq3",#N/A,TRUE,"Acquirer";"tar3",#N/A,TRUE,"Target"}</definedName>
    <definedName name="wrn.36._5" localSheetId="6" hidden="1">{"cover",#N/A,TRUE,"Cover";"toc5",#N/A,TRUE,"TOC";"over",#N/A,TRUE,"Overview";"ts2",#N/A,TRUE,"Det_Trans_Sum";"ei3",#N/A,TRUE,"Earnings Impact";"ad3",#N/A,TRUE,"accretion dilution";"pfis3",#N/A,TRUE,"Pro Forma Income Statement";"ca3",#N/A,TRUE,"Contribution_Analysis";"acq3",#N/A,TRUE,"Acquirer";"tar3",#N/A,TRUE,"Target"}</definedName>
    <definedName name="wrn.36._5" localSheetId="3" hidden="1">{"cover",#N/A,TRUE,"Cover";"toc5",#N/A,TRUE,"TOC";"over",#N/A,TRUE,"Overview";"ts2",#N/A,TRUE,"Det_Trans_Sum";"ei3",#N/A,TRUE,"Earnings Impact";"ad3",#N/A,TRUE,"accretion dilution";"pfis3",#N/A,TRUE,"Pro Forma Income Statement";"ca3",#N/A,TRUE,"Contribution_Analysis";"acq3",#N/A,TRUE,"Acquirer";"tar3",#N/A,TRUE,"Target"}</definedName>
    <definedName name="wrn.36._5" localSheetId="9" hidden="1">{"cover",#N/A,TRUE,"Cover";"toc5",#N/A,TRUE,"TOC";"over",#N/A,TRUE,"Overview";"ts2",#N/A,TRUE,"Det_Trans_Sum";"ei3",#N/A,TRUE,"Earnings Impact";"ad3",#N/A,TRUE,"accretion dilution";"pfis3",#N/A,TRUE,"Pro Forma Income Statement";"ca3",#N/A,TRUE,"Contribution_Analysis";"acq3",#N/A,TRUE,"Acquirer";"tar3",#N/A,TRUE,"Target"}</definedName>
    <definedName name="wrn.36._5" localSheetId="5" hidden="1">{"cover",#N/A,TRUE,"Cover";"toc5",#N/A,TRUE,"TOC";"over",#N/A,TRUE,"Overview";"ts2",#N/A,TRUE,"Det_Trans_Sum";"ei3",#N/A,TRUE,"Earnings Impact";"ad3",#N/A,TRUE,"accretion dilution";"pfis3",#N/A,TRUE,"Pro Forma Income Statement";"ca3",#N/A,TRUE,"Contribution_Analysis";"acq3",#N/A,TRUE,"Acquirer";"tar3",#N/A,TRUE,"Target"}</definedName>
    <definedName name="wrn.36._5" localSheetId="4" hidden="1">{"cover",#N/A,TRUE,"Cover";"toc5",#N/A,TRUE,"TOC";"over",#N/A,TRUE,"Overview";"ts2",#N/A,TRUE,"Det_Trans_Sum";"ei3",#N/A,TRUE,"Earnings Impact";"ad3",#N/A,TRUE,"accretion dilution";"pfis3",#N/A,TRUE,"Pro Forma Income Statement";"ca3",#N/A,TRUE,"Contribution_Analysis";"acq3",#N/A,TRUE,"Acquirer";"tar3",#N/A,TRUE,"Target"}</definedName>
    <definedName name="wrn.36._5" localSheetId="1" hidden="1">{"cover",#N/A,TRUE,"Cover";"toc5",#N/A,TRUE,"TOC";"over",#N/A,TRUE,"Overview";"ts2",#N/A,TRUE,"Det_Trans_Sum";"ei3",#N/A,TRUE,"Earnings Impact";"ad3",#N/A,TRUE,"accretion dilution";"pfis3",#N/A,TRUE,"Pro Forma Income Statement";"ca3",#N/A,TRUE,"Contribution_Analysis";"acq3",#N/A,TRUE,"Acquirer";"tar3",#N/A,TRUE,"Target"}</definedName>
    <definedName name="wrn.36._5" localSheetId="7" hidden="1">{"cover",#N/A,TRUE,"Cover";"toc5",#N/A,TRUE,"TOC";"over",#N/A,TRUE,"Overview";"ts2",#N/A,TRUE,"Det_Trans_Sum";"ei3",#N/A,TRUE,"Earnings Impact";"ad3",#N/A,TRUE,"accretion dilution";"pfis3",#N/A,TRUE,"Pro Forma Income Statement";"ca3",#N/A,TRUE,"Contribution_Analysis";"acq3",#N/A,TRUE,"Acquirer";"tar3",#N/A,TRUE,"Target"}</definedName>
    <definedName name="wrn.36._5" hidden="1">{"cover",#N/A,TRUE,"Cover";"toc5",#N/A,TRUE,"TOC";"over",#N/A,TRUE,"Overview";"ts2",#N/A,TRUE,"Det_Trans_Sum";"ei3",#N/A,TRUE,"Earnings Impact";"ad3",#N/A,TRUE,"accretion dilution";"pfis3",#N/A,TRUE,"Pro Forma Income Statement";"ca3",#N/A,TRUE,"Contribution_Analysis";"acq3",#N/A,TRUE,"Acquirer";"tar3",#N/A,TRUE,"Target"}</definedName>
    <definedName name="wrn.37." localSheetId="0" hidden="1">{"cover",#N/A,TRUE,"Cover";"toc6",#N/A,TRUE,"TOC";"over",#N/A,TRUE,"Overview";"ts2",#N/A,TRUE,"Det_Trans_Sum";"ei",#N/A,TRUE,"Earnings Impact";"ad",#N/A,TRUE,"accretion dilution";"hg",#N/A,TRUE,"Has-Gets";"pfis",#N/A,TRUE,"Pro Forma Income Statement";"ca",#N/A,TRUE,"Contribution_Analysis";"acq",#N/A,TRUE,"Acquirer";"tar",#N/A,TRUE,"Target"}</definedName>
    <definedName name="wrn.37." localSheetId="2" hidden="1">{"cover",#N/A,TRUE,"Cover";"toc6",#N/A,TRUE,"TOC";"over",#N/A,TRUE,"Overview";"ts2",#N/A,TRUE,"Det_Trans_Sum";"ei",#N/A,TRUE,"Earnings Impact";"ad",#N/A,TRUE,"accretion dilution";"hg",#N/A,TRUE,"Has-Gets";"pfis",#N/A,TRUE,"Pro Forma Income Statement";"ca",#N/A,TRUE,"Contribution_Analysis";"acq",#N/A,TRUE,"Acquirer";"tar",#N/A,TRUE,"Target"}</definedName>
    <definedName name="wrn.37." localSheetId="6" hidden="1">{"cover",#N/A,TRUE,"Cover";"toc6",#N/A,TRUE,"TOC";"over",#N/A,TRUE,"Overview";"ts2",#N/A,TRUE,"Det_Trans_Sum";"ei",#N/A,TRUE,"Earnings Impact";"ad",#N/A,TRUE,"accretion dilution";"hg",#N/A,TRUE,"Has-Gets";"pfis",#N/A,TRUE,"Pro Forma Income Statement";"ca",#N/A,TRUE,"Contribution_Analysis";"acq",#N/A,TRUE,"Acquirer";"tar",#N/A,TRUE,"Target"}</definedName>
    <definedName name="wrn.37." localSheetId="3" hidden="1">{"cover",#N/A,TRUE,"Cover";"toc6",#N/A,TRUE,"TOC";"over",#N/A,TRUE,"Overview";"ts2",#N/A,TRUE,"Det_Trans_Sum";"ei",#N/A,TRUE,"Earnings Impact";"ad",#N/A,TRUE,"accretion dilution";"hg",#N/A,TRUE,"Has-Gets";"pfis",#N/A,TRUE,"Pro Forma Income Statement";"ca",#N/A,TRUE,"Contribution_Analysis";"acq",#N/A,TRUE,"Acquirer";"tar",#N/A,TRUE,"Target"}</definedName>
    <definedName name="wrn.37." localSheetId="9" hidden="1">{"cover",#N/A,TRUE,"Cover";"toc6",#N/A,TRUE,"TOC";"over",#N/A,TRUE,"Overview";"ts2",#N/A,TRUE,"Det_Trans_Sum";"ei",#N/A,TRUE,"Earnings Impact";"ad",#N/A,TRUE,"accretion dilution";"hg",#N/A,TRUE,"Has-Gets";"pfis",#N/A,TRUE,"Pro Forma Income Statement";"ca",#N/A,TRUE,"Contribution_Analysis";"acq",#N/A,TRUE,"Acquirer";"tar",#N/A,TRUE,"Target"}</definedName>
    <definedName name="wrn.37." localSheetId="5" hidden="1">{"cover",#N/A,TRUE,"Cover";"toc6",#N/A,TRUE,"TOC";"over",#N/A,TRUE,"Overview";"ts2",#N/A,TRUE,"Det_Trans_Sum";"ei",#N/A,TRUE,"Earnings Impact";"ad",#N/A,TRUE,"accretion dilution";"hg",#N/A,TRUE,"Has-Gets";"pfis",#N/A,TRUE,"Pro Forma Income Statement";"ca",#N/A,TRUE,"Contribution_Analysis";"acq",#N/A,TRUE,"Acquirer";"tar",#N/A,TRUE,"Target"}</definedName>
    <definedName name="wrn.37." localSheetId="4" hidden="1">{"cover",#N/A,TRUE,"Cover";"toc6",#N/A,TRUE,"TOC";"over",#N/A,TRUE,"Overview";"ts2",#N/A,TRUE,"Det_Trans_Sum";"ei",#N/A,TRUE,"Earnings Impact";"ad",#N/A,TRUE,"accretion dilution";"hg",#N/A,TRUE,"Has-Gets";"pfis",#N/A,TRUE,"Pro Forma Income Statement";"ca",#N/A,TRUE,"Contribution_Analysis";"acq",#N/A,TRUE,"Acquirer";"tar",#N/A,TRUE,"Target"}</definedName>
    <definedName name="wrn.37." localSheetId="1" hidden="1">{"cover",#N/A,TRUE,"Cover";"toc6",#N/A,TRUE,"TOC";"over",#N/A,TRUE,"Overview";"ts2",#N/A,TRUE,"Det_Trans_Sum";"ei",#N/A,TRUE,"Earnings Impact";"ad",#N/A,TRUE,"accretion dilution";"hg",#N/A,TRUE,"Has-Gets";"pfis",#N/A,TRUE,"Pro Forma Income Statement";"ca",#N/A,TRUE,"Contribution_Analysis";"acq",#N/A,TRUE,"Acquirer";"tar",#N/A,TRUE,"Target"}</definedName>
    <definedName name="wrn.37." localSheetId="7" hidden="1">{"cover",#N/A,TRUE,"Cover";"toc6",#N/A,TRUE,"TOC";"over",#N/A,TRUE,"Overview";"ts2",#N/A,TRUE,"Det_Trans_Sum";"ei",#N/A,TRUE,"Earnings Impact";"ad",#N/A,TRUE,"accretion dilution";"hg",#N/A,TRUE,"Has-Gets";"pfis",#N/A,TRUE,"Pro Forma Income Statement";"ca",#N/A,TRUE,"Contribution_Analysis";"acq",#N/A,TRUE,"Acquirer";"tar",#N/A,TRUE,"Target"}</definedName>
    <definedName name="wrn.37." hidden="1">{"cover",#N/A,TRUE,"Cover";"toc6",#N/A,TRUE,"TOC";"over",#N/A,TRUE,"Overview";"ts2",#N/A,TRUE,"Det_Trans_Sum";"ei",#N/A,TRUE,"Earnings Impact";"ad",#N/A,TRUE,"accretion dilution";"hg",#N/A,TRUE,"Has-Gets";"pfis",#N/A,TRUE,"Pro Forma Income Statement";"ca",#N/A,TRUE,"Contribution_Analysis";"acq",#N/A,TRUE,"Acquirer";"tar",#N/A,TRUE,"Target"}</definedName>
    <definedName name="wrn.37._1" localSheetId="2" hidden="1">{"cover",#N/A,TRUE,"Cover";"toc6",#N/A,TRUE,"TOC";"over",#N/A,TRUE,"Overview";"ts2",#N/A,TRUE,"Det_Trans_Sum";"ei",#N/A,TRUE,"Earnings Impact";"ad",#N/A,TRUE,"accretion dilution";"hg",#N/A,TRUE,"Has-Gets";"pfis",#N/A,TRUE,"Pro Forma Income Statement";"ca",#N/A,TRUE,"Contribution_Analysis";"acq",#N/A,TRUE,"Acquirer";"tar",#N/A,TRUE,"Target"}</definedName>
    <definedName name="wrn.37._1" localSheetId="6" hidden="1">{"cover",#N/A,TRUE,"Cover";"toc6",#N/A,TRUE,"TOC";"over",#N/A,TRUE,"Overview";"ts2",#N/A,TRUE,"Det_Trans_Sum";"ei",#N/A,TRUE,"Earnings Impact";"ad",#N/A,TRUE,"accretion dilution";"hg",#N/A,TRUE,"Has-Gets";"pfis",#N/A,TRUE,"Pro Forma Income Statement";"ca",#N/A,TRUE,"Contribution_Analysis";"acq",#N/A,TRUE,"Acquirer";"tar",#N/A,TRUE,"Target"}</definedName>
    <definedName name="wrn.37._1" localSheetId="3" hidden="1">{"cover",#N/A,TRUE,"Cover";"toc6",#N/A,TRUE,"TOC";"over",#N/A,TRUE,"Overview";"ts2",#N/A,TRUE,"Det_Trans_Sum";"ei",#N/A,TRUE,"Earnings Impact";"ad",#N/A,TRUE,"accretion dilution";"hg",#N/A,TRUE,"Has-Gets";"pfis",#N/A,TRUE,"Pro Forma Income Statement";"ca",#N/A,TRUE,"Contribution_Analysis";"acq",#N/A,TRUE,"Acquirer";"tar",#N/A,TRUE,"Target"}</definedName>
    <definedName name="wrn.37._1" localSheetId="9" hidden="1">{"cover",#N/A,TRUE,"Cover";"toc6",#N/A,TRUE,"TOC";"over",#N/A,TRUE,"Overview";"ts2",#N/A,TRUE,"Det_Trans_Sum";"ei",#N/A,TRUE,"Earnings Impact";"ad",#N/A,TRUE,"accretion dilution";"hg",#N/A,TRUE,"Has-Gets";"pfis",#N/A,TRUE,"Pro Forma Income Statement";"ca",#N/A,TRUE,"Contribution_Analysis";"acq",#N/A,TRUE,"Acquirer";"tar",#N/A,TRUE,"Target"}</definedName>
    <definedName name="wrn.37._1" localSheetId="5" hidden="1">{"cover",#N/A,TRUE,"Cover";"toc6",#N/A,TRUE,"TOC";"over",#N/A,TRUE,"Overview";"ts2",#N/A,TRUE,"Det_Trans_Sum";"ei",#N/A,TRUE,"Earnings Impact";"ad",#N/A,TRUE,"accretion dilution";"hg",#N/A,TRUE,"Has-Gets";"pfis",#N/A,TRUE,"Pro Forma Income Statement";"ca",#N/A,TRUE,"Contribution_Analysis";"acq",#N/A,TRUE,"Acquirer";"tar",#N/A,TRUE,"Target"}</definedName>
    <definedName name="wrn.37._1" localSheetId="4" hidden="1">{"cover",#N/A,TRUE,"Cover";"toc6",#N/A,TRUE,"TOC";"over",#N/A,TRUE,"Overview";"ts2",#N/A,TRUE,"Det_Trans_Sum";"ei",#N/A,TRUE,"Earnings Impact";"ad",#N/A,TRUE,"accretion dilution";"hg",#N/A,TRUE,"Has-Gets";"pfis",#N/A,TRUE,"Pro Forma Income Statement";"ca",#N/A,TRUE,"Contribution_Analysis";"acq",#N/A,TRUE,"Acquirer";"tar",#N/A,TRUE,"Target"}</definedName>
    <definedName name="wrn.37._1" localSheetId="1" hidden="1">{"cover",#N/A,TRUE,"Cover";"toc6",#N/A,TRUE,"TOC";"over",#N/A,TRUE,"Overview";"ts2",#N/A,TRUE,"Det_Trans_Sum";"ei",#N/A,TRUE,"Earnings Impact";"ad",#N/A,TRUE,"accretion dilution";"hg",#N/A,TRUE,"Has-Gets";"pfis",#N/A,TRUE,"Pro Forma Income Statement";"ca",#N/A,TRUE,"Contribution_Analysis";"acq",#N/A,TRUE,"Acquirer";"tar",#N/A,TRUE,"Target"}</definedName>
    <definedName name="wrn.37._1" localSheetId="7" hidden="1">{"cover",#N/A,TRUE,"Cover";"toc6",#N/A,TRUE,"TOC";"over",#N/A,TRUE,"Overview";"ts2",#N/A,TRUE,"Det_Trans_Sum";"ei",#N/A,TRUE,"Earnings Impact";"ad",#N/A,TRUE,"accretion dilution";"hg",#N/A,TRUE,"Has-Gets";"pfis",#N/A,TRUE,"Pro Forma Income Statement";"ca",#N/A,TRUE,"Contribution_Analysis";"acq",#N/A,TRUE,"Acquirer";"tar",#N/A,TRUE,"Target"}</definedName>
    <definedName name="wrn.37._1" hidden="1">{"cover",#N/A,TRUE,"Cover";"toc6",#N/A,TRUE,"TOC";"over",#N/A,TRUE,"Overview";"ts2",#N/A,TRUE,"Det_Trans_Sum";"ei",#N/A,TRUE,"Earnings Impact";"ad",#N/A,TRUE,"accretion dilution";"hg",#N/A,TRUE,"Has-Gets";"pfis",#N/A,TRUE,"Pro Forma Income Statement";"ca",#N/A,TRUE,"Contribution_Analysis";"acq",#N/A,TRUE,"Acquirer";"tar",#N/A,TRUE,"Target"}</definedName>
    <definedName name="wrn.37._2" localSheetId="2" hidden="1">{"cover",#N/A,TRUE,"Cover";"toc6",#N/A,TRUE,"TOC";"over",#N/A,TRUE,"Overview";"ts2",#N/A,TRUE,"Det_Trans_Sum";"ei",#N/A,TRUE,"Earnings Impact";"ad",#N/A,TRUE,"accretion dilution";"hg",#N/A,TRUE,"Has-Gets";"pfis",#N/A,TRUE,"Pro Forma Income Statement";"ca",#N/A,TRUE,"Contribution_Analysis";"acq",#N/A,TRUE,"Acquirer";"tar",#N/A,TRUE,"Target"}</definedName>
    <definedName name="wrn.37._2" localSheetId="6" hidden="1">{"cover",#N/A,TRUE,"Cover";"toc6",#N/A,TRUE,"TOC";"over",#N/A,TRUE,"Overview";"ts2",#N/A,TRUE,"Det_Trans_Sum";"ei",#N/A,TRUE,"Earnings Impact";"ad",#N/A,TRUE,"accretion dilution";"hg",#N/A,TRUE,"Has-Gets";"pfis",#N/A,TRUE,"Pro Forma Income Statement";"ca",#N/A,TRUE,"Contribution_Analysis";"acq",#N/A,TRUE,"Acquirer";"tar",#N/A,TRUE,"Target"}</definedName>
    <definedName name="wrn.37._2" localSheetId="3" hidden="1">{"cover",#N/A,TRUE,"Cover";"toc6",#N/A,TRUE,"TOC";"over",#N/A,TRUE,"Overview";"ts2",#N/A,TRUE,"Det_Trans_Sum";"ei",#N/A,TRUE,"Earnings Impact";"ad",#N/A,TRUE,"accretion dilution";"hg",#N/A,TRUE,"Has-Gets";"pfis",#N/A,TRUE,"Pro Forma Income Statement";"ca",#N/A,TRUE,"Contribution_Analysis";"acq",#N/A,TRUE,"Acquirer";"tar",#N/A,TRUE,"Target"}</definedName>
    <definedName name="wrn.37._2" localSheetId="9" hidden="1">{"cover",#N/A,TRUE,"Cover";"toc6",#N/A,TRUE,"TOC";"over",#N/A,TRUE,"Overview";"ts2",#N/A,TRUE,"Det_Trans_Sum";"ei",#N/A,TRUE,"Earnings Impact";"ad",#N/A,TRUE,"accretion dilution";"hg",#N/A,TRUE,"Has-Gets";"pfis",#N/A,TRUE,"Pro Forma Income Statement";"ca",#N/A,TRUE,"Contribution_Analysis";"acq",#N/A,TRUE,"Acquirer";"tar",#N/A,TRUE,"Target"}</definedName>
    <definedName name="wrn.37._2" localSheetId="5" hidden="1">{"cover",#N/A,TRUE,"Cover";"toc6",#N/A,TRUE,"TOC";"over",#N/A,TRUE,"Overview";"ts2",#N/A,TRUE,"Det_Trans_Sum";"ei",#N/A,TRUE,"Earnings Impact";"ad",#N/A,TRUE,"accretion dilution";"hg",#N/A,TRUE,"Has-Gets";"pfis",#N/A,TRUE,"Pro Forma Income Statement";"ca",#N/A,TRUE,"Contribution_Analysis";"acq",#N/A,TRUE,"Acquirer";"tar",#N/A,TRUE,"Target"}</definedName>
    <definedName name="wrn.37._2" localSheetId="4" hidden="1">{"cover",#N/A,TRUE,"Cover";"toc6",#N/A,TRUE,"TOC";"over",#N/A,TRUE,"Overview";"ts2",#N/A,TRUE,"Det_Trans_Sum";"ei",#N/A,TRUE,"Earnings Impact";"ad",#N/A,TRUE,"accretion dilution";"hg",#N/A,TRUE,"Has-Gets";"pfis",#N/A,TRUE,"Pro Forma Income Statement";"ca",#N/A,TRUE,"Contribution_Analysis";"acq",#N/A,TRUE,"Acquirer";"tar",#N/A,TRUE,"Target"}</definedName>
    <definedName name="wrn.37._2" localSheetId="1" hidden="1">{"cover",#N/A,TRUE,"Cover";"toc6",#N/A,TRUE,"TOC";"over",#N/A,TRUE,"Overview";"ts2",#N/A,TRUE,"Det_Trans_Sum";"ei",#N/A,TRUE,"Earnings Impact";"ad",#N/A,TRUE,"accretion dilution";"hg",#N/A,TRUE,"Has-Gets";"pfis",#N/A,TRUE,"Pro Forma Income Statement";"ca",#N/A,TRUE,"Contribution_Analysis";"acq",#N/A,TRUE,"Acquirer";"tar",#N/A,TRUE,"Target"}</definedName>
    <definedName name="wrn.37._2" localSheetId="7" hidden="1">{"cover",#N/A,TRUE,"Cover";"toc6",#N/A,TRUE,"TOC";"over",#N/A,TRUE,"Overview";"ts2",#N/A,TRUE,"Det_Trans_Sum";"ei",#N/A,TRUE,"Earnings Impact";"ad",#N/A,TRUE,"accretion dilution";"hg",#N/A,TRUE,"Has-Gets";"pfis",#N/A,TRUE,"Pro Forma Income Statement";"ca",#N/A,TRUE,"Contribution_Analysis";"acq",#N/A,TRUE,"Acquirer";"tar",#N/A,TRUE,"Target"}</definedName>
    <definedName name="wrn.37._2" hidden="1">{"cover",#N/A,TRUE,"Cover";"toc6",#N/A,TRUE,"TOC";"over",#N/A,TRUE,"Overview";"ts2",#N/A,TRUE,"Det_Trans_Sum";"ei",#N/A,TRUE,"Earnings Impact";"ad",#N/A,TRUE,"accretion dilution";"hg",#N/A,TRUE,"Has-Gets";"pfis",#N/A,TRUE,"Pro Forma Income Statement";"ca",#N/A,TRUE,"Contribution_Analysis";"acq",#N/A,TRUE,"Acquirer";"tar",#N/A,TRUE,"Target"}</definedName>
    <definedName name="wrn.37._3" localSheetId="2" hidden="1">{"cover",#N/A,TRUE,"Cover";"toc6",#N/A,TRUE,"TOC";"over",#N/A,TRUE,"Overview";"ts2",#N/A,TRUE,"Det_Trans_Sum";"ei",#N/A,TRUE,"Earnings Impact";"ad",#N/A,TRUE,"accretion dilution";"hg",#N/A,TRUE,"Has-Gets";"pfis",#N/A,TRUE,"Pro Forma Income Statement";"ca",#N/A,TRUE,"Contribution_Analysis";"acq",#N/A,TRUE,"Acquirer";"tar",#N/A,TRUE,"Target"}</definedName>
    <definedName name="wrn.37._3" localSheetId="6" hidden="1">{"cover",#N/A,TRUE,"Cover";"toc6",#N/A,TRUE,"TOC";"over",#N/A,TRUE,"Overview";"ts2",#N/A,TRUE,"Det_Trans_Sum";"ei",#N/A,TRUE,"Earnings Impact";"ad",#N/A,TRUE,"accretion dilution";"hg",#N/A,TRUE,"Has-Gets";"pfis",#N/A,TRUE,"Pro Forma Income Statement";"ca",#N/A,TRUE,"Contribution_Analysis";"acq",#N/A,TRUE,"Acquirer";"tar",#N/A,TRUE,"Target"}</definedName>
    <definedName name="wrn.37._3" localSheetId="3" hidden="1">{"cover",#N/A,TRUE,"Cover";"toc6",#N/A,TRUE,"TOC";"over",#N/A,TRUE,"Overview";"ts2",#N/A,TRUE,"Det_Trans_Sum";"ei",#N/A,TRUE,"Earnings Impact";"ad",#N/A,TRUE,"accretion dilution";"hg",#N/A,TRUE,"Has-Gets";"pfis",#N/A,TRUE,"Pro Forma Income Statement";"ca",#N/A,TRUE,"Contribution_Analysis";"acq",#N/A,TRUE,"Acquirer";"tar",#N/A,TRUE,"Target"}</definedName>
    <definedName name="wrn.37._3" localSheetId="9" hidden="1">{"cover",#N/A,TRUE,"Cover";"toc6",#N/A,TRUE,"TOC";"over",#N/A,TRUE,"Overview";"ts2",#N/A,TRUE,"Det_Trans_Sum";"ei",#N/A,TRUE,"Earnings Impact";"ad",#N/A,TRUE,"accretion dilution";"hg",#N/A,TRUE,"Has-Gets";"pfis",#N/A,TRUE,"Pro Forma Income Statement";"ca",#N/A,TRUE,"Contribution_Analysis";"acq",#N/A,TRUE,"Acquirer";"tar",#N/A,TRUE,"Target"}</definedName>
    <definedName name="wrn.37._3" localSheetId="5" hidden="1">{"cover",#N/A,TRUE,"Cover";"toc6",#N/A,TRUE,"TOC";"over",#N/A,TRUE,"Overview";"ts2",#N/A,TRUE,"Det_Trans_Sum";"ei",#N/A,TRUE,"Earnings Impact";"ad",#N/A,TRUE,"accretion dilution";"hg",#N/A,TRUE,"Has-Gets";"pfis",#N/A,TRUE,"Pro Forma Income Statement";"ca",#N/A,TRUE,"Contribution_Analysis";"acq",#N/A,TRUE,"Acquirer";"tar",#N/A,TRUE,"Target"}</definedName>
    <definedName name="wrn.37._3" localSheetId="4" hidden="1">{"cover",#N/A,TRUE,"Cover";"toc6",#N/A,TRUE,"TOC";"over",#N/A,TRUE,"Overview";"ts2",#N/A,TRUE,"Det_Trans_Sum";"ei",#N/A,TRUE,"Earnings Impact";"ad",#N/A,TRUE,"accretion dilution";"hg",#N/A,TRUE,"Has-Gets";"pfis",#N/A,TRUE,"Pro Forma Income Statement";"ca",#N/A,TRUE,"Contribution_Analysis";"acq",#N/A,TRUE,"Acquirer";"tar",#N/A,TRUE,"Target"}</definedName>
    <definedName name="wrn.37._3" localSheetId="1" hidden="1">{"cover",#N/A,TRUE,"Cover";"toc6",#N/A,TRUE,"TOC";"over",#N/A,TRUE,"Overview";"ts2",#N/A,TRUE,"Det_Trans_Sum";"ei",#N/A,TRUE,"Earnings Impact";"ad",#N/A,TRUE,"accretion dilution";"hg",#N/A,TRUE,"Has-Gets";"pfis",#N/A,TRUE,"Pro Forma Income Statement";"ca",#N/A,TRUE,"Contribution_Analysis";"acq",#N/A,TRUE,"Acquirer";"tar",#N/A,TRUE,"Target"}</definedName>
    <definedName name="wrn.37._3" localSheetId="7" hidden="1">{"cover",#N/A,TRUE,"Cover";"toc6",#N/A,TRUE,"TOC";"over",#N/A,TRUE,"Overview";"ts2",#N/A,TRUE,"Det_Trans_Sum";"ei",#N/A,TRUE,"Earnings Impact";"ad",#N/A,TRUE,"accretion dilution";"hg",#N/A,TRUE,"Has-Gets";"pfis",#N/A,TRUE,"Pro Forma Income Statement";"ca",#N/A,TRUE,"Contribution_Analysis";"acq",#N/A,TRUE,"Acquirer";"tar",#N/A,TRUE,"Target"}</definedName>
    <definedName name="wrn.37._3" hidden="1">{"cover",#N/A,TRUE,"Cover";"toc6",#N/A,TRUE,"TOC";"over",#N/A,TRUE,"Overview";"ts2",#N/A,TRUE,"Det_Trans_Sum";"ei",#N/A,TRUE,"Earnings Impact";"ad",#N/A,TRUE,"accretion dilution";"hg",#N/A,TRUE,"Has-Gets";"pfis",#N/A,TRUE,"Pro Forma Income Statement";"ca",#N/A,TRUE,"Contribution_Analysis";"acq",#N/A,TRUE,"Acquirer";"tar",#N/A,TRUE,"Target"}</definedName>
    <definedName name="wrn.37._4" localSheetId="2" hidden="1">{"cover",#N/A,TRUE,"Cover";"toc6",#N/A,TRUE,"TOC";"over",#N/A,TRUE,"Overview";"ts2",#N/A,TRUE,"Det_Trans_Sum";"ei",#N/A,TRUE,"Earnings Impact";"ad",#N/A,TRUE,"accretion dilution";"hg",#N/A,TRUE,"Has-Gets";"pfis",#N/A,TRUE,"Pro Forma Income Statement";"ca",#N/A,TRUE,"Contribution_Analysis";"acq",#N/A,TRUE,"Acquirer";"tar",#N/A,TRUE,"Target"}</definedName>
    <definedName name="wrn.37._4" localSheetId="6" hidden="1">{"cover",#N/A,TRUE,"Cover";"toc6",#N/A,TRUE,"TOC";"over",#N/A,TRUE,"Overview";"ts2",#N/A,TRUE,"Det_Trans_Sum";"ei",#N/A,TRUE,"Earnings Impact";"ad",#N/A,TRUE,"accretion dilution";"hg",#N/A,TRUE,"Has-Gets";"pfis",#N/A,TRUE,"Pro Forma Income Statement";"ca",#N/A,TRUE,"Contribution_Analysis";"acq",#N/A,TRUE,"Acquirer";"tar",#N/A,TRUE,"Target"}</definedName>
    <definedName name="wrn.37._4" localSheetId="3" hidden="1">{"cover",#N/A,TRUE,"Cover";"toc6",#N/A,TRUE,"TOC";"over",#N/A,TRUE,"Overview";"ts2",#N/A,TRUE,"Det_Trans_Sum";"ei",#N/A,TRUE,"Earnings Impact";"ad",#N/A,TRUE,"accretion dilution";"hg",#N/A,TRUE,"Has-Gets";"pfis",#N/A,TRUE,"Pro Forma Income Statement";"ca",#N/A,TRUE,"Contribution_Analysis";"acq",#N/A,TRUE,"Acquirer";"tar",#N/A,TRUE,"Target"}</definedName>
    <definedName name="wrn.37._4" localSheetId="9" hidden="1">{"cover",#N/A,TRUE,"Cover";"toc6",#N/A,TRUE,"TOC";"over",#N/A,TRUE,"Overview";"ts2",#N/A,TRUE,"Det_Trans_Sum";"ei",#N/A,TRUE,"Earnings Impact";"ad",#N/A,TRUE,"accretion dilution";"hg",#N/A,TRUE,"Has-Gets";"pfis",#N/A,TRUE,"Pro Forma Income Statement";"ca",#N/A,TRUE,"Contribution_Analysis";"acq",#N/A,TRUE,"Acquirer";"tar",#N/A,TRUE,"Target"}</definedName>
    <definedName name="wrn.37._4" localSheetId="5" hidden="1">{"cover",#N/A,TRUE,"Cover";"toc6",#N/A,TRUE,"TOC";"over",#N/A,TRUE,"Overview";"ts2",#N/A,TRUE,"Det_Trans_Sum";"ei",#N/A,TRUE,"Earnings Impact";"ad",#N/A,TRUE,"accretion dilution";"hg",#N/A,TRUE,"Has-Gets";"pfis",#N/A,TRUE,"Pro Forma Income Statement";"ca",#N/A,TRUE,"Contribution_Analysis";"acq",#N/A,TRUE,"Acquirer";"tar",#N/A,TRUE,"Target"}</definedName>
    <definedName name="wrn.37._4" localSheetId="4" hidden="1">{"cover",#N/A,TRUE,"Cover";"toc6",#N/A,TRUE,"TOC";"over",#N/A,TRUE,"Overview";"ts2",#N/A,TRUE,"Det_Trans_Sum";"ei",#N/A,TRUE,"Earnings Impact";"ad",#N/A,TRUE,"accretion dilution";"hg",#N/A,TRUE,"Has-Gets";"pfis",#N/A,TRUE,"Pro Forma Income Statement";"ca",#N/A,TRUE,"Contribution_Analysis";"acq",#N/A,TRUE,"Acquirer";"tar",#N/A,TRUE,"Target"}</definedName>
    <definedName name="wrn.37._4" localSheetId="1" hidden="1">{"cover",#N/A,TRUE,"Cover";"toc6",#N/A,TRUE,"TOC";"over",#N/A,TRUE,"Overview";"ts2",#N/A,TRUE,"Det_Trans_Sum";"ei",#N/A,TRUE,"Earnings Impact";"ad",#N/A,TRUE,"accretion dilution";"hg",#N/A,TRUE,"Has-Gets";"pfis",#N/A,TRUE,"Pro Forma Income Statement";"ca",#N/A,TRUE,"Contribution_Analysis";"acq",#N/A,TRUE,"Acquirer";"tar",#N/A,TRUE,"Target"}</definedName>
    <definedName name="wrn.37._4" localSheetId="7" hidden="1">{"cover",#N/A,TRUE,"Cover";"toc6",#N/A,TRUE,"TOC";"over",#N/A,TRUE,"Overview";"ts2",#N/A,TRUE,"Det_Trans_Sum";"ei",#N/A,TRUE,"Earnings Impact";"ad",#N/A,TRUE,"accretion dilution";"hg",#N/A,TRUE,"Has-Gets";"pfis",#N/A,TRUE,"Pro Forma Income Statement";"ca",#N/A,TRUE,"Contribution_Analysis";"acq",#N/A,TRUE,"Acquirer";"tar",#N/A,TRUE,"Target"}</definedName>
    <definedName name="wrn.37._4" hidden="1">{"cover",#N/A,TRUE,"Cover";"toc6",#N/A,TRUE,"TOC";"over",#N/A,TRUE,"Overview";"ts2",#N/A,TRUE,"Det_Trans_Sum";"ei",#N/A,TRUE,"Earnings Impact";"ad",#N/A,TRUE,"accretion dilution";"hg",#N/A,TRUE,"Has-Gets";"pfis",#N/A,TRUE,"Pro Forma Income Statement";"ca",#N/A,TRUE,"Contribution_Analysis";"acq",#N/A,TRUE,"Acquirer";"tar",#N/A,TRUE,"Target"}</definedName>
    <definedName name="wrn.37._5" localSheetId="2" hidden="1">{"cover",#N/A,TRUE,"Cover";"toc6",#N/A,TRUE,"TOC";"over",#N/A,TRUE,"Overview";"ts2",#N/A,TRUE,"Det_Trans_Sum";"ei",#N/A,TRUE,"Earnings Impact";"ad",#N/A,TRUE,"accretion dilution";"hg",#N/A,TRUE,"Has-Gets";"pfis",#N/A,TRUE,"Pro Forma Income Statement";"ca",#N/A,TRUE,"Contribution_Analysis";"acq",#N/A,TRUE,"Acquirer";"tar",#N/A,TRUE,"Target"}</definedName>
    <definedName name="wrn.37._5" localSheetId="6" hidden="1">{"cover",#N/A,TRUE,"Cover";"toc6",#N/A,TRUE,"TOC";"over",#N/A,TRUE,"Overview";"ts2",#N/A,TRUE,"Det_Trans_Sum";"ei",#N/A,TRUE,"Earnings Impact";"ad",#N/A,TRUE,"accretion dilution";"hg",#N/A,TRUE,"Has-Gets";"pfis",#N/A,TRUE,"Pro Forma Income Statement";"ca",#N/A,TRUE,"Contribution_Analysis";"acq",#N/A,TRUE,"Acquirer";"tar",#N/A,TRUE,"Target"}</definedName>
    <definedName name="wrn.37._5" localSheetId="3" hidden="1">{"cover",#N/A,TRUE,"Cover";"toc6",#N/A,TRUE,"TOC";"over",#N/A,TRUE,"Overview";"ts2",#N/A,TRUE,"Det_Trans_Sum";"ei",#N/A,TRUE,"Earnings Impact";"ad",#N/A,TRUE,"accretion dilution";"hg",#N/A,TRUE,"Has-Gets";"pfis",#N/A,TRUE,"Pro Forma Income Statement";"ca",#N/A,TRUE,"Contribution_Analysis";"acq",#N/A,TRUE,"Acquirer";"tar",#N/A,TRUE,"Target"}</definedName>
    <definedName name="wrn.37._5" localSheetId="9" hidden="1">{"cover",#N/A,TRUE,"Cover";"toc6",#N/A,TRUE,"TOC";"over",#N/A,TRUE,"Overview";"ts2",#N/A,TRUE,"Det_Trans_Sum";"ei",#N/A,TRUE,"Earnings Impact";"ad",#N/A,TRUE,"accretion dilution";"hg",#N/A,TRUE,"Has-Gets";"pfis",#N/A,TRUE,"Pro Forma Income Statement";"ca",#N/A,TRUE,"Contribution_Analysis";"acq",#N/A,TRUE,"Acquirer";"tar",#N/A,TRUE,"Target"}</definedName>
    <definedName name="wrn.37._5" localSheetId="5" hidden="1">{"cover",#N/A,TRUE,"Cover";"toc6",#N/A,TRUE,"TOC";"over",#N/A,TRUE,"Overview";"ts2",#N/A,TRUE,"Det_Trans_Sum";"ei",#N/A,TRUE,"Earnings Impact";"ad",#N/A,TRUE,"accretion dilution";"hg",#N/A,TRUE,"Has-Gets";"pfis",#N/A,TRUE,"Pro Forma Income Statement";"ca",#N/A,TRUE,"Contribution_Analysis";"acq",#N/A,TRUE,"Acquirer";"tar",#N/A,TRUE,"Target"}</definedName>
    <definedName name="wrn.37._5" localSheetId="4" hidden="1">{"cover",#N/A,TRUE,"Cover";"toc6",#N/A,TRUE,"TOC";"over",#N/A,TRUE,"Overview";"ts2",#N/A,TRUE,"Det_Trans_Sum";"ei",#N/A,TRUE,"Earnings Impact";"ad",#N/A,TRUE,"accretion dilution";"hg",#N/A,TRUE,"Has-Gets";"pfis",#N/A,TRUE,"Pro Forma Income Statement";"ca",#N/A,TRUE,"Contribution_Analysis";"acq",#N/A,TRUE,"Acquirer";"tar",#N/A,TRUE,"Target"}</definedName>
    <definedName name="wrn.37._5" localSheetId="1" hidden="1">{"cover",#N/A,TRUE,"Cover";"toc6",#N/A,TRUE,"TOC";"over",#N/A,TRUE,"Overview";"ts2",#N/A,TRUE,"Det_Trans_Sum";"ei",#N/A,TRUE,"Earnings Impact";"ad",#N/A,TRUE,"accretion dilution";"hg",#N/A,TRUE,"Has-Gets";"pfis",#N/A,TRUE,"Pro Forma Income Statement";"ca",#N/A,TRUE,"Contribution_Analysis";"acq",#N/A,TRUE,"Acquirer";"tar",#N/A,TRUE,"Target"}</definedName>
    <definedName name="wrn.37._5" localSheetId="7" hidden="1">{"cover",#N/A,TRUE,"Cover";"toc6",#N/A,TRUE,"TOC";"over",#N/A,TRUE,"Overview";"ts2",#N/A,TRUE,"Det_Trans_Sum";"ei",#N/A,TRUE,"Earnings Impact";"ad",#N/A,TRUE,"accretion dilution";"hg",#N/A,TRUE,"Has-Gets";"pfis",#N/A,TRUE,"Pro Forma Income Statement";"ca",#N/A,TRUE,"Contribution_Analysis";"acq",#N/A,TRUE,"Acquirer";"tar",#N/A,TRUE,"Target"}</definedName>
    <definedName name="wrn.37._5" hidden="1">{"cover",#N/A,TRUE,"Cover";"toc6",#N/A,TRUE,"TOC";"over",#N/A,TRUE,"Overview";"ts2",#N/A,TRUE,"Det_Trans_Sum";"ei",#N/A,TRUE,"Earnings Impact";"ad",#N/A,TRUE,"accretion dilution";"hg",#N/A,TRUE,"Has-Gets";"pfis",#N/A,TRUE,"Pro Forma Income Statement";"ca",#N/A,TRUE,"Contribution_Analysis";"acq",#N/A,TRUE,"Acquirer";"tar",#N/A,TRUE,"Target"}</definedName>
    <definedName name="wrn.38." localSheetId="0" hidden="1">{"cover",#N/A,TRUE,"Cover";"toc6",#N/A,TRUE,"TOC";"over",#N/A,TRUE,"Overview";"ts2",#N/A,TRUE,"Det_Trans_Sum";"ei1",#N/A,TRUE,"Earnings Impact";"ad1",#N/A,TRUE,"accretion dilution";"hg1",#N/A,TRUE,"Has-Gets";"pfis1",#N/A,TRUE,"Pro Forma Income Statement";"ca1",#N/A,TRUE,"Contribution_Analysis";"acq1",#N/A,TRUE,"Acquirer";"tar1",#N/A,TRUE,"Target"}</definedName>
    <definedName name="wrn.38." localSheetId="2" hidden="1">{"cover",#N/A,TRUE,"Cover";"toc6",#N/A,TRUE,"TOC";"over",#N/A,TRUE,"Overview";"ts2",#N/A,TRUE,"Det_Trans_Sum";"ei1",#N/A,TRUE,"Earnings Impact";"ad1",#N/A,TRUE,"accretion dilution";"hg1",#N/A,TRUE,"Has-Gets";"pfis1",#N/A,TRUE,"Pro Forma Income Statement";"ca1",#N/A,TRUE,"Contribution_Analysis";"acq1",#N/A,TRUE,"Acquirer";"tar1",#N/A,TRUE,"Target"}</definedName>
    <definedName name="wrn.38." localSheetId="6" hidden="1">{"cover",#N/A,TRUE,"Cover";"toc6",#N/A,TRUE,"TOC";"over",#N/A,TRUE,"Overview";"ts2",#N/A,TRUE,"Det_Trans_Sum";"ei1",#N/A,TRUE,"Earnings Impact";"ad1",#N/A,TRUE,"accretion dilution";"hg1",#N/A,TRUE,"Has-Gets";"pfis1",#N/A,TRUE,"Pro Forma Income Statement";"ca1",#N/A,TRUE,"Contribution_Analysis";"acq1",#N/A,TRUE,"Acquirer";"tar1",#N/A,TRUE,"Target"}</definedName>
    <definedName name="wrn.38." localSheetId="3" hidden="1">{"cover",#N/A,TRUE,"Cover";"toc6",#N/A,TRUE,"TOC";"over",#N/A,TRUE,"Overview";"ts2",#N/A,TRUE,"Det_Trans_Sum";"ei1",#N/A,TRUE,"Earnings Impact";"ad1",#N/A,TRUE,"accretion dilution";"hg1",#N/A,TRUE,"Has-Gets";"pfis1",#N/A,TRUE,"Pro Forma Income Statement";"ca1",#N/A,TRUE,"Contribution_Analysis";"acq1",#N/A,TRUE,"Acquirer";"tar1",#N/A,TRUE,"Target"}</definedName>
    <definedName name="wrn.38." localSheetId="9" hidden="1">{"cover",#N/A,TRUE,"Cover";"toc6",#N/A,TRUE,"TOC";"over",#N/A,TRUE,"Overview";"ts2",#N/A,TRUE,"Det_Trans_Sum";"ei1",#N/A,TRUE,"Earnings Impact";"ad1",#N/A,TRUE,"accretion dilution";"hg1",#N/A,TRUE,"Has-Gets";"pfis1",#N/A,TRUE,"Pro Forma Income Statement";"ca1",#N/A,TRUE,"Contribution_Analysis";"acq1",#N/A,TRUE,"Acquirer";"tar1",#N/A,TRUE,"Target"}</definedName>
    <definedName name="wrn.38." localSheetId="5" hidden="1">{"cover",#N/A,TRUE,"Cover";"toc6",#N/A,TRUE,"TOC";"over",#N/A,TRUE,"Overview";"ts2",#N/A,TRUE,"Det_Trans_Sum";"ei1",#N/A,TRUE,"Earnings Impact";"ad1",#N/A,TRUE,"accretion dilution";"hg1",#N/A,TRUE,"Has-Gets";"pfis1",#N/A,TRUE,"Pro Forma Income Statement";"ca1",#N/A,TRUE,"Contribution_Analysis";"acq1",#N/A,TRUE,"Acquirer";"tar1",#N/A,TRUE,"Target"}</definedName>
    <definedName name="wrn.38." localSheetId="4" hidden="1">{"cover",#N/A,TRUE,"Cover";"toc6",#N/A,TRUE,"TOC";"over",#N/A,TRUE,"Overview";"ts2",#N/A,TRUE,"Det_Trans_Sum";"ei1",#N/A,TRUE,"Earnings Impact";"ad1",#N/A,TRUE,"accretion dilution";"hg1",#N/A,TRUE,"Has-Gets";"pfis1",#N/A,TRUE,"Pro Forma Income Statement";"ca1",#N/A,TRUE,"Contribution_Analysis";"acq1",#N/A,TRUE,"Acquirer";"tar1",#N/A,TRUE,"Target"}</definedName>
    <definedName name="wrn.38." localSheetId="1" hidden="1">{"cover",#N/A,TRUE,"Cover";"toc6",#N/A,TRUE,"TOC";"over",#N/A,TRUE,"Overview";"ts2",#N/A,TRUE,"Det_Trans_Sum";"ei1",#N/A,TRUE,"Earnings Impact";"ad1",#N/A,TRUE,"accretion dilution";"hg1",#N/A,TRUE,"Has-Gets";"pfis1",#N/A,TRUE,"Pro Forma Income Statement";"ca1",#N/A,TRUE,"Contribution_Analysis";"acq1",#N/A,TRUE,"Acquirer";"tar1",#N/A,TRUE,"Target"}</definedName>
    <definedName name="wrn.38." localSheetId="7" hidden="1">{"cover",#N/A,TRUE,"Cover";"toc6",#N/A,TRUE,"TOC";"over",#N/A,TRUE,"Overview";"ts2",#N/A,TRUE,"Det_Trans_Sum";"ei1",#N/A,TRUE,"Earnings Impact";"ad1",#N/A,TRUE,"accretion dilution";"hg1",#N/A,TRUE,"Has-Gets";"pfis1",#N/A,TRUE,"Pro Forma Income Statement";"ca1",#N/A,TRUE,"Contribution_Analysis";"acq1",#N/A,TRUE,"Acquirer";"tar1",#N/A,TRUE,"Target"}</definedName>
    <definedName name="wrn.38." hidden="1">{"cover",#N/A,TRUE,"Cover";"toc6",#N/A,TRUE,"TOC";"over",#N/A,TRUE,"Overview";"ts2",#N/A,TRUE,"Det_Trans_Sum";"ei1",#N/A,TRUE,"Earnings Impact";"ad1",#N/A,TRUE,"accretion dilution";"hg1",#N/A,TRUE,"Has-Gets";"pfis1",#N/A,TRUE,"Pro Forma Income Statement";"ca1",#N/A,TRUE,"Contribution_Analysis";"acq1",#N/A,TRUE,"Acquirer";"tar1",#N/A,TRUE,"Target"}</definedName>
    <definedName name="wrn.38._1" localSheetId="2" hidden="1">{"cover",#N/A,TRUE,"Cover";"toc6",#N/A,TRUE,"TOC";"over",#N/A,TRUE,"Overview";"ts2",#N/A,TRUE,"Det_Trans_Sum";"ei1",#N/A,TRUE,"Earnings Impact";"ad1",#N/A,TRUE,"accretion dilution";"hg1",#N/A,TRUE,"Has-Gets";"pfis1",#N/A,TRUE,"Pro Forma Income Statement";"ca1",#N/A,TRUE,"Contribution_Analysis";"acq1",#N/A,TRUE,"Acquirer";"tar1",#N/A,TRUE,"Target"}</definedName>
    <definedName name="wrn.38._1" localSheetId="6" hidden="1">{"cover",#N/A,TRUE,"Cover";"toc6",#N/A,TRUE,"TOC";"over",#N/A,TRUE,"Overview";"ts2",#N/A,TRUE,"Det_Trans_Sum";"ei1",#N/A,TRUE,"Earnings Impact";"ad1",#N/A,TRUE,"accretion dilution";"hg1",#N/A,TRUE,"Has-Gets";"pfis1",#N/A,TRUE,"Pro Forma Income Statement";"ca1",#N/A,TRUE,"Contribution_Analysis";"acq1",#N/A,TRUE,"Acquirer";"tar1",#N/A,TRUE,"Target"}</definedName>
    <definedName name="wrn.38._1" localSheetId="3" hidden="1">{"cover",#N/A,TRUE,"Cover";"toc6",#N/A,TRUE,"TOC";"over",#N/A,TRUE,"Overview";"ts2",#N/A,TRUE,"Det_Trans_Sum";"ei1",#N/A,TRUE,"Earnings Impact";"ad1",#N/A,TRUE,"accretion dilution";"hg1",#N/A,TRUE,"Has-Gets";"pfis1",#N/A,TRUE,"Pro Forma Income Statement";"ca1",#N/A,TRUE,"Contribution_Analysis";"acq1",#N/A,TRUE,"Acquirer";"tar1",#N/A,TRUE,"Target"}</definedName>
    <definedName name="wrn.38._1" localSheetId="9" hidden="1">{"cover",#N/A,TRUE,"Cover";"toc6",#N/A,TRUE,"TOC";"over",#N/A,TRUE,"Overview";"ts2",#N/A,TRUE,"Det_Trans_Sum";"ei1",#N/A,TRUE,"Earnings Impact";"ad1",#N/A,TRUE,"accretion dilution";"hg1",#N/A,TRUE,"Has-Gets";"pfis1",#N/A,TRUE,"Pro Forma Income Statement";"ca1",#N/A,TRUE,"Contribution_Analysis";"acq1",#N/A,TRUE,"Acquirer";"tar1",#N/A,TRUE,"Target"}</definedName>
    <definedName name="wrn.38._1" localSheetId="5" hidden="1">{"cover",#N/A,TRUE,"Cover";"toc6",#N/A,TRUE,"TOC";"over",#N/A,TRUE,"Overview";"ts2",#N/A,TRUE,"Det_Trans_Sum";"ei1",#N/A,TRUE,"Earnings Impact";"ad1",#N/A,TRUE,"accretion dilution";"hg1",#N/A,TRUE,"Has-Gets";"pfis1",#N/A,TRUE,"Pro Forma Income Statement";"ca1",#N/A,TRUE,"Contribution_Analysis";"acq1",#N/A,TRUE,"Acquirer";"tar1",#N/A,TRUE,"Target"}</definedName>
    <definedName name="wrn.38._1" localSheetId="4" hidden="1">{"cover",#N/A,TRUE,"Cover";"toc6",#N/A,TRUE,"TOC";"over",#N/A,TRUE,"Overview";"ts2",#N/A,TRUE,"Det_Trans_Sum";"ei1",#N/A,TRUE,"Earnings Impact";"ad1",#N/A,TRUE,"accretion dilution";"hg1",#N/A,TRUE,"Has-Gets";"pfis1",#N/A,TRUE,"Pro Forma Income Statement";"ca1",#N/A,TRUE,"Contribution_Analysis";"acq1",#N/A,TRUE,"Acquirer";"tar1",#N/A,TRUE,"Target"}</definedName>
    <definedName name="wrn.38._1" localSheetId="1" hidden="1">{"cover",#N/A,TRUE,"Cover";"toc6",#N/A,TRUE,"TOC";"over",#N/A,TRUE,"Overview";"ts2",#N/A,TRUE,"Det_Trans_Sum";"ei1",#N/A,TRUE,"Earnings Impact";"ad1",#N/A,TRUE,"accretion dilution";"hg1",#N/A,TRUE,"Has-Gets";"pfis1",#N/A,TRUE,"Pro Forma Income Statement";"ca1",#N/A,TRUE,"Contribution_Analysis";"acq1",#N/A,TRUE,"Acquirer";"tar1",#N/A,TRUE,"Target"}</definedName>
    <definedName name="wrn.38._1" localSheetId="7" hidden="1">{"cover",#N/A,TRUE,"Cover";"toc6",#N/A,TRUE,"TOC";"over",#N/A,TRUE,"Overview";"ts2",#N/A,TRUE,"Det_Trans_Sum";"ei1",#N/A,TRUE,"Earnings Impact";"ad1",#N/A,TRUE,"accretion dilution";"hg1",#N/A,TRUE,"Has-Gets";"pfis1",#N/A,TRUE,"Pro Forma Income Statement";"ca1",#N/A,TRUE,"Contribution_Analysis";"acq1",#N/A,TRUE,"Acquirer";"tar1",#N/A,TRUE,"Target"}</definedName>
    <definedName name="wrn.38._1" hidden="1">{"cover",#N/A,TRUE,"Cover";"toc6",#N/A,TRUE,"TOC";"over",#N/A,TRUE,"Overview";"ts2",#N/A,TRUE,"Det_Trans_Sum";"ei1",#N/A,TRUE,"Earnings Impact";"ad1",#N/A,TRUE,"accretion dilution";"hg1",#N/A,TRUE,"Has-Gets";"pfis1",#N/A,TRUE,"Pro Forma Income Statement";"ca1",#N/A,TRUE,"Contribution_Analysis";"acq1",#N/A,TRUE,"Acquirer";"tar1",#N/A,TRUE,"Target"}</definedName>
    <definedName name="wrn.38._2" localSheetId="2" hidden="1">{"cover",#N/A,TRUE,"Cover";"toc6",#N/A,TRUE,"TOC";"over",#N/A,TRUE,"Overview";"ts2",#N/A,TRUE,"Det_Trans_Sum";"ei1",#N/A,TRUE,"Earnings Impact";"ad1",#N/A,TRUE,"accretion dilution";"hg1",#N/A,TRUE,"Has-Gets";"pfis1",#N/A,TRUE,"Pro Forma Income Statement";"ca1",#N/A,TRUE,"Contribution_Analysis";"acq1",#N/A,TRUE,"Acquirer";"tar1",#N/A,TRUE,"Target"}</definedName>
    <definedName name="wrn.38._2" localSheetId="6" hidden="1">{"cover",#N/A,TRUE,"Cover";"toc6",#N/A,TRUE,"TOC";"over",#N/A,TRUE,"Overview";"ts2",#N/A,TRUE,"Det_Trans_Sum";"ei1",#N/A,TRUE,"Earnings Impact";"ad1",#N/A,TRUE,"accretion dilution";"hg1",#N/A,TRUE,"Has-Gets";"pfis1",#N/A,TRUE,"Pro Forma Income Statement";"ca1",#N/A,TRUE,"Contribution_Analysis";"acq1",#N/A,TRUE,"Acquirer";"tar1",#N/A,TRUE,"Target"}</definedName>
    <definedName name="wrn.38._2" localSheetId="3" hidden="1">{"cover",#N/A,TRUE,"Cover";"toc6",#N/A,TRUE,"TOC";"over",#N/A,TRUE,"Overview";"ts2",#N/A,TRUE,"Det_Trans_Sum";"ei1",#N/A,TRUE,"Earnings Impact";"ad1",#N/A,TRUE,"accretion dilution";"hg1",#N/A,TRUE,"Has-Gets";"pfis1",#N/A,TRUE,"Pro Forma Income Statement";"ca1",#N/A,TRUE,"Contribution_Analysis";"acq1",#N/A,TRUE,"Acquirer";"tar1",#N/A,TRUE,"Target"}</definedName>
    <definedName name="wrn.38._2" localSheetId="9" hidden="1">{"cover",#N/A,TRUE,"Cover";"toc6",#N/A,TRUE,"TOC";"over",#N/A,TRUE,"Overview";"ts2",#N/A,TRUE,"Det_Trans_Sum";"ei1",#N/A,TRUE,"Earnings Impact";"ad1",#N/A,TRUE,"accretion dilution";"hg1",#N/A,TRUE,"Has-Gets";"pfis1",#N/A,TRUE,"Pro Forma Income Statement";"ca1",#N/A,TRUE,"Contribution_Analysis";"acq1",#N/A,TRUE,"Acquirer";"tar1",#N/A,TRUE,"Target"}</definedName>
    <definedName name="wrn.38._2" localSheetId="5" hidden="1">{"cover",#N/A,TRUE,"Cover";"toc6",#N/A,TRUE,"TOC";"over",#N/A,TRUE,"Overview";"ts2",#N/A,TRUE,"Det_Trans_Sum";"ei1",#N/A,TRUE,"Earnings Impact";"ad1",#N/A,TRUE,"accretion dilution";"hg1",#N/A,TRUE,"Has-Gets";"pfis1",#N/A,TRUE,"Pro Forma Income Statement";"ca1",#N/A,TRUE,"Contribution_Analysis";"acq1",#N/A,TRUE,"Acquirer";"tar1",#N/A,TRUE,"Target"}</definedName>
    <definedName name="wrn.38._2" localSheetId="4" hidden="1">{"cover",#N/A,TRUE,"Cover";"toc6",#N/A,TRUE,"TOC";"over",#N/A,TRUE,"Overview";"ts2",#N/A,TRUE,"Det_Trans_Sum";"ei1",#N/A,TRUE,"Earnings Impact";"ad1",#N/A,TRUE,"accretion dilution";"hg1",#N/A,TRUE,"Has-Gets";"pfis1",#N/A,TRUE,"Pro Forma Income Statement";"ca1",#N/A,TRUE,"Contribution_Analysis";"acq1",#N/A,TRUE,"Acquirer";"tar1",#N/A,TRUE,"Target"}</definedName>
    <definedName name="wrn.38._2" localSheetId="1" hidden="1">{"cover",#N/A,TRUE,"Cover";"toc6",#N/A,TRUE,"TOC";"over",#N/A,TRUE,"Overview";"ts2",#N/A,TRUE,"Det_Trans_Sum";"ei1",#N/A,TRUE,"Earnings Impact";"ad1",#N/A,TRUE,"accretion dilution";"hg1",#N/A,TRUE,"Has-Gets";"pfis1",#N/A,TRUE,"Pro Forma Income Statement";"ca1",#N/A,TRUE,"Contribution_Analysis";"acq1",#N/A,TRUE,"Acquirer";"tar1",#N/A,TRUE,"Target"}</definedName>
    <definedName name="wrn.38._2" localSheetId="7" hidden="1">{"cover",#N/A,TRUE,"Cover";"toc6",#N/A,TRUE,"TOC";"over",#N/A,TRUE,"Overview";"ts2",#N/A,TRUE,"Det_Trans_Sum";"ei1",#N/A,TRUE,"Earnings Impact";"ad1",#N/A,TRUE,"accretion dilution";"hg1",#N/A,TRUE,"Has-Gets";"pfis1",#N/A,TRUE,"Pro Forma Income Statement";"ca1",#N/A,TRUE,"Contribution_Analysis";"acq1",#N/A,TRUE,"Acquirer";"tar1",#N/A,TRUE,"Target"}</definedName>
    <definedName name="wrn.38._2" hidden="1">{"cover",#N/A,TRUE,"Cover";"toc6",#N/A,TRUE,"TOC";"over",#N/A,TRUE,"Overview";"ts2",#N/A,TRUE,"Det_Trans_Sum";"ei1",#N/A,TRUE,"Earnings Impact";"ad1",#N/A,TRUE,"accretion dilution";"hg1",#N/A,TRUE,"Has-Gets";"pfis1",#N/A,TRUE,"Pro Forma Income Statement";"ca1",#N/A,TRUE,"Contribution_Analysis";"acq1",#N/A,TRUE,"Acquirer";"tar1",#N/A,TRUE,"Target"}</definedName>
    <definedName name="wrn.38._3" localSheetId="2" hidden="1">{"cover",#N/A,TRUE,"Cover";"toc6",#N/A,TRUE,"TOC";"over",#N/A,TRUE,"Overview";"ts2",#N/A,TRUE,"Det_Trans_Sum";"ei1",#N/A,TRUE,"Earnings Impact";"ad1",#N/A,TRUE,"accretion dilution";"hg1",#N/A,TRUE,"Has-Gets";"pfis1",#N/A,TRUE,"Pro Forma Income Statement";"ca1",#N/A,TRUE,"Contribution_Analysis";"acq1",#N/A,TRUE,"Acquirer";"tar1",#N/A,TRUE,"Target"}</definedName>
    <definedName name="wrn.38._3" localSheetId="6" hidden="1">{"cover",#N/A,TRUE,"Cover";"toc6",#N/A,TRUE,"TOC";"over",#N/A,TRUE,"Overview";"ts2",#N/A,TRUE,"Det_Trans_Sum";"ei1",#N/A,TRUE,"Earnings Impact";"ad1",#N/A,TRUE,"accretion dilution";"hg1",#N/A,TRUE,"Has-Gets";"pfis1",#N/A,TRUE,"Pro Forma Income Statement";"ca1",#N/A,TRUE,"Contribution_Analysis";"acq1",#N/A,TRUE,"Acquirer";"tar1",#N/A,TRUE,"Target"}</definedName>
    <definedName name="wrn.38._3" localSheetId="3" hidden="1">{"cover",#N/A,TRUE,"Cover";"toc6",#N/A,TRUE,"TOC";"over",#N/A,TRUE,"Overview";"ts2",#N/A,TRUE,"Det_Trans_Sum";"ei1",#N/A,TRUE,"Earnings Impact";"ad1",#N/A,TRUE,"accretion dilution";"hg1",#N/A,TRUE,"Has-Gets";"pfis1",#N/A,TRUE,"Pro Forma Income Statement";"ca1",#N/A,TRUE,"Contribution_Analysis";"acq1",#N/A,TRUE,"Acquirer";"tar1",#N/A,TRUE,"Target"}</definedName>
    <definedName name="wrn.38._3" localSheetId="9" hidden="1">{"cover",#N/A,TRUE,"Cover";"toc6",#N/A,TRUE,"TOC";"over",#N/A,TRUE,"Overview";"ts2",#N/A,TRUE,"Det_Trans_Sum";"ei1",#N/A,TRUE,"Earnings Impact";"ad1",#N/A,TRUE,"accretion dilution";"hg1",#N/A,TRUE,"Has-Gets";"pfis1",#N/A,TRUE,"Pro Forma Income Statement";"ca1",#N/A,TRUE,"Contribution_Analysis";"acq1",#N/A,TRUE,"Acquirer";"tar1",#N/A,TRUE,"Target"}</definedName>
    <definedName name="wrn.38._3" localSheetId="5" hidden="1">{"cover",#N/A,TRUE,"Cover";"toc6",#N/A,TRUE,"TOC";"over",#N/A,TRUE,"Overview";"ts2",#N/A,TRUE,"Det_Trans_Sum";"ei1",#N/A,TRUE,"Earnings Impact";"ad1",#N/A,TRUE,"accretion dilution";"hg1",#N/A,TRUE,"Has-Gets";"pfis1",#N/A,TRUE,"Pro Forma Income Statement";"ca1",#N/A,TRUE,"Contribution_Analysis";"acq1",#N/A,TRUE,"Acquirer";"tar1",#N/A,TRUE,"Target"}</definedName>
    <definedName name="wrn.38._3" localSheetId="4" hidden="1">{"cover",#N/A,TRUE,"Cover";"toc6",#N/A,TRUE,"TOC";"over",#N/A,TRUE,"Overview";"ts2",#N/A,TRUE,"Det_Trans_Sum";"ei1",#N/A,TRUE,"Earnings Impact";"ad1",#N/A,TRUE,"accretion dilution";"hg1",#N/A,TRUE,"Has-Gets";"pfis1",#N/A,TRUE,"Pro Forma Income Statement";"ca1",#N/A,TRUE,"Contribution_Analysis";"acq1",#N/A,TRUE,"Acquirer";"tar1",#N/A,TRUE,"Target"}</definedName>
    <definedName name="wrn.38._3" localSheetId="1" hidden="1">{"cover",#N/A,TRUE,"Cover";"toc6",#N/A,TRUE,"TOC";"over",#N/A,TRUE,"Overview";"ts2",#N/A,TRUE,"Det_Trans_Sum";"ei1",#N/A,TRUE,"Earnings Impact";"ad1",#N/A,TRUE,"accretion dilution";"hg1",#N/A,TRUE,"Has-Gets";"pfis1",#N/A,TRUE,"Pro Forma Income Statement";"ca1",#N/A,TRUE,"Contribution_Analysis";"acq1",#N/A,TRUE,"Acquirer";"tar1",#N/A,TRUE,"Target"}</definedName>
    <definedName name="wrn.38._3" localSheetId="7" hidden="1">{"cover",#N/A,TRUE,"Cover";"toc6",#N/A,TRUE,"TOC";"over",#N/A,TRUE,"Overview";"ts2",#N/A,TRUE,"Det_Trans_Sum";"ei1",#N/A,TRUE,"Earnings Impact";"ad1",#N/A,TRUE,"accretion dilution";"hg1",#N/A,TRUE,"Has-Gets";"pfis1",#N/A,TRUE,"Pro Forma Income Statement";"ca1",#N/A,TRUE,"Contribution_Analysis";"acq1",#N/A,TRUE,"Acquirer";"tar1",#N/A,TRUE,"Target"}</definedName>
    <definedName name="wrn.38._3" hidden="1">{"cover",#N/A,TRUE,"Cover";"toc6",#N/A,TRUE,"TOC";"over",#N/A,TRUE,"Overview";"ts2",#N/A,TRUE,"Det_Trans_Sum";"ei1",#N/A,TRUE,"Earnings Impact";"ad1",#N/A,TRUE,"accretion dilution";"hg1",#N/A,TRUE,"Has-Gets";"pfis1",#N/A,TRUE,"Pro Forma Income Statement";"ca1",#N/A,TRUE,"Contribution_Analysis";"acq1",#N/A,TRUE,"Acquirer";"tar1",#N/A,TRUE,"Target"}</definedName>
    <definedName name="wrn.38._4" localSheetId="2" hidden="1">{"cover",#N/A,TRUE,"Cover";"toc6",#N/A,TRUE,"TOC";"over",#N/A,TRUE,"Overview";"ts2",#N/A,TRUE,"Det_Trans_Sum";"ei1",#N/A,TRUE,"Earnings Impact";"ad1",#N/A,TRUE,"accretion dilution";"hg1",#N/A,TRUE,"Has-Gets";"pfis1",#N/A,TRUE,"Pro Forma Income Statement";"ca1",#N/A,TRUE,"Contribution_Analysis";"acq1",#N/A,TRUE,"Acquirer";"tar1",#N/A,TRUE,"Target"}</definedName>
    <definedName name="wrn.38._4" localSheetId="6" hidden="1">{"cover",#N/A,TRUE,"Cover";"toc6",#N/A,TRUE,"TOC";"over",#N/A,TRUE,"Overview";"ts2",#N/A,TRUE,"Det_Trans_Sum";"ei1",#N/A,TRUE,"Earnings Impact";"ad1",#N/A,TRUE,"accretion dilution";"hg1",#N/A,TRUE,"Has-Gets";"pfis1",#N/A,TRUE,"Pro Forma Income Statement";"ca1",#N/A,TRUE,"Contribution_Analysis";"acq1",#N/A,TRUE,"Acquirer";"tar1",#N/A,TRUE,"Target"}</definedName>
    <definedName name="wrn.38._4" localSheetId="3" hidden="1">{"cover",#N/A,TRUE,"Cover";"toc6",#N/A,TRUE,"TOC";"over",#N/A,TRUE,"Overview";"ts2",#N/A,TRUE,"Det_Trans_Sum";"ei1",#N/A,TRUE,"Earnings Impact";"ad1",#N/A,TRUE,"accretion dilution";"hg1",#N/A,TRUE,"Has-Gets";"pfis1",#N/A,TRUE,"Pro Forma Income Statement";"ca1",#N/A,TRUE,"Contribution_Analysis";"acq1",#N/A,TRUE,"Acquirer";"tar1",#N/A,TRUE,"Target"}</definedName>
    <definedName name="wrn.38._4" localSheetId="9" hidden="1">{"cover",#N/A,TRUE,"Cover";"toc6",#N/A,TRUE,"TOC";"over",#N/A,TRUE,"Overview";"ts2",#N/A,TRUE,"Det_Trans_Sum";"ei1",#N/A,TRUE,"Earnings Impact";"ad1",#N/A,TRUE,"accretion dilution";"hg1",#N/A,TRUE,"Has-Gets";"pfis1",#N/A,TRUE,"Pro Forma Income Statement";"ca1",#N/A,TRUE,"Contribution_Analysis";"acq1",#N/A,TRUE,"Acquirer";"tar1",#N/A,TRUE,"Target"}</definedName>
    <definedName name="wrn.38._4" localSheetId="5" hidden="1">{"cover",#N/A,TRUE,"Cover";"toc6",#N/A,TRUE,"TOC";"over",#N/A,TRUE,"Overview";"ts2",#N/A,TRUE,"Det_Trans_Sum";"ei1",#N/A,TRUE,"Earnings Impact";"ad1",#N/A,TRUE,"accretion dilution";"hg1",#N/A,TRUE,"Has-Gets";"pfis1",#N/A,TRUE,"Pro Forma Income Statement";"ca1",#N/A,TRUE,"Contribution_Analysis";"acq1",#N/A,TRUE,"Acquirer";"tar1",#N/A,TRUE,"Target"}</definedName>
    <definedName name="wrn.38._4" localSheetId="4" hidden="1">{"cover",#N/A,TRUE,"Cover";"toc6",#N/A,TRUE,"TOC";"over",#N/A,TRUE,"Overview";"ts2",#N/A,TRUE,"Det_Trans_Sum";"ei1",#N/A,TRUE,"Earnings Impact";"ad1",#N/A,TRUE,"accretion dilution";"hg1",#N/A,TRUE,"Has-Gets";"pfis1",#N/A,TRUE,"Pro Forma Income Statement";"ca1",#N/A,TRUE,"Contribution_Analysis";"acq1",#N/A,TRUE,"Acquirer";"tar1",#N/A,TRUE,"Target"}</definedName>
    <definedName name="wrn.38._4" localSheetId="1" hidden="1">{"cover",#N/A,TRUE,"Cover";"toc6",#N/A,TRUE,"TOC";"over",#N/A,TRUE,"Overview";"ts2",#N/A,TRUE,"Det_Trans_Sum";"ei1",#N/A,TRUE,"Earnings Impact";"ad1",#N/A,TRUE,"accretion dilution";"hg1",#N/A,TRUE,"Has-Gets";"pfis1",#N/A,TRUE,"Pro Forma Income Statement";"ca1",#N/A,TRUE,"Contribution_Analysis";"acq1",#N/A,TRUE,"Acquirer";"tar1",#N/A,TRUE,"Target"}</definedName>
    <definedName name="wrn.38._4" localSheetId="7" hidden="1">{"cover",#N/A,TRUE,"Cover";"toc6",#N/A,TRUE,"TOC";"over",#N/A,TRUE,"Overview";"ts2",#N/A,TRUE,"Det_Trans_Sum";"ei1",#N/A,TRUE,"Earnings Impact";"ad1",#N/A,TRUE,"accretion dilution";"hg1",#N/A,TRUE,"Has-Gets";"pfis1",#N/A,TRUE,"Pro Forma Income Statement";"ca1",#N/A,TRUE,"Contribution_Analysis";"acq1",#N/A,TRUE,"Acquirer";"tar1",#N/A,TRUE,"Target"}</definedName>
    <definedName name="wrn.38._4" hidden="1">{"cover",#N/A,TRUE,"Cover";"toc6",#N/A,TRUE,"TOC";"over",#N/A,TRUE,"Overview";"ts2",#N/A,TRUE,"Det_Trans_Sum";"ei1",#N/A,TRUE,"Earnings Impact";"ad1",#N/A,TRUE,"accretion dilution";"hg1",#N/A,TRUE,"Has-Gets";"pfis1",#N/A,TRUE,"Pro Forma Income Statement";"ca1",#N/A,TRUE,"Contribution_Analysis";"acq1",#N/A,TRUE,"Acquirer";"tar1",#N/A,TRUE,"Target"}</definedName>
    <definedName name="wrn.38._5" localSheetId="2" hidden="1">{"cover",#N/A,TRUE,"Cover";"toc6",#N/A,TRUE,"TOC";"over",#N/A,TRUE,"Overview";"ts2",#N/A,TRUE,"Det_Trans_Sum";"ei1",#N/A,TRUE,"Earnings Impact";"ad1",#N/A,TRUE,"accretion dilution";"hg1",#N/A,TRUE,"Has-Gets";"pfis1",#N/A,TRUE,"Pro Forma Income Statement";"ca1",#N/A,TRUE,"Contribution_Analysis";"acq1",#N/A,TRUE,"Acquirer";"tar1",#N/A,TRUE,"Target"}</definedName>
    <definedName name="wrn.38._5" localSheetId="6" hidden="1">{"cover",#N/A,TRUE,"Cover";"toc6",#N/A,TRUE,"TOC";"over",#N/A,TRUE,"Overview";"ts2",#N/A,TRUE,"Det_Trans_Sum";"ei1",#N/A,TRUE,"Earnings Impact";"ad1",#N/A,TRUE,"accretion dilution";"hg1",#N/A,TRUE,"Has-Gets";"pfis1",#N/A,TRUE,"Pro Forma Income Statement";"ca1",#N/A,TRUE,"Contribution_Analysis";"acq1",#N/A,TRUE,"Acquirer";"tar1",#N/A,TRUE,"Target"}</definedName>
    <definedName name="wrn.38._5" localSheetId="3" hidden="1">{"cover",#N/A,TRUE,"Cover";"toc6",#N/A,TRUE,"TOC";"over",#N/A,TRUE,"Overview";"ts2",#N/A,TRUE,"Det_Trans_Sum";"ei1",#N/A,TRUE,"Earnings Impact";"ad1",#N/A,TRUE,"accretion dilution";"hg1",#N/A,TRUE,"Has-Gets";"pfis1",#N/A,TRUE,"Pro Forma Income Statement";"ca1",#N/A,TRUE,"Contribution_Analysis";"acq1",#N/A,TRUE,"Acquirer";"tar1",#N/A,TRUE,"Target"}</definedName>
    <definedName name="wrn.38._5" localSheetId="9" hidden="1">{"cover",#N/A,TRUE,"Cover";"toc6",#N/A,TRUE,"TOC";"over",#N/A,TRUE,"Overview";"ts2",#N/A,TRUE,"Det_Trans_Sum";"ei1",#N/A,TRUE,"Earnings Impact";"ad1",#N/A,TRUE,"accretion dilution";"hg1",#N/A,TRUE,"Has-Gets";"pfis1",#N/A,TRUE,"Pro Forma Income Statement";"ca1",#N/A,TRUE,"Contribution_Analysis";"acq1",#N/A,TRUE,"Acquirer";"tar1",#N/A,TRUE,"Target"}</definedName>
    <definedName name="wrn.38._5" localSheetId="5" hidden="1">{"cover",#N/A,TRUE,"Cover";"toc6",#N/A,TRUE,"TOC";"over",#N/A,TRUE,"Overview";"ts2",#N/A,TRUE,"Det_Trans_Sum";"ei1",#N/A,TRUE,"Earnings Impact";"ad1",#N/A,TRUE,"accretion dilution";"hg1",#N/A,TRUE,"Has-Gets";"pfis1",#N/A,TRUE,"Pro Forma Income Statement";"ca1",#N/A,TRUE,"Contribution_Analysis";"acq1",#N/A,TRUE,"Acquirer";"tar1",#N/A,TRUE,"Target"}</definedName>
    <definedName name="wrn.38._5" localSheetId="4" hidden="1">{"cover",#N/A,TRUE,"Cover";"toc6",#N/A,TRUE,"TOC";"over",#N/A,TRUE,"Overview";"ts2",#N/A,TRUE,"Det_Trans_Sum";"ei1",#N/A,TRUE,"Earnings Impact";"ad1",#N/A,TRUE,"accretion dilution";"hg1",#N/A,TRUE,"Has-Gets";"pfis1",#N/A,TRUE,"Pro Forma Income Statement";"ca1",#N/A,TRUE,"Contribution_Analysis";"acq1",#N/A,TRUE,"Acquirer";"tar1",#N/A,TRUE,"Target"}</definedName>
    <definedName name="wrn.38._5" localSheetId="1" hidden="1">{"cover",#N/A,TRUE,"Cover";"toc6",#N/A,TRUE,"TOC";"over",#N/A,TRUE,"Overview";"ts2",#N/A,TRUE,"Det_Trans_Sum";"ei1",#N/A,TRUE,"Earnings Impact";"ad1",#N/A,TRUE,"accretion dilution";"hg1",#N/A,TRUE,"Has-Gets";"pfis1",#N/A,TRUE,"Pro Forma Income Statement";"ca1",#N/A,TRUE,"Contribution_Analysis";"acq1",#N/A,TRUE,"Acquirer";"tar1",#N/A,TRUE,"Target"}</definedName>
    <definedName name="wrn.38._5" localSheetId="7" hidden="1">{"cover",#N/A,TRUE,"Cover";"toc6",#N/A,TRUE,"TOC";"over",#N/A,TRUE,"Overview";"ts2",#N/A,TRUE,"Det_Trans_Sum";"ei1",#N/A,TRUE,"Earnings Impact";"ad1",#N/A,TRUE,"accretion dilution";"hg1",#N/A,TRUE,"Has-Gets";"pfis1",#N/A,TRUE,"Pro Forma Income Statement";"ca1",#N/A,TRUE,"Contribution_Analysis";"acq1",#N/A,TRUE,"Acquirer";"tar1",#N/A,TRUE,"Target"}</definedName>
    <definedName name="wrn.38._5" hidden="1">{"cover",#N/A,TRUE,"Cover";"toc6",#N/A,TRUE,"TOC";"over",#N/A,TRUE,"Overview";"ts2",#N/A,TRUE,"Det_Trans_Sum";"ei1",#N/A,TRUE,"Earnings Impact";"ad1",#N/A,TRUE,"accretion dilution";"hg1",#N/A,TRUE,"Has-Gets";"pfis1",#N/A,TRUE,"Pro Forma Income Statement";"ca1",#N/A,TRUE,"Contribution_Analysis";"acq1",#N/A,TRUE,"Acquirer";"tar1",#N/A,TRUE,"Target"}</definedName>
    <definedName name="wrn.39." localSheetId="0" hidden="1">{"cover",#N/A,TRUE,"Cover";"toc6",#N/A,TRUE,"TOC";"over",#N/A,TRUE,"Overview";"ts2",#N/A,TRUE,"Det_Trans_Sum";"ei2",#N/A,TRUE,"Earnings Impact";"ad2",#N/A,TRUE,"accretion dilution";"hg2",#N/A,TRUE,"Has-Gets";"pfis2",#N/A,TRUE,"Pro Forma Income Statement";"ca2",#N/A,TRUE,"Contribution_Analysis";"acq2",#N/A,TRUE,"Acquirer";"tar2",#N/A,TRUE,"Target"}</definedName>
    <definedName name="wrn.39." localSheetId="2" hidden="1">{"cover",#N/A,TRUE,"Cover";"toc6",#N/A,TRUE,"TOC";"over",#N/A,TRUE,"Overview";"ts2",#N/A,TRUE,"Det_Trans_Sum";"ei2",#N/A,TRUE,"Earnings Impact";"ad2",#N/A,TRUE,"accretion dilution";"hg2",#N/A,TRUE,"Has-Gets";"pfis2",#N/A,TRUE,"Pro Forma Income Statement";"ca2",#N/A,TRUE,"Contribution_Analysis";"acq2",#N/A,TRUE,"Acquirer";"tar2",#N/A,TRUE,"Target"}</definedName>
    <definedName name="wrn.39." localSheetId="6" hidden="1">{"cover",#N/A,TRUE,"Cover";"toc6",#N/A,TRUE,"TOC";"over",#N/A,TRUE,"Overview";"ts2",#N/A,TRUE,"Det_Trans_Sum";"ei2",#N/A,TRUE,"Earnings Impact";"ad2",#N/A,TRUE,"accretion dilution";"hg2",#N/A,TRUE,"Has-Gets";"pfis2",#N/A,TRUE,"Pro Forma Income Statement";"ca2",#N/A,TRUE,"Contribution_Analysis";"acq2",#N/A,TRUE,"Acquirer";"tar2",#N/A,TRUE,"Target"}</definedName>
    <definedName name="wrn.39." localSheetId="3" hidden="1">{"cover",#N/A,TRUE,"Cover";"toc6",#N/A,TRUE,"TOC";"over",#N/A,TRUE,"Overview";"ts2",#N/A,TRUE,"Det_Trans_Sum";"ei2",#N/A,TRUE,"Earnings Impact";"ad2",#N/A,TRUE,"accretion dilution";"hg2",#N/A,TRUE,"Has-Gets";"pfis2",#N/A,TRUE,"Pro Forma Income Statement";"ca2",#N/A,TRUE,"Contribution_Analysis";"acq2",#N/A,TRUE,"Acquirer";"tar2",#N/A,TRUE,"Target"}</definedName>
    <definedName name="wrn.39." localSheetId="9" hidden="1">{"cover",#N/A,TRUE,"Cover";"toc6",#N/A,TRUE,"TOC";"over",#N/A,TRUE,"Overview";"ts2",#N/A,TRUE,"Det_Trans_Sum";"ei2",#N/A,TRUE,"Earnings Impact";"ad2",#N/A,TRUE,"accretion dilution";"hg2",#N/A,TRUE,"Has-Gets";"pfis2",#N/A,TRUE,"Pro Forma Income Statement";"ca2",#N/A,TRUE,"Contribution_Analysis";"acq2",#N/A,TRUE,"Acquirer";"tar2",#N/A,TRUE,"Target"}</definedName>
    <definedName name="wrn.39." localSheetId="5" hidden="1">{"cover",#N/A,TRUE,"Cover";"toc6",#N/A,TRUE,"TOC";"over",#N/A,TRUE,"Overview";"ts2",#N/A,TRUE,"Det_Trans_Sum";"ei2",#N/A,TRUE,"Earnings Impact";"ad2",#N/A,TRUE,"accretion dilution";"hg2",#N/A,TRUE,"Has-Gets";"pfis2",#N/A,TRUE,"Pro Forma Income Statement";"ca2",#N/A,TRUE,"Contribution_Analysis";"acq2",#N/A,TRUE,"Acquirer";"tar2",#N/A,TRUE,"Target"}</definedName>
    <definedName name="wrn.39." localSheetId="4" hidden="1">{"cover",#N/A,TRUE,"Cover";"toc6",#N/A,TRUE,"TOC";"over",#N/A,TRUE,"Overview";"ts2",#N/A,TRUE,"Det_Trans_Sum";"ei2",#N/A,TRUE,"Earnings Impact";"ad2",#N/A,TRUE,"accretion dilution";"hg2",#N/A,TRUE,"Has-Gets";"pfis2",#N/A,TRUE,"Pro Forma Income Statement";"ca2",#N/A,TRUE,"Contribution_Analysis";"acq2",#N/A,TRUE,"Acquirer";"tar2",#N/A,TRUE,"Target"}</definedName>
    <definedName name="wrn.39." localSheetId="1" hidden="1">{"cover",#N/A,TRUE,"Cover";"toc6",#N/A,TRUE,"TOC";"over",#N/A,TRUE,"Overview";"ts2",#N/A,TRUE,"Det_Trans_Sum";"ei2",#N/A,TRUE,"Earnings Impact";"ad2",#N/A,TRUE,"accretion dilution";"hg2",#N/A,TRUE,"Has-Gets";"pfis2",#N/A,TRUE,"Pro Forma Income Statement";"ca2",#N/A,TRUE,"Contribution_Analysis";"acq2",#N/A,TRUE,"Acquirer";"tar2",#N/A,TRUE,"Target"}</definedName>
    <definedName name="wrn.39." localSheetId="7" hidden="1">{"cover",#N/A,TRUE,"Cover";"toc6",#N/A,TRUE,"TOC";"over",#N/A,TRUE,"Overview";"ts2",#N/A,TRUE,"Det_Trans_Sum";"ei2",#N/A,TRUE,"Earnings Impact";"ad2",#N/A,TRUE,"accretion dilution";"hg2",#N/A,TRUE,"Has-Gets";"pfis2",#N/A,TRUE,"Pro Forma Income Statement";"ca2",#N/A,TRUE,"Contribution_Analysis";"acq2",#N/A,TRUE,"Acquirer";"tar2",#N/A,TRUE,"Target"}</definedName>
    <definedName name="wrn.39." hidden="1">{"cover",#N/A,TRUE,"Cover";"toc6",#N/A,TRUE,"TOC";"over",#N/A,TRUE,"Overview";"ts2",#N/A,TRUE,"Det_Trans_Sum";"ei2",#N/A,TRUE,"Earnings Impact";"ad2",#N/A,TRUE,"accretion dilution";"hg2",#N/A,TRUE,"Has-Gets";"pfis2",#N/A,TRUE,"Pro Forma Income Statement";"ca2",#N/A,TRUE,"Contribution_Analysis";"acq2",#N/A,TRUE,"Acquirer";"tar2",#N/A,TRUE,"Target"}</definedName>
    <definedName name="wrn.39._1" localSheetId="2" hidden="1">{"cover",#N/A,TRUE,"Cover";"toc6",#N/A,TRUE,"TOC";"over",#N/A,TRUE,"Overview";"ts2",#N/A,TRUE,"Det_Trans_Sum";"ei2",#N/A,TRUE,"Earnings Impact";"ad2",#N/A,TRUE,"accretion dilution";"hg2",#N/A,TRUE,"Has-Gets";"pfis2",#N/A,TRUE,"Pro Forma Income Statement";"ca2",#N/A,TRUE,"Contribution_Analysis";"acq2",#N/A,TRUE,"Acquirer";"tar2",#N/A,TRUE,"Target"}</definedName>
    <definedName name="wrn.39._1" localSheetId="6" hidden="1">{"cover",#N/A,TRUE,"Cover";"toc6",#N/A,TRUE,"TOC";"over",#N/A,TRUE,"Overview";"ts2",#N/A,TRUE,"Det_Trans_Sum";"ei2",#N/A,TRUE,"Earnings Impact";"ad2",#N/A,TRUE,"accretion dilution";"hg2",#N/A,TRUE,"Has-Gets";"pfis2",#N/A,TRUE,"Pro Forma Income Statement";"ca2",#N/A,TRUE,"Contribution_Analysis";"acq2",#N/A,TRUE,"Acquirer";"tar2",#N/A,TRUE,"Target"}</definedName>
    <definedName name="wrn.39._1" localSheetId="3" hidden="1">{"cover",#N/A,TRUE,"Cover";"toc6",#N/A,TRUE,"TOC";"over",#N/A,TRUE,"Overview";"ts2",#N/A,TRUE,"Det_Trans_Sum";"ei2",#N/A,TRUE,"Earnings Impact";"ad2",#N/A,TRUE,"accretion dilution";"hg2",#N/A,TRUE,"Has-Gets";"pfis2",#N/A,TRUE,"Pro Forma Income Statement";"ca2",#N/A,TRUE,"Contribution_Analysis";"acq2",#N/A,TRUE,"Acquirer";"tar2",#N/A,TRUE,"Target"}</definedName>
    <definedName name="wrn.39._1" localSheetId="9" hidden="1">{"cover",#N/A,TRUE,"Cover";"toc6",#N/A,TRUE,"TOC";"over",#N/A,TRUE,"Overview";"ts2",#N/A,TRUE,"Det_Trans_Sum";"ei2",#N/A,TRUE,"Earnings Impact";"ad2",#N/A,TRUE,"accretion dilution";"hg2",#N/A,TRUE,"Has-Gets";"pfis2",#N/A,TRUE,"Pro Forma Income Statement";"ca2",#N/A,TRUE,"Contribution_Analysis";"acq2",#N/A,TRUE,"Acquirer";"tar2",#N/A,TRUE,"Target"}</definedName>
    <definedName name="wrn.39._1" localSheetId="5" hidden="1">{"cover",#N/A,TRUE,"Cover";"toc6",#N/A,TRUE,"TOC";"over",#N/A,TRUE,"Overview";"ts2",#N/A,TRUE,"Det_Trans_Sum";"ei2",#N/A,TRUE,"Earnings Impact";"ad2",#N/A,TRUE,"accretion dilution";"hg2",#N/A,TRUE,"Has-Gets";"pfis2",#N/A,TRUE,"Pro Forma Income Statement";"ca2",#N/A,TRUE,"Contribution_Analysis";"acq2",#N/A,TRUE,"Acquirer";"tar2",#N/A,TRUE,"Target"}</definedName>
    <definedName name="wrn.39._1" localSheetId="4" hidden="1">{"cover",#N/A,TRUE,"Cover";"toc6",#N/A,TRUE,"TOC";"over",#N/A,TRUE,"Overview";"ts2",#N/A,TRUE,"Det_Trans_Sum";"ei2",#N/A,TRUE,"Earnings Impact";"ad2",#N/A,TRUE,"accretion dilution";"hg2",#N/A,TRUE,"Has-Gets";"pfis2",#N/A,TRUE,"Pro Forma Income Statement";"ca2",#N/A,TRUE,"Contribution_Analysis";"acq2",#N/A,TRUE,"Acquirer";"tar2",#N/A,TRUE,"Target"}</definedName>
    <definedName name="wrn.39._1" localSheetId="1" hidden="1">{"cover",#N/A,TRUE,"Cover";"toc6",#N/A,TRUE,"TOC";"over",#N/A,TRUE,"Overview";"ts2",#N/A,TRUE,"Det_Trans_Sum";"ei2",#N/A,TRUE,"Earnings Impact";"ad2",#N/A,TRUE,"accretion dilution";"hg2",#N/A,TRUE,"Has-Gets";"pfis2",#N/A,TRUE,"Pro Forma Income Statement";"ca2",#N/A,TRUE,"Contribution_Analysis";"acq2",#N/A,TRUE,"Acquirer";"tar2",#N/A,TRUE,"Target"}</definedName>
    <definedName name="wrn.39._1" localSheetId="7" hidden="1">{"cover",#N/A,TRUE,"Cover";"toc6",#N/A,TRUE,"TOC";"over",#N/A,TRUE,"Overview";"ts2",#N/A,TRUE,"Det_Trans_Sum";"ei2",#N/A,TRUE,"Earnings Impact";"ad2",#N/A,TRUE,"accretion dilution";"hg2",#N/A,TRUE,"Has-Gets";"pfis2",#N/A,TRUE,"Pro Forma Income Statement";"ca2",#N/A,TRUE,"Contribution_Analysis";"acq2",#N/A,TRUE,"Acquirer";"tar2",#N/A,TRUE,"Target"}</definedName>
    <definedName name="wrn.39._1" hidden="1">{"cover",#N/A,TRUE,"Cover";"toc6",#N/A,TRUE,"TOC";"over",#N/A,TRUE,"Overview";"ts2",#N/A,TRUE,"Det_Trans_Sum";"ei2",#N/A,TRUE,"Earnings Impact";"ad2",#N/A,TRUE,"accretion dilution";"hg2",#N/A,TRUE,"Has-Gets";"pfis2",#N/A,TRUE,"Pro Forma Income Statement";"ca2",#N/A,TRUE,"Contribution_Analysis";"acq2",#N/A,TRUE,"Acquirer";"tar2",#N/A,TRUE,"Target"}</definedName>
    <definedName name="wrn.39._2" localSheetId="2" hidden="1">{"cover",#N/A,TRUE,"Cover";"toc6",#N/A,TRUE,"TOC";"over",#N/A,TRUE,"Overview";"ts2",#N/A,TRUE,"Det_Trans_Sum";"ei2",#N/A,TRUE,"Earnings Impact";"ad2",#N/A,TRUE,"accretion dilution";"hg2",#N/A,TRUE,"Has-Gets";"pfis2",#N/A,TRUE,"Pro Forma Income Statement";"ca2",#N/A,TRUE,"Contribution_Analysis";"acq2",#N/A,TRUE,"Acquirer";"tar2",#N/A,TRUE,"Target"}</definedName>
    <definedName name="wrn.39._2" localSheetId="6" hidden="1">{"cover",#N/A,TRUE,"Cover";"toc6",#N/A,TRUE,"TOC";"over",#N/A,TRUE,"Overview";"ts2",#N/A,TRUE,"Det_Trans_Sum";"ei2",#N/A,TRUE,"Earnings Impact";"ad2",#N/A,TRUE,"accretion dilution";"hg2",#N/A,TRUE,"Has-Gets";"pfis2",#N/A,TRUE,"Pro Forma Income Statement";"ca2",#N/A,TRUE,"Contribution_Analysis";"acq2",#N/A,TRUE,"Acquirer";"tar2",#N/A,TRUE,"Target"}</definedName>
    <definedName name="wrn.39._2" localSheetId="3" hidden="1">{"cover",#N/A,TRUE,"Cover";"toc6",#N/A,TRUE,"TOC";"over",#N/A,TRUE,"Overview";"ts2",#N/A,TRUE,"Det_Trans_Sum";"ei2",#N/A,TRUE,"Earnings Impact";"ad2",#N/A,TRUE,"accretion dilution";"hg2",#N/A,TRUE,"Has-Gets";"pfis2",#N/A,TRUE,"Pro Forma Income Statement";"ca2",#N/A,TRUE,"Contribution_Analysis";"acq2",#N/A,TRUE,"Acquirer";"tar2",#N/A,TRUE,"Target"}</definedName>
    <definedName name="wrn.39._2" localSheetId="9" hidden="1">{"cover",#N/A,TRUE,"Cover";"toc6",#N/A,TRUE,"TOC";"over",#N/A,TRUE,"Overview";"ts2",#N/A,TRUE,"Det_Trans_Sum";"ei2",#N/A,TRUE,"Earnings Impact";"ad2",#N/A,TRUE,"accretion dilution";"hg2",#N/A,TRUE,"Has-Gets";"pfis2",#N/A,TRUE,"Pro Forma Income Statement";"ca2",#N/A,TRUE,"Contribution_Analysis";"acq2",#N/A,TRUE,"Acquirer";"tar2",#N/A,TRUE,"Target"}</definedName>
    <definedName name="wrn.39._2" localSheetId="5" hidden="1">{"cover",#N/A,TRUE,"Cover";"toc6",#N/A,TRUE,"TOC";"over",#N/A,TRUE,"Overview";"ts2",#N/A,TRUE,"Det_Trans_Sum";"ei2",#N/A,TRUE,"Earnings Impact";"ad2",#N/A,TRUE,"accretion dilution";"hg2",#N/A,TRUE,"Has-Gets";"pfis2",#N/A,TRUE,"Pro Forma Income Statement";"ca2",#N/A,TRUE,"Contribution_Analysis";"acq2",#N/A,TRUE,"Acquirer";"tar2",#N/A,TRUE,"Target"}</definedName>
    <definedName name="wrn.39._2" localSheetId="4" hidden="1">{"cover",#N/A,TRUE,"Cover";"toc6",#N/A,TRUE,"TOC";"over",#N/A,TRUE,"Overview";"ts2",#N/A,TRUE,"Det_Trans_Sum";"ei2",#N/A,TRUE,"Earnings Impact";"ad2",#N/A,TRUE,"accretion dilution";"hg2",#N/A,TRUE,"Has-Gets";"pfis2",#N/A,TRUE,"Pro Forma Income Statement";"ca2",#N/A,TRUE,"Contribution_Analysis";"acq2",#N/A,TRUE,"Acquirer";"tar2",#N/A,TRUE,"Target"}</definedName>
    <definedName name="wrn.39._2" localSheetId="1" hidden="1">{"cover",#N/A,TRUE,"Cover";"toc6",#N/A,TRUE,"TOC";"over",#N/A,TRUE,"Overview";"ts2",#N/A,TRUE,"Det_Trans_Sum";"ei2",#N/A,TRUE,"Earnings Impact";"ad2",#N/A,TRUE,"accretion dilution";"hg2",#N/A,TRUE,"Has-Gets";"pfis2",#N/A,TRUE,"Pro Forma Income Statement";"ca2",#N/A,TRUE,"Contribution_Analysis";"acq2",#N/A,TRUE,"Acquirer";"tar2",#N/A,TRUE,"Target"}</definedName>
    <definedName name="wrn.39._2" localSheetId="7" hidden="1">{"cover",#N/A,TRUE,"Cover";"toc6",#N/A,TRUE,"TOC";"over",#N/A,TRUE,"Overview";"ts2",#N/A,TRUE,"Det_Trans_Sum";"ei2",#N/A,TRUE,"Earnings Impact";"ad2",#N/A,TRUE,"accretion dilution";"hg2",#N/A,TRUE,"Has-Gets";"pfis2",#N/A,TRUE,"Pro Forma Income Statement";"ca2",#N/A,TRUE,"Contribution_Analysis";"acq2",#N/A,TRUE,"Acquirer";"tar2",#N/A,TRUE,"Target"}</definedName>
    <definedName name="wrn.39._2" hidden="1">{"cover",#N/A,TRUE,"Cover";"toc6",#N/A,TRUE,"TOC";"over",#N/A,TRUE,"Overview";"ts2",#N/A,TRUE,"Det_Trans_Sum";"ei2",#N/A,TRUE,"Earnings Impact";"ad2",#N/A,TRUE,"accretion dilution";"hg2",#N/A,TRUE,"Has-Gets";"pfis2",#N/A,TRUE,"Pro Forma Income Statement";"ca2",#N/A,TRUE,"Contribution_Analysis";"acq2",#N/A,TRUE,"Acquirer";"tar2",#N/A,TRUE,"Target"}</definedName>
    <definedName name="wrn.39._3" localSheetId="2" hidden="1">{"cover",#N/A,TRUE,"Cover";"toc6",#N/A,TRUE,"TOC";"over",#N/A,TRUE,"Overview";"ts2",#N/A,TRUE,"Det_Trans_Sum";"ei2",#N/A,TRUE,"Earnings Impact";"ad2",#N/A,TRUE,"accretion dilution";"hg2",#N/A,TRUE,"Has-Gets";"pfis2",#N/A,TRUE,"Pro Forma Income Statement";"ca2",#N/A,TRUE,"Contribution_Analysis";"acq2",#N/A,TRUE,"Acquirer";"tar2",#N/A,TRUE,"Target"}</definedName>
    <definedName name="wrn.39._3" localSheetId="6" hidden="1">{"cover",#N/A,TRUE,"Cover";"toc6",#N/A,TRUE,"TOC";"over",#N/A,TRUE,"Overview";"ts2",#N/A,TRUE,"Det_Trans_Sum";"ei2",#N/A,TRUE,"Earnings Impact";"ad2",#N/A,TRUE,"accretion dilution";"hg2",#N/A,TRUE,"Has-Gets";"pfis2",#N/A,TRUE,"Pro Forma Income Statement";"ca2",#N/A,TRUE,"Contribution_Analysis";"acq2",#N/A,TRUE,"Acquirer";"tar2",#N/A,TRUE,"Target"}</definedName>
    <definedName name="wrn.39._3" localSheetId="3" hidden="1">{"cover",#N/A,TRUE,"Cover";"toc6",#N/A,TRUE,"TOC";"over",#N/A,TRUE,"Overview";"ts2",#N/A,TRUE,"Det_Trans_Sum";"ei2",#N/A,TRUE,"Earnings Impact";"ad2",#N/A,TRUE,"accretion dilution";"hg2",#N/A,TRUE,"Has-Gets";"pfis2",#N/A,TRUE,"Pro Forma Income Statement";"ca2",#N/A,TRUE,"Contribution_Analysis";"acq2",#N/A,TRUE,"Acquirer";"tar2",#N/A,TRUE,"Target"}</definedName>
    <definedName name="wrn.39._3" localSheetId="9" hidden="1">{"cover",#N/A,TRUE,"Cover";"toc6",#N/A,TRUE,"TOC";"over",#N/A,TRUE,"Overview";"ts2",#N/A,TRUE,"Det_Trans_Sum";"ei2",#N/A,TRUE,"Earnings Impact";"ad2",#N/A,TRUE,"accretion dilution";"hg2",#N/A,TRUE,"Has-Gets";"pfis2",#N/A,TRUE,"Pro Forma Income Statement";"ca2",#N/A,TRUE,"Contribution_Analysis";"acq2",#N/A,TRUE,"Acquirer";"tar2",#N/A,TRUE,"Target"}</definedName>
    <definedName name="wrn.39._3" localSheetId="5" hidden="1">{"cover",#N/A,TRUE,"Cover";"toc6",#N/A,TRUE,"TOC";"over",#N/A,TRUE,"Overview";"ts2",#N/A,TRUE,"Det_Trans_Sum";"ei2",#N/A,TRUE,"Earnings Impact";"ad2",#N/A,TRUE,"accretion dilution";"hg2",#N/A,TRUE,"Has-Gets";"pfis2",#N/A,TRUE,"Pro Forma Income Statement";"ca2",#N/A,TRUE,"Contribution_Analysis";"acq2",#N/A,TRUE,"Acquirer";"tar2",#N/A,TRUE,"Target"}</definedName>
    <definedName name="wrn.39._3" localSheetId="4" hidden="1">{"cover",#N/A,TRUE,"Cover";"toc6",#N/A,TRUE,"TOC";"over",#N/A,TRUE,"Overview";"ts2",#N/A,TRUE,"Det_Trans_Sum";"ei2",#N/A,TRUE,"Earnings Impact";"ad2",#N/A,TRUE,"accretion dilution";"hg2",#N/A,TRUE,"Has-Gets";"pfis2",#N/A,TRUE,"Pro Forma Income Statement";"ca2",#N/A,TRUE,"Contribution_Analysis";"acq2",#N/A,TRUE,"Acquirer";"tar2",#N/A,TRUE,"Target"}</definedName>
    <definedName name="wrn.39._3" localSheetId="1" hidden="1">{"cover",#N/A,TRUE,"Cover";"toc6",#N/A,TRUE,"TOC";"over",#N/A,TRUE,"Overview";"ts2",#N/A,TRUE,"Det_Trans_Sum";"ei2",#N/A,TRUE,"Earnings Impact";"ad2",#N/A,TRUE,"accretion dilution";"hg2",#N/A,TRUE,"Has-Gets";"pfis2",#N/A,TRUE,"Pro Forma Income Statement";"ca2",#N/A,TRUE,"Contribution_Analysis";"acq2",#N/A,TRUE,"Acquirer";"tar2",#N/A,TRUE,"Target"}</definedName>
    <definedName name="wrn.39._3" localSheetId="7" hidden="1">{"cover",#N/A,TRUE,"Cover";"toc6",#N/A,TRUE,"TOC";"over",#N/A,TRUE,"Overview";"ts2",#N/A,TRUE,"Det_Trans_Sum";"ei2",#N/A,TRUE,"Earnings Impact";"ad2",#N/A,TRUE,"accretion dilution";"hg2",#N/A,TRUE,"Has-Gets";"pfis2",#N/A,TRUE,"Pro Forma Income Statement";"ca2",#N/A,TRUE,"Contribution_Analysis";"acq2",#N/A,TRUE,"Acquirer";"tar2",#N/A,TRUE,"Target"}</definedName>
    <definedName name="wrn.39._3" hidden="1">{"cover",#N/A,TRUE,"Cover";"toc6",#N/A,TRUE,"TOC";"over",#N/A,TRUE,"Overview";"ts2",#N/A,TRUE,"Det_Trans_Sum";"ei2",#N/A,TRUE,"Earnings Impact";"ad2",#N/A,TRUE,"accretion dilution";"hg2",#N/A,TRUE,"Has-Gets";"pfis2",#N/A,TRUE,"Pro Forma Income Statement";"ca2",#N/A,TRUE,"Contribution_Analysis";"acq2",#N/A,TRUE,"Acquirer";"tar2",#N/A,TRUE,"Target"}</definedName>
    <definedName name="wrn.39._4" localSheetId="2" hidden="1">{"cover",#N/A,TRUE,"Cover";"toc6",#N/A,TRUE,"TOC";"over",#N/A,TRUE,"Overview";"ts2",#N/A,TRUE,"Det_Trans_Sum";"ei2",#N/A,TRUE,"Earnings Impact";"ad2",#N/A,TRUE,"accretion dilution";"hg2",#N/A,TRUE,"Has-Gets";"pfis2",#N/A,TRUE,"Pro Forma Income Statement";"ca2",#N/A,TRUE,"Contribution_Analysis";"acq2",#N/A,TRUE,"Acquirer";"tar2",#N/A,TRUE,"Target"}</definedName>
    <definedName name="wrn.39._4" localSheetId="6" hidden="1">{"cover",#N/A,TRUE,"Cover";"toc6",#N/A,TRUE,"TOC";"over",#N/A,TRUE,"Overview";"ts2",#N/A,TRUE,"Det_Trans_Sum";"ei2",#N/A,TRUE,"Earnings Impact";"ad2",#N/A,TRUE,"accretion dilution";"hg2",#N/A,TRUE,"Has-Gets";"pfis2",#N/A,TRUE,"Pro Forma Income Statement";"ca2",#N/A,TRUE,"Contribution_Analysis";"acq2",#N/A,TRUE,"Acquirer";"tar2",#N/A,TRUE,"Target"}</definedName>
    <definedName name="wrn.39._4" localSheetId="3" hidden="1">{"cover",#N/A,TRUE,"Cover";"toc6",#N/A,TRUE,"TOC";"over",#N/A,TRUE,"Overview";"ts2",#N/A,TRUE,"Det_Trans_Sum";"ei2",#N/A,TRUE,"Earnings Impact";"ad2",#N/A,TRUE,"accretion dilution";"hg2",#N/A,TRUE,"Has-Gets";"pfis2",#N/A,TRUE,"Pro Forma Income Statement";"ca2",#N/A,TRUE,"Contribution_Analysis";"acq2",#N/A,TRUE,"Acquirer";"tar2",#N/A,TRUE,"Target"}</definedName>
    <definedName name="wrn.39._4" localSheetId="9" hidden="1">{"cover",#N/A,TRUE,"Cover";"toc6",#N/A,TRUE,"TOC";"over",#N/A,TRUE,"Overview";"ts2",#N/A,TRUE,"Det_Trans_Sum";"ei2",#N/A,TRUE,"Earnings Impact";"ad2",#N/A,TRUE,"accretion dilution";"hg2",#N/A,TRUE,"Has-Gets";"pfis2",#N/A,TRUE,"Pro Forma Income Statement";"ca2",#N/A,TRUE,"Contribution_Analysis";"acq2",#N/A,TRUE,"Acquirer";"tar2",#N/A,TRUE,"Target"}</definedName>
    <definedName name="wrn.39._4" localSheetId="5" hidden="1">{"cover",#N/A,TRUE,"Cover";"toc6",#N/A,TRUE,"TOC";"over",#N/A,TRUE,"Overview";"ts2",#N/A,TRUE,"Det_Trans_Sum";"ei2",#N/A,TRUE,"Earnings Impact";"ad2",#N/A,TRUE,"accretion dilution";"hg2",#N/A,TRUE,"Has-Gets";"pfis2",#N/A,TRUE,"Pro Forma Income Statement";"ca2",#N/A,TRUE,"Contribution_Analysis";"acq2",#N/A,TRUE,"Acquirer";"tar2",#N/A,TRUE,"Target"}</definedName>
    <definedName name="wrn.39._4" localSheetId="4" hidden="1">{"cover",#N/A,TRUE,"Cover";"toc6",#N/A,TRUE,"TOC";"over",#N/A,TRUE,"Overview";"ts2",#N/A,TRUE,"Det_Trans_Sum";"ei2",#N/A,TRUE,"Earnings Impact";"ad2",#N/A,TRUE,"accretion dilution";"hg2",#N/A,TRUE,"Has-Gets";"pfis2",#N/A,TRUE,"Pro Forma Income Statement";"ca2",#N/A,TRUE,"Contribution_Analysis";"acq2",#N/A,TRUE,"Acquirer";"tar2",#N/A,TRUE,"Target"}</definedName>
    <definedName name="wrn.39._4" localSheetId="1" hidden="1">{"cover",#N/A,TRUE,"Cover";"toc6",#N/A,TRUE,"TOC";"over",#N/A,TRUE,"Overview";"ts2",#N/A,TRUE,"Det_Trans_Sum";"ei2",#N/A,TRUE,"Earnings Impact";"ad2",#N/A,TRUE,"accretion dilution";"hg2",#N/A,TRUE,"Has-Gets";"pfis2",#N/A,TRUE,"Pro Forma Income Statement";"ca2",#N/A,TRUE,"Contribution_Analysis";"acq2",#N/A,TRUE,"Acquirer";"tar2",#N/A,TRUE,"Target"}</definedName>
    <definedName name="wrn.39._4" localSheetId="7" hidden="1">{"cover",#N/A,TRUE,"Cover";"toc6",#N/A,TRUE,"TOC";"over",#N/A,TRUE,"Overview";"ts2",#N/A,TRUE,"Det_Trans_Sum";"ei2",#N/A,TRUE,"Earnings Impact";"ad2",#N/A,TRUE,"accretion dilution";"hg2",#N/A,TRUE,"Has-Gets";"pfis2",#N/A,TRUE,"Pro Forma Income Statement";"ca2",#N/A,TRUE,"Contribution_Analysis";"acq2",#N/A,TRUE,"Acquirer";"tar2",#N/A,TRUE,"Target"}</definedName>
    <definedName name="wrn.39._4" hidden="1">{"cover",#N/A,TRUE,"Cover";"toc6",#N/A,TRUE,"TOC";"over",#N/A,TRUE,"Overview";"ts2",#N/A,TRUE,"Det_Trans_Sum";"ei2",#N/A,TRUE,"Earnings Impact";"ad2",#N/A,TRUE,"accretion dilution";"hg2",#N/A,TRUE,"Has-Gets";"pfis2",#N/A,TRUE,"Pro Forma Income Statement";"ca2",#N/A,TRUE,"Contribution_Analysis";"acq2",#N/A,TRUE,"Acquirer";"tar2",#N/A,TRUE,"Target"}</definedName>
    <definedName name="wrn.39._5" localSheetId="2" hidden="1">{"cover",#N/A,TRUE,"Cover";"toc6",#N/A,TRUE,"TOC";"over",#N/A,TRUE,"Overview";"ts2",#N/A,TRUE,"Det_Trans_Sum";"ei2",#N/A,TRUE,"Earnings Impact";"ad2",#N/A,TRUE,"accretion dilution";"hg2",#N/A,TRUE,"Has-Gets";"pfis2",#N/A,TRUE,"Pro Forma Income Statement";"ca2",#N/A,TRUE,"Contribution_Analysis";"acq2",#N/A,TRUE,"Acquirer";"tar2",#N/A,TRUE,"Target"}</definedName>
    <definedName name="wrn.39._5" localSheetId="6" hidden="1">{"cover",#N/A,TRUE,"Cover";"toc6",#N/A,TRUE,"TOC";"over",#N/A,TRUE,"Overview";"ts2",#N/A,TRUE,"Det_Trans_Sum";"ei2",#N/A,TRUE,"Earnings Impact";"ad2",#N/A,TRUE,"accretion dilution";"hg2",#N/A,TRUE,"Has-Gets";"pfis2",#N/A,TRUE,"Pro Forma Income Statement";"ca2",#N/A,TRUE,"Contribution_Analysis";"acq2",#N/A,TRUE,"Acquirer";"tar2",#N/A,TRUE,"Target"}</definedName>
    <definedName name="wrn.39._5" localSheetId="3" hidden="1">{"cover",#N/A,TRUE,"Cover";"toc6",#N/A,TRUE,"TOC";"over",#N/A,TRUE,"Overview";"ts2",#N/A,TRUE,"Det_Trans_Sum";"ei2",#N/A,TRUE,"Earnings Impact";"ad2",#N/A,TRUE,"accretion dilution";"hg2",#N/A,TRUE,"Has-Gets";"pfis2",#N/A,TRUE,"Pro Forma Income Statement";"ca2",#N/A,TRUE,"Contribution_Analysis";"acq2",#N/A,TRUE,"Acquirer";"tar2",#N/A,TRUE,"Target"}</definedName>
    <definedName name="wrn.39._5" localSheetId="9" hidden="1">{"cover",#N/A,TRUE,"Cover";"toc6",#N/A,TRUE,"TOC";"over",#N/A,TRUE,"Overview";"ts2",#N/A,TRUE,"Det_Trans_Sum";"ei2",#N/A,TRUE,"Earnings Impact";"ad2",#N/A,TRUE,"accretion dilution";"hg2",#N/A,TRUE,"Has-Gets";"pfis2",#N/A,TRUE,"Pro Forma Income Statement";"ca2",#N/A,TRUE,"Contribution_Analysis";"acq2",#N/A,TRUE,"Acquirer";"tar2",#N/A,TRUE,"Target"}</definedName>
    <definedName name="wrn.39._5" localSheetId="5" hidden="1">{"cover",#N/A,TRUE,"Cover";"toc6",#N/A,TRUE,"TOC";"over",#N/A,TRUE,"Overview";"ts2",#N/A,TRUE,"Det_Trans_Sum";"ei2",#N/A,TRUE,"Earnings Impact";"ad2",#N/A,TRUE,"accretion dilution";"hg2",#N/A,TRUE,"Has-Gets";"pfis2",#N/A,TRUE,"Pro Forma Income Statement";"ca2",#N/A,TRUE,"Contribution_Analysis";"acq2",#N/A,TRUE,"Acquirer";"tar2",#N/A,TRUE,"Target"}</definedName>
    <definedName name="wrn.39._5" localSheetId="4" hidden="1">{"cover",#N/A,TRUE,"Cover";"toc6",#N/A,TRUE,"TOC";"over",#N/A,TRUE,"Overview";"ts2",#N/A,TRUE,"Det_Trans_Sum";"ei2",#N/A,TRUE,"Earnings Impact";"ad2",#N/A,TRUE,"accretion dilution";"hg2",#N/A,TRUE,"Has-Gets";"pfis2",#N/A,TRUE,"Pro Forma Income Statement";"ca2",#N/A,TRUE,"Contribution_Analysis";"acq2",#N/A,TRUE,"Acquirer";"tar2",#N/A,TRUE,"Target"}</definedName>
    <definedName name="wrn.39._5" localSheetId="1" hidden="1">{"cover",#N/A,TRUE,"Cover";"toc6",#N/A,TRUE,"TOC";"over",#N/A,TRUE,"Overview";"ts2",#N/A,TRUE,"Det_Trans_Sum";"ei2",#N/A,TRUE,"Earnings Impact";"ad2",#N/A,TRUE,"accretion dilution";"hg2",#N/A,TRUE,"Has-Gets";"pfis2",#N/A,TRUE,"Pro Forma Income Statement";"ca2",#N/A,TRUE,"Contribution_Analysis";"acq2",#N/A,TRUE,"Acquirer";"tar2",#N/A,TRUE,"Target"}</definedName>
    <definedName name="wrn.39._5" localSheetId="7" hidden="1">{"cover",#N/A,TRUE,"Cover";"toc6",#N/A,TRUE,"TOC";"over",#N/A,TRUE,"Overview";"ts2",#N/A,TRUE,"Det_Trans_Sum";"ei2",#N/A,TRUE,"Earnings Impact";"ad2",#N/A,TRUE,"accretion dilution";"hg2",#N/A,TRUE,"Has-Gets";"pfis2",#N/A,TRUE,"Pro Forma Income Statement";"ca2",#N/A,TRUE,"Contribution_Analysis";"acq2",#N/A,TRUE,"Acquirer";"tar2",#N/A,TRUE,"Target"}</definedName>
    <definedName name="wrn.39._5" hidden="1">{"cover",#N/A,TRUE,"Cover";"toc6",#N/A,TRUE,"TOC";"over",#N/A,TRUE,"Overview";"ts2",#N/A,TRUE,"Det_Trans_Sum";"ei2",#N/A,TRUE,"Earnings Impact";"ad2",#N/A,TRUE,"accretion dilution";"hg2",#N/A,TRUE,"Has-Gets";"pfis2",#N/A,TRUE,"Pro Forma Income Statement";"ca2",#N/A,TRUE,"Contribution_Analysis";"acq2",#N/A,TRUE,"Acquirer";"tar2",#N/A,TRUE,"Target"}</definedName>
    <definedName name="wrn.4." localSheetId="0" hidden="1">{"toc1",#N/A,FALSE,"TOC";"cover",#N/A,FALSE,"Cover";"ts1",#N/A,FALSE,"Transaction Summary";"ei3",#N/A,FALSE,"Earnings Impact";"ad3",#N/A,FALSE,"accretion dilution"}</definedName>
    <definedName name="wrn.4." localSheetId="2" hidden="1">{"toc1",#N/A,FALSE,"TOC";"cover",#N/A,FALSE,"Cover";"ts1",#N/A,FALSE,"Transaction Summary";"ei3",#N/A,FALSE,"Earnings Impact";"ad3",#N/A,FALSE,"accretion dilution"}</definedName>
    <definedName name="wrn.4." localSheetId="6" hidden="1">{"toc1",#N/A,FALSE,"TOC";"cover",#N/A,FALSE,"Cover";"ts1",#N/A,FALSE,"Transaction Summary";"ei3",#N/A,FALSE,"Earnings Impact";"ad3",#N/A,FALSE,"accretion dilution"}</definedName>
    <definedName name="wrn.4." localSheetId="3" hidden="1">{"toc1",#N/A,FALSE,"TOC";"cover",#N/A,FALSE,"Cover";"ts1",#N/A,FALSE,"Transaction Summary";"ei3",#N/A,FALSE,"Earnings Impact";"ad3",#N/A,FALSE,"accretion dilution"}</definedName>
    <definedName name="wrn.4." localSheetId="9" hidden="1">{"toc1",#N/A,FALSE,"TOC";"cover",#N/A,FALSE,"Cover";"ts1",#N/A,FALSE,"Transaction Summary";"ei3",#N/A,FALSE,"Earnings Impact";"ad3",#N/A,FALSE,"accretion dilution"}</definedName>
    <definedName name="wrn.4." localSheetId="5" hidden="1">{"toc1",#N/A,FALSE,"TOC";"cover",#N/A,FALSE,"Cover";"ts1",#N/A,FALSE,"Transaction Summary";"ei3",#N/A,FALSE,"Earnings Impact";"ad3",#N/A,FALSE,"accretion dilution"}</definedName>
    <definedName name="wrn.4." localSheetId="4" hidden="1">{"toc1",#N/A,FALSE,"TOC";"cover",#N/A,FALSE,"Cover";"ts1",#N/A,FALSE,"Transaction Summary";"ei3",#N/A,FALSE,"Earnings Impact";"ad3",#N/A,FALSE,"accretion dilution"}</definedName>
    <definedName name="wrn.4." localSheetId="1" hidden="1">{"toc1",#N/A,FALSE,"TOC";"cover",#N/A,FALSE,"Cover";"ts1",#N/A,FALSE,"Transaction Summary";"ei3",#N/A,FALSE,"Earnings Impact";"ad3",#N/A,FALSE,"accretion dilution"}</definedName>
    <definedName name="wrn.4." localSheetId="7" hidden="1">{"toc1",#N/A,FALSE,"TOC";"cover",#N/A,FALSE,"Cover";"ts1",#N/A,FALSE,"Transaction Summary";"ei3",#N/A,FALSE,"Earnings Impact";"ad3",#N/A,FALSE,"accretion dilution"}</definedName>
    <definedName name="wrn.4." hidden="1">{"toc1",#N/A,FALSE,"TOC";"cover",#N/A,FALSE,"Cover";"ts1",#N/A,FALSE,"Transaction Summary";"ei3",#N/A,FALSE,"Earnings Impact";"ad3",#N/A,FALSE,"accretion dilution"}</definedName>
    <definedName name="wrn.4._1" localSheetId="2" hidden="1">{"toc1",#N/A,FALSE,"TOC";"cover",#N/A,FALSE,"Cover";"ts1",#N/A,FALSE,"Transaction Summary";"ei3",#N/A,FALSE,"Earnings Impact";"ad3",#N/A,FALSE,"accretion dilution"}</definedName>
    <definedName name="wrn.4._1" localSheetId="6" hidden="1">{"toc1",#N/A,FALSE,"TOC";"cover",#N/A,FALSE,"Cover";"ts1",#N/A,FALSE,"Transaction Summary";"ei3",#N/A,FALSE,"Earnings Impact";"ad3",#N/A,FALSE,"accretion dilution"}</definedName>
    <definedName name="wrn.4._1" localSheetId="3" hidden="1">{"toc1",#N/A,FALSE,"TOC";"cover",#N/A,FALSE,"Cover";"ts1",#N/A,FALSE,"Transaction Summary";"ei3",#N/A,FALSE,"Earnings Impact";"ad3",#N/A,FALSE,"accretion dilution"}</definedName>
    <definedName name="wrn.4._1" localSheetId="9" hidden="1">{"toc1",#N/A,FALSE,"TOC";"cover",#N/A,FALSE,"Cover";"ts1",#N/A,FALSE,"Transaction Summary";"ei3",#N/A,FALSE,"Earnings Impact";"ad3",#N/A,FALSE,"accretion dilution"}</definedName>
    <definedName name="wrn.4._1" localSheetId="5" hidden="1">{"toc1",#N/A,FALSE,"TOC";"cover",#N/A,FALSE,"Cover";"ts1",#N/A,FALSE,"Transaction Summary";"ei3",#N/A,FALSE,"Earnings Impact";"ad3",#N/A,FALSE,"accretion dilution"}</definedName>
    <definedName name="wrn.4._1" localSheetId="4" hidden="1">{"toc1",#N/A,FALSE,"TOC";"cover",#N/A,FALSE,"Cover";"ts1",#N/A,FALSE,"Transaction Summary";"ei3",#N/A,FALSE,"Earnings Impact";"ad3",#N/A,FALSE,"accretion dilution"}</definedName>
    <definedName name="wrn.4._1" localSheetId="1" hidden="1">{"toc1",#N/A,FALSE,"TOC";"cover",#N/A,FALSE,"Cover";"ts1",#N/A,FALSE,"Transaction Summary";"ei3",#N/A,FALSE,"Earnings Impact";"ad3",#N/A,FALSE,"accretion dilution"}</definedName>
    <definedName name="wrn.4._1" localSheetId="7" hidden="1">{"toc1",#N/A,FALSE,"TOC";"cover",#N/A,FALSE,"Cover";"ts1",#N/A,FALSE,"Transaction Summary";"ei3",#N/A,FALSE,"Earnings Impact";"ad3",#N/A,FALSE,"accretion dilution"}</definedName>
    <definedName name="wrn.4._1" hidden="1">{"toc1",#N/A,FALSE,"TOC";"cover",#N/A,FALSE,"Cover";"ts1",#N/A,FALSE,"Transaction Summary";"ei3",#N/A,FALSE,"Earnings Impact";"ad3",#N/A,FALSE,"accretion dilution"}</definedName>
    <definedName name="wrn.4._2" localSheetId="2" hidden="1">{"toc1",#N/A,FALSE,"TOC";"cover",#N/A,FALSE,"Cover";"ts1",#N/A,FALSE,"Transaction Summary";"ei3",#N/A,FALSE,"Earnings Impact";"ad3",#N/A,FALSE,"accretion dilution"}</definedName>
    <definedName name="wrn.4._2" localSheetId="6" hidden="1">{"toc1",#N/A,FALSE,"TOC";"cover",#N/A,FALSE,"Cover";"ts1",#N/A,FALSE,"Transaction Summary";"ei3",#N/A,FALSE,"Earnings Impact";"ad3",#N/A,FALSE,"accretion dilution"}</definedName>
    <definedName name="wrn.4._2" localSheetId="3" hidden="1">{"toc1",#N/A,FALSE,"TOC";"cover",#N/A,FALSE,"Cover";"ts1",#N/A,FALSE,"Transaction Summary";"ei3",#N/A,FALSE,"Earnings Impact";"ad3",#N/A,FALSE,"accretion dilution"}</definedName>
    <definedName name="wrn.4._2" localSheetId="9" hidden="1">{"toc1",#N/A,FALSE,"TOC";"cover",#N/A,FALSE,"Cover";"ts1",#N/A,FALSE,"Transaction Summary";"ei3",#N/A,FALSE,"Earnings Impact";"ad3",#N/A,FALSE,"accretion dilution"}</definedName>
    <definedName name="wrn.4._2" localSheetId="5" hidden="1">{"toc1",#N/A,FALSE,"TOC";"cover",#N/A,FALSE,"Cover";"ts1",#N/A,FALSE,"Transaction Summary";"ei3",#N/A,FALSE,"Earnings Impact";"ad3",#N/A,FALSE,"accretion dilution"}</definedName>
    <definedName name="wrn.4._2" localSheetId="4" hidden="1">{"toc1",#N/A,FALSE,"TOC";"cover",#N/A,FALSE,"Cover";"ts1",#N/A,FALSE,"Transaction Summary";"ei3",#N/A,FALSE,"Earnings Impact";"ad3",#N/A,FALSE,"accretion dilution"}</definedName>
    <definedName name="wrn.4._2" localSheetId="1" hidden="1">{"toc1",#N/A,FALSE,"TOC";"cover",#N/A,FALSE,"Cover";"ts1",#N/A,FALSE,"Transaction Summary";"ei3",#N/A,FALSE,"Earnings Impact";"ad3",#N/A,FALSE,"accretion dilution"}</definedName>
    <definedName name="wrn.4._2" localSheetId="7" hidden="1">{"toc1",#N/A,FALSE,"TOC";"cover",#N/A,FALSE,"Cover";"ts1",#N/A,FALSE,"Transaction Summary";"ei3",#N/A,FALSE,"Earnings Impact";"ad3",#N/A,FALSE,"accretion dilution"}</definedName>
    <definedName name="wrn.4._2" hidden="1">{"toc1",#N/A,FALSE,"TOC";"cover",#N/A,FALSE,"Cover";"ts1",#N/A,FALSE,"Transaction Summary";"ei3",#N/A,FALSE,"Earnings Impact";"ad3",#N/A,FALSE,"accretion dilution"}</definedName>
    <definedName name="wrn.4._3" localSheetId="2" hidden="1">{"toc1",#N/A,FALSE,"TOC";"cover",#N/A,FALSE,"Cover";"ts1",#N/A,FALSE,"Transaction Summary";"ei3",#N/A,FALSE,"Earnings Impact";"ad3",#N/A,FALSE,"accretion dilution"}</definedName>
    <definedName name="wrn.4._3" localSheetId="6" hidden="1">{"toc1",#N/A,FALSE,"TOC";"cover",#N/A,FALSE,"Cover";"ts1",#N/A,FALSE,"Transaction Summary";"ei3",#N/A,FALSE,"Earnings Impact";"ad3",#N/A,FALSE,"accretion dilution"}</definedName>
    <definedName name="wrn.4._3" localSheetId="3" hidden="1">{"toc1",#N/A,FALSE,"TOC";"cover",#N/A,FALSE,"Cover";"ts1",#N/A,FALSE,"Transaction Summary";"ei3",#N/A,FALSE,"Earnings Impact";"ad3",#N/A,FALSE,"accretion dilution"}</definedName>
    <definedName name="wrn.4._3" localSheetId="9" hidden="1">{"toc1",#N/A,FALSE,"TOC";"cover",#N/A,FALSE,"Cover";"ts1",#N/A,FALSE,"Transaction Summary";"ei3",#N/A,FALSE,"Earnings Impact";"ad3",#N/A,FALSE,"accretion dilution"}</definedName>
    <definedName name="wrn.4._3" localSheetId="5" hidden="1">{"toc1",#N/A,FALSE,"TOC";"cover",#N/A,FALSE,"Cover";"ts1",#N/A,FALSE,"Transaction Summary";"ei3",#N/A,FALSE,"Earnings Impact";"ad3",#N/A,FALSE,"accretion dilution"}</definedName>
    <definedName name="wrn.4._3" localSheetId="4" hidden="1">{"toc1",#N/A,FALSE,"TOC";"cover",#N/A,FALSE,"Cover";"ts1",#N/A,FALSE,"Transaction Summary";"ei3",#N/A,FALSE,"Earnings Impact";"ad3",#N/A,FALSE,"accretion dilution"}</definedName>
    <definedName name="wrn.4._3" localSheetId="1" hidden="1">{"toc1",#N/A,FALSE,"TOC";"cover",#N/A,FALSE,"Cover";"ts1",#N/A,FALSE,"Transaction Summary";"ei3",#N/A,FALSE,"Earnings Impact";"ad3",#N/A,FALSE,"accretion dilution"}</definedName>
    <definedName name="wrn.4._3" localSheetId="7" hidden="1">{"toc1",#N/A,FALSE,"TOC";"cover",#N/A,FALSE,"Cover";"ts1",#N/A,FALSE,"Transaction Summary";"ei3",#N/A,FALSE,"Earnings Impact";"ad3",#N/A,FALSE,"accretion dilution"}</definedName>
    <definedName name="wrn.4._3" hidden="1">{"toc1",#N/A,FALSE,"TOC";"cover",#N/A,FALSE,"Cover";"ts1",#N/A,FALSE,"Transaction Summary";"ei3",#N/A,FALSE,"Earnings Impact";"ad3",#N/A,FALSE,"accretion dilution"}</definedName>
    <definedName name="wrn.4._4" localSheetId="2" hidden="1">{"toc1",#N/A,FALSE,"TOC";"cover",#N/A,FALSE,"Cover";"ts1",#N/A,FALSE,"Transaction Summary";"ei3",#N/A,FALSE,"Earnings Impact";"ad3",#N/A,FALSE,"accretion dilution"}</definedName>
    <definedName name="wrn.4._4" localSheetId="6" hidden="1">{"toc1",#N/A,FALSE,"TOC";"cover",#N/A,FALSE,"Cover";"ts1",#N/A,FALSE,"Transaction Summary";"ei3",#N/A,FALSE,"Earnings Impact";"ad3",#N/A,FALSE,"accretion dilution"}</definedName>
    <definedName name="wrn.4._4" localSheetId="3" hidden="1">{"toc1",#N/A,FALSE,"TOC";"cover",#N/A,FALSE,"Cover";"ts1",#N/A,FALSE,"Transaction Summary";"ei3",#N/A,FALSE,"Earnings Impact";"ad3",#N/A,FALSE,"accretion dilution"}</definedName>
    <definedName name="wrn.4._4" localSheetId="9" hidden="1">{"toc1",#N/A,FALSE,"TOC";"cover",#N/A,FALSE,"Cover";"ts1",#N/A,FALSE,"Transaction Summary";"ei3",#N/A,FALSE,"Earnings Impact";"ad3",#N/A,FALSE,"accretion dilution"}</definedName>
    <definedName name="wrn.4._4" localSheetId="5" hidden="1">{"toc1",#N/A,FALSE,"TOC";"cover",#N/A,FALSE,"Cover";"ts1",#N/A,FALSE,"Transaction Summary";"ei3",#N/A,FALSE,"Earnings Impact";"ad3",#N/A,FALSE,"accretion dilution"}</definedName>
    <definedName name="wrn.4._4" localSheetId="4" hidden="1">{"toc1",#N/A,FALSE,"TOC";"cover",#N/A,FALSE,"Cover";"ts1",#N/A,FALSE,"Transaction Summary";"ei3",#N/A,FALSE,"Earnings Impact";"ad3",#N/A,FALSE,"accretion dilution"}</definedName>
    <definedName name="wrn.4._4" localSheetId="1" hidden="1">{"toc1",#N/A,FALSE,"TOC";"cover",#N/A,FALSE,"Cover";"ts1",#N/A,FALSE,"Transaction Summary";"ei3",#N/A,FALSE,"Earnings Impact";"ad3",#N/A,FALSE,"accretion dilution"}</definedName>
    <definedName name="wrn.4._4" localSheetId="7" hidden="1">{"toc1",#N/A,FALSE,"TOC";"cover",#N/A,FALSE,"Cover";"ts1",#N/A,FALSE,"Transaction Summary";"ei3",#N/A,FALSE,"Earnings Impact";"ad3",#N/A,FALSE,"accretion dilution"}</definedName>
    <definedName name="wrn.4._4" hidden="1">{"toc1",#N/A,FALSE,"TOC";"cover",#N/A,FALSE,"Cover";"ts1",#N/A,FALSE,"Transaction Summary";"ei3",#N/A,FALSE,"Earnings Impact";"ad3",#N/A,FALSE,"accretion dilution"}</definedName>
    <definedName name="wrn.4._5" localSheetId="2" hidden="1">{"toc1",#N/A,FALSE,"TOC";"cover",#N/A,FALSE,"Cover";"ts1",#N/A,FALSE,"Transaction Summary";"ei3",#N/A,FALSE,"Earnings Impact";"ad3",#N/A,FALSE,"accretion dilution"}</definedName>
    <definedName name="wrn.4._5" localSheetId="6" hidden="1">{"toc1",#N/A,FALSE,"TOC";"cover",#N/A,FALSE,"Cover";"ts1",#N/A,FALSE,"Transaction Summary";"ei3",#N/A,FALSE,"Earnings Impact";"ad3",#N/A,FALSE,"accretion dilution"}</definedName>
    <definedName name="wrn.4._5" localSheetId="3" hidden="1">{"toc1",#N/A,FALSE,"TOC";"cover",#N/A,FALSE,"Cover";"ts1",#N/A,FALSE,"Transaction Summary";"ei3",#N/A,FALSE,"Earnings Impact";"ad3",#N/A,FALSE,"accretion dilution"}</definedName>
    <definedName name="wrn.4._5" localSheetId="9" hidden="1">{"toc1",#N/A,FALSE,"TOC";"cover",#N/A,FALSE,"Cover";"ts1",#N/A,FALSE,"Transaction Summary";"ei3",#N/A,FALSE,"Earnings Impact";"ad3",#N/A,FALSE,"accretion dilution"}</definedName>
    <definedName name="wrn.4._5" localSheetId="5" hidden="1">{"toc1",#N/A,FALSE,"TOC";"cover",#N/A,FALSE,"Cover";"ts1",#N/A,FALSE,"Transaction Summary";"ei3",#N/A,FALSE,"Earnings Impact";"ad3",#N/A,FALSE,"accretion dilution"}</definedName>
    <definedName name="wrn.4._5" localSheetId="4" hidden="1">{"toc1",#N/A,FALSE,"TOC";"cover",#N/A,FALSE,"Cover";"ts1",#N/A,FALSE,"Transaction Summary";"ei3",#N/A,FALSE,"Earnings Impact";"ad3",#N/A,FALSE,"accretion dilution"}</definedName>
    <definedName name="wrn.4._5" localSheetId="1" hidden="1">{"toc1",#N/A,FALSE,"TOC";"cover",#N/A,FALSE,"Cover";"ts1",#N/A,FALSE,"Transaction Summary";"ei3",#N/A,FALSE,"Earnings Impact";"ad3",#N/A,FALSE,"accretion dilution"}</definedName>
    <definedName name="wrn.4._5" localSheetId="7" hidden="1">{"toc1",#N/A,FALSE,"TOC";"cover",#N/A,FALSE,"Cover";"ts1",#N/A,FALSE,"Transaction Summary";"ei3",#N/A,FALSE,"Earnings Impact";"ad3",#N/A,FALSE,"accretion dilution"}</definedName>
    <definedName name="wrn.4._5" hidden="1">{"toc1",#N/A,FALSE,"TOC";"cover",#N/A,FALSE,"Cover";"ts1",#N/A,FALSE,"Transaction Summary";"ei3",#N/A,FALSE,"Earnings Impact";"ad3",#N/A,FALSE,"accretion dilution"}</definedName>
    <definedName name="wrn.40." localSheetId="0" hidden="1">{"cover",#N/A,TRUE,"Cover";"toc6",#N/A,TRUE,"TOC";"over",#N/A,TRUE,"Overview";"ts2",#N/A,TRUE,"Det_Trans_Sum";"ei3",#N/A,TRUE,"Earnings Impact";"ad3",#N/A,TRUE,"accretion dilution";"hg3",#N/A,TRUE,"Has-Gets";"pfis3",#N/A,TRUE,"Pro Forma Income Statement";"ca3",#N/A,TRUE,"Contribution_Analysis";"acq3",#N/A,TRUE,"Acquirer";"tar3",#N/A,TRUE,"Target"}</definedName>
    <definedName name="wrn.40." localSheetId="2" hidden="1">{"cover",#N/A,TRUE,"Cover";"toc6",#N/A,TRUE,"TOC";"over",#N/A,TRUE,"Overview";"ts2",#N/A,TRUE,"Det_Trans_Sum";"ei3",#N/A,TRUE,"Earnings Impact";"ad3",#N/A,TRUE,"accretion dilution";"hg3",#N/A,TRUE,"Has-Gets";"pfis3",#N/A,TRUE,"Pro Forma Income Statement";"ca3",#N/A,TRUE,"Contribution_Analysis";"acq3",#N/A,TRUE,"Acquirer";"tar3",#N/A,TRUE,"Target"}</definedName>
    <definedName name="wrn.40." localSheetId="6" hidden="1">{"cover",#N/A,TRUE,"Cover";"toc6",#N/A,TRUE,"TOC";"over",#N/A,TRUE,"Overview";"ts2",#N/A,TRUE,"Det_Trans_Sum";"ei3",#N/A,TRUE,"Earnings Impact";"ad3",#N/A,TRUE,"accretion dilution";"hg3",#N/A,TRUE,"Has-Gets";"pfis3",#N/A,TRUE,"Pro Forma Income Statement";"ca3",#N/A,TRUE,"Contribution_Analysis";"acq3",#N/A,TRUE,"Acquirer";"tar3",#N/A,TRUE,"Target"}</definedName>
    <definedName name="wrn.40." localSheetId="3" hidden="1">{"cover",#N/A,TRUE,"Cover";"toc6",#N/A,TRUE,"TOC";"over",#N/A,TRUE,"Overview";"ts2",#N/A,TRUE,"Det_Trans_Sum";"ei3",#N/A,TRUE,"Earnings Impact";"ad3",#N/A,TRUE,"accretion dilution";"hg3",#N/A,TRUE,"Has-Gets";"pfis3",#N/A,TRUE,"Pro Forma Income Statement";"ca3",#N/A,TRUE,"Contribution_Analysis";"acq3",#N/A,TRUE,"Acquirer";"tar3",#N/A,TRUE,"Target"}</definedName>
    <definedName name="wrn.40." localSheetId="9" hidden="1">{"cover",#N/A,TRUE,"Cover";"toc6",#N/A,TRUE,"TOC";"over",#N/A,TRUE,"Overview";"ts2",#N/A,TRUE,"Det_Trans_Sum";"ei3",#N/A,TRUE,"Earnings Impact";"ad3",#N/A,TRUE,"accretion dilution";"hg3",#N/A,TRUE,"Has-Gets";"pfis3",#N/A,TRUE,"Pro Forma Income Statement";"ca3",#N/A,TRUE,"Contribution_Analysis";"acq3",#N/A,TRUE,"Acquirer";"tar3",#N/A,TRUE,"Target"}</definedName>
    <definedName name="wrn.40." localSheetId="5" hidden="1">{"cover",#N/A,TRUE,"Cover";"toc6",#N/A,TRUE,"TOC";"over",#N/A,TRUE,"Overview";"ts2",#N/A,TRUE,"Det_Trans_Sum";"ei3",#N/A,TRUE,"Earnings Impact";"ad3",#N/A,TRUE,"accretion dilution";"hg3",#N/A,TRUE,"Has-Gets";"pfis3",#N/A,TRUE,"Pro Forma Income Statement";"ca3",#N/A,TRUE,"Contribution_Analysis";"acq3",#N/A,TRUE,"Acquirer";"tar3",#N/A,TRUE,"Target"}</definedName>
    <definedName name="wrn.40." localSheetId="4" hidden="1">{"cover",#N/A,TRUE,"Cover";"toc6",#N/A,TRUE,"TOC";"over",#N/A,TRUE,"Overview";"ts2",#N/A,TRUE,"Det_Trans_Sum";"ei3",#N/A,TRUE,"Earnings Impact";"ad3",#N/A,TRUE,"accretion dilution";"hg3",#N/A,TRUE,"Has-Gets";"pfis3",#N/A,TRUE,"Pro Forma Income Statement";"ca3",#N/A,TRUE,"Contribution_Analysis";"acq3",#N/A,TRUE,"Acquirer";"tar3",#N/A,TRUE,"Target"}</definedName>
    <definedName name="wrn.40." localSheetId="1" hidden="1">{"cover",#N/A,TRUE,"Cover";"toc6",#N/A,TRUE,"TOC";"over",#N/A,TRUE,"Overview";"ts2",#N/A,TRUE,"Det_Trans_Sum";"ei3",#N/A,TRUE,"Earnings Impact";"ad3",#N/A,TRUE,"accretion dilution";"hg3",#N/A,TRUE,"Has-Gets";"pfis3",#N/A,TRUE,"Pro Forma Income Statement";"ca3",#N/A,TRUE,"Contribution_Analysis";"acq3",#N/A,TRUE,"Acquirer";"tar3",#N/A,TRUE,"Target"}</definedName>
    <definedName name="wrn.40." localSheetId="7" hidden="1">{"cover",#N/A,TRUE,"Cover";"toc6",#N/A,TRUE,"TOC";"over",#N/A,TRUE,"Overview";"ts2",#N/A,TRUE,"Det_Trans_Sum";"ei3",#N/A,TRUE,"Earnings Impact";"ad3",#N/A,TRUE,"accretion dilution";"hg3",#N/A,TRUE,"Has-Gets";"pfis3",#N/A,TRUE,"Pro Forma Income Statement";"ca3",#N/A,TRUE,"Contribution_Analysis";"acq3",#N/A,TRUE,"Acquirer";"tar3",#N/A,TRUE,"Target"}</definedName>
    <definedName name="wrn.40." hidden="1">{"cover",#N/A,TRUE,"Cover";"toc6",#N/A,TRUE,"TOC";"over",#N/A,TRUE,"Overview";"ts2",#N/A,TRUE,"Det_Trans_Sum";"ei3",#N/A,TRUE,"Earnings Impact";"ad3",#N/A,TRUE,"accretion dilution";"hg3",#N/A,TRUE,"Has-Gets";"pfis3",#N/A,TRUE,"Pro Forma Income Statement";"ca3",#N/A,TRUE,"Contribution_Analysis";"acq3",#N/A,TRUE,"Acquirer";"tar3",#N/A,TRUE,"Target"}</definedName>
    <definedName name="wrn.40._1" localSheetId="2" hidden="1">{"cover",#N/A,TRUE,"Cover";"toc6",#N/A,TRUE,"TOC";"over",#N/A,TRUE,"Overview";"ts2",#N/A,TRUE,"Det_Trans_Sum";"ei3",#N/A,TRUE,"Earnings Impact";"ad3",#N/A,TRUE,"accretion dilution";"hg3",#N/A,TRUE,"Has-Gets";"pfis3",#N/A,TRUE,"Pro Forma Income Statement";"ca3",#N/A,TRUE,"Contribution_Analysis";"acq3",#N/A,TRUE,"Acquirer";"tar3",#N/A,TRUE,"Target"}</definedName>
    <definedName name="wrn.40._1" localSheetId="6" hidden="1">{"cover",#N/A,TRUE,"Cover";"toc6",#N/A,TRUE,"TOC";"over",#N/A,TRUE,"Overview";"ts2",#N/A,TRUE,"Det_Trans_Sum";"ei3",#N/A,TRUE,"Earnings Impact";"ad3",#N/A,TRUE,"accretion dilution";"hg3",#N/A,TRUE,"Has-Gets";"pfis3",#N/A,TRUE,"Pro Forma Income Statement";"ca3",#N/A,TRUE,"Contribution_Analysis";"acq3",#N/A,TRUE,"Acquirer";"tar3",#N/A,TRUE,"Target"}</definedName>
    <definedName name="wrn.40._1" localSheetId="3" hidden="1">{"cover",#N/A,TRUE,"Cover";"toc6",#N/A,TRUE,"TOC";"over",#N/A,TRUE,"Overview";"ts2",#N/A,TRUE,"Det_Trans_Sum";"ei3",#N/A,TRUE,"Earnings Impact";"ad3",#N/A,TRUE,"accretion dilution";"hg3",#N/A,TRUE,"Has-Gets";"pfis3",#N/A,TRUE,"Pro Forma Income Statement";"ca3",#N/A,TRUE,"Contribution_Analysis";"acq3",#N/A,TRUE,"Acquirer";"tar3",#N/A,TRUE,"Target"}</definedName>
    <definedName name="wrn.40._1" localSheetId="9" hidden="1">{"cover",#N/A,TRUE,"Cover";"toc6",#N/A,TRUE,"TOC";"over",#N/A,TRUE,"Overview";"ts2",#N/A,TRUE,"Det_Trans_Sum";"ei3",#N/A,TRUE,"Earnings Impact";"ad3",#N/A,TRUE,"accretion dilution";"hg3",#N/A,TRUE,"Has-Gets";"pfis3",#N/A,TRUE,"Pro Forma Income Statement";"ca3",#N/A,TRUE,"Contribution_Analysis";"acq3",#N/A,TRUE,"Acquirer";"tar3",#N/A,TRUE,"Target"}</definedName>
    <definedName name="wrn.40._1" localSheetId="5" hidden="1">{"cover",#N/A,TRUE,"Cover";"toc6",#N/A,TRUE,"TOC";"over",#N/A,TRUE,"Overview";"ts2",#N/A,TRUE,"Det_Trans_Sum";"ei3",#N/A,TRUE,"Earnings Impact";"ad3",#N/A,TRUE,"accretion dilution";"hg3",#N/A,TRUE,"Has-Gets";"pfis3",#N/A,TRUE,"Pro Forma Income Statement";"ca3",#N/A,TRUE,"Contribution_Analysis";"acq3",#N/A,TRUE,"Acquirer";"tar3",#N/A,TRUE,"Target"}</definedName>
    <definedName name="wrn.40._1" localSheetId="4" hidden="1">{"cover",#N/A,TRUE,"Cover";"toc6",#N/A,TRUE,"TOC";"over",#N/A,TRUE,"Overview";"ts2",#N/A,TRUE,"Det_Trans_Sum";"ei3",#N/A,TRUE,"Earnings Impact";"ad3",#N/A,TRUE,"accretion dilution";"hg3",#N/A,TRUE,"Has-Gets";"pfis3",#N/A,TRUE,"Pro Forma Income Statement";"ca3",#N/A,TRUE,"Contribution_Analysis";"acq3",#N/A,TRUE,"Acquirer";"tar3",#N/A,TRUE,"Target"}</definedName>
    <definedName name="wrn.40._1" localSheetId="1" hidden="1">{"cover",#N/A,TRUE,"Cover";"toc6",#N/A,TRUE,"TOC";"over",#N/A,TRUE,"Overview";"ts2",#N/A,TRUE,"Det_Trans_Sum";"ei3",#N/A,TRUE,"Earnings Impact";"ad3",#N/A,TRUE,"accretion dilution";"hg3",#N/A,TRUE,"Has-Gets";"pfis3",#N/A,TRUE,"Pro Forma Income Statement";"ca3",#N/A,TRUE,"Contribution_Analysis";"acq3",#N/A,TRUE,"Acquirer";"tar3",#N/A,TRUE,"Target"}</definedName>
    <definedName name="wrn.40._1" localSheetId="7" hidden="1">{"cover",#N/A,TRUE,"Cover";"toc6",#N/A,TRUE,"TOC";"over",#N/A,TRUE,"Overview";"ts2",#N/A,TRUE,"Det_Trans_Sum";"ei3",#N/A,TRUE,"Earnings Impact";"ad3",#N/A,TRUE,"accretion dilution";"hg3",#N/A,TRUE,"Has-Gets";"pfis3",#N/A,TRUE,"Pro Forma Income Statement";"ca3",#N/A,TRUE,"Contribution_Analysis";"acq3",#N/A,TRUE,"Acquirer";"tar3",#N/A,TRUE,"Target"}</definedName>
    <definedName name="wrn.40._1" hidden="1">{"cover",#N/A,TRUE,"Cover";"toc6",#N/A,TRUE,"TOC";"over",#N/A,TRUE,"Overview";"ts2",#N/A,TRUE,"Det_Trans_Sum";"ei3",#N/A,TRUE,"Earnings Impact";"ad3",#N/A,TRUE,"accretion dilution";"hg3",#N/A,TRUE,"Has-Gets";"pfis3",#N/A,TRUE,"Pro Forma Income Statement";"ca3",#N/A,TRUE,"Contribution_Analysis";"acq3",#N/A,TRUE,"Acquirer";"tar3",#N/A,TRUE,"Target"}</definedName>
    <definedName name="wrn.40._2" localSheetId="2" hidden="1">{"cover",#N/A,TRUE,"Cover";"toc6",#N/A,TRUE,"TOC";"over",#N/A,TRUE,"Overview";"ts2",#N/A,TRUE,"Det_Trans_Sum";"ei3",#N/A,TRUE,"Earnings Impact";"ad3",#N/A,TRUE,"accretion dilution";"hg3",#N/A,TRUE,"Has-Gets";"pfis3",#N/A,TRUE,"Pro Forma Income Statement";"ca3",#N/A,TRUE,"Contribution_Analysis";"acq3",#N/A,TRUE,"Acquirer";"tar3",#N/A,TRUE,"Target"}</definedName>
    <definedName name="wrn.40._2" localSheetId="6" hidden="1">{"cover",#N/A,TRUE,"Cover";"toc6",#N/A,TRUE,"TOC";"over",#N/A,TRUE,"Overview";"ts2",#N/A,TRUE,"Det_Trans_Sum";"ei3",#N/A,TRUE,"Earnings Impact";"ad3",#N/A,TRUE,"accretion dilution";"hg3",#N/A,TRUE,"Has-Gets";"pfis3",#N/A,TRUE,"Pro Forma Income Statement";"ca3",#N/A,TRUE,"Contribution_Analysis";"acq3",#N/A,TRUE,"Acquirer";"tar3",#N/A,TRUE,"Target"}</definedName>
    <definedName name="wrn.40._2" localSheetId="3" hidden="1">{"cover",#N/A,TRUE,"Cover";"toc6",#N/A,TRUE,"TOC";"over",#N/A,TRUE,"Overview";"ts2",#N/A,TRUE,"Det_Trans_Sum";"ei3",#N/A,TRUE,"Earnings Impact";"ad3",#N/A,TRUE,"accretion dilution";"hg3",#N/A,TRUE,"Has-Gets";"pfis3",#N/A,TRUE,"Pro Forma Income Statement";"ca3",#N/A,TRUE,"Contribution_Analysis";"acq3",#N/A,TRUE,"Acquirer";"tar3",#N/A,TRUE,"Target"}</definedName>
    <definedName name="wrn.40._2" localSheetId="9" hidden="1">{"cover",#N/A,TRUE,"Cover";"toc6",#N/A,TRUE,"TOC";"over",#N/A,TRUE,"Overview";"ts2",#N/A,TRUE,"Det_Trans_Sum";"ei3",#N/A,TRUE,"Earnings Impact";"ad3",#N/A,TRUE,"accretion dilution";"hg3",#N/A,TRUE,"Has-Gets";"pfis3",#N/A,TRUE,"Pro Forma Income Statement";"ca3",#N/A,TRUE,"Contribution_Analysis";"acq3",#N/A,TRUE,"Acquirer";"tar3",#N/A,TRUE,"Target"}</definedName>
    <definedName name="wrn.40._2" localSheetId="5" hidden="1">{"cover",#N/A,TRUE,"Cover";"toc6",#N/A,TRUE,"TOC";"over",#N/A,TRUE,"Overview";"ts2",#N/A,TRUE,"Det_Trans_Sum";"ei3",#N/A,TRUE,"Earnings Impact";"ad3",#N/A,TRUE,"accretion dilution";"hg3",#N/A,TRUE,"Has-Gets";"pfis3",#N/A,TRUE,"Pro Forma Income Statement";"ca3",#N/A,TRUE,"Contribution_Analysis";"acq3",#N/A,TRUE,"Acquirer";"tar3",#N/A,TRUE,"Target"}</definedName>
    <definedName name="wrn.40._2" localSheetId="4" hidden="1">{"cover",#N/A,TRUE,"Cover";"toc6",#N/A,TRUE,"TOC";"over",#N/A,TRUE,"Overview";"ts2",#N/A,TRUE,"Det_Trans_Sum";"ei3",#N/A,TRUE,"Earnings Impact";"ad3",#N/A,TRUE,"accretion dilution";"hg3",#N/A,TRUE,"Has-Gets";"pfis3",#N/A,TRUE,"Pro Forma Income Statement";"ca3",#N/A,TRUE,"Contribution_Analysis";"acq3",#N/A,TRUE,"Acquirer";"tar3",#N/A,TRUE,"Target"}</definedName>
    <definedName name="wrn.40._2" localSheetId="1" hidden="1">{"cover",#N/A,TRUE,"Cover";"toc6",#N/A,TRUE,"TOC";"over",#N/A,TRUE,"Overview";"ts2",#N/A,TRUE,"Det_Trans_Sum";"ei3",#N/A,TRUE,"Earnings Impact";"ad3",#N/A,TRUE,"accretion dilution";"hg3",#N/A,TRUE,"Has-Gets";"pfis3",#N/A,TRUE,"Pro Forma Income Statement";"ca3",#N/A,TRUE,"Contribution_Analysis";"acq3",#N/A,TRUE,"Acquirer";"tar3",#N/A,TRUE,"Target"}</definedName>
    <definedName name="wrn.40._2" localSheetId="7" hidden="1">{"cover",#N/A,TRUE,"Cover";"toc6",#N/A,TRUE,"TOC";"over",#N/A,TRUE,"Overview";"ts2",#N/A,TRUE,"Det_Trans_Sum";"ei3",#N/A,TRUE,"Earnings Impact";"ad3",#N/A,TRUE,"accretion dilution";"hg3",#N/A,TRUE,"Has-Gets";"pfis3",#N/A,TRUE,"Pro Forma Income Statement";"ca3",#N/A,TRUE,"Contribution_Analysis";"acq3",#N/A,TRUE,"Acquirer";"tar3",#N/A,TRUE,"Target"}</definedName>
    <definedName name="wrn.40._2" hidden="1">{"cover",#N/A,TRUE,"Cover";"toc6",#N/A,TRUE,"TOC";"over",#N/A,TRUE,"Overview";"ts2",#N/A,TRUE,"Det_Trans_Sum";"ei3",#N/A,TRUE,"Earnings Impact";"ad3",#N/A,TRUE,"accretion dilution";"hg3",#N/A,TRUE,"Has-Gets";"pfis3",#N/A,TRUE,"Pro Forma Income Statement";"ca3",#N/A,TRUE,"Contribution_Analysis";"acq3",#N/A,TRUE,"Acquirer";"tar3",#N/A,TRUE,"Target"}</definedName>
    <definedName name="wrn.40._3" localSheetId="2" hidden="1">{"cover",#N/A,TRUE,"Cover";"toc6",#N/A,TRUE,"TOC";"over",#N/A,TRUE,"Overview";"ts2",#N/A,TRUE,"Det_Trans_Sum";"ei3",#N/A,TRUE,"Earnings Impact";"ad3",#N/A,TRUE,"accretion dilution";"hg3",#N/A,TRUE,"Has-Gets";"pfis3",#N/A,TRUE,"Pro Forma Income Statement";"ca3",#N/A,TRUE,"Contribution_Analysis";"acq3",#N/A,TRUE,"Acquirer";"tar3",#N/A,TRUE,"Target"}</definedName>
    <definedName name="wrn.40._3" localSheetId="6" hidden="1">{"cover",#N/A,TRUE,"Cover";"toc6",#N/A,TRUE,"TOC";"over",#N/A,TRUE,"Overview";"ts2",#N/A,TRUE,"Det_Trans_Sum";"ei3",#N/A,TRUE,"Earnings Impact";"ad3",#N/A,TRUE,"accretion dilution";"hg3",#N/A,TRUE,"Has-Gets";"pfis3",#N/A,TRUE,"Pro Forma Income Statement";"ca3",#N/A,TRUE,"Contribution_Analysis";"acq3",#N/A,TRUE,"Acquirer";"tar3",#N/A,TRUE,"Target"}</definedName>
    <definedName name="wrn.40._3" localSheetId="3" hidden="1">{"cover",#N/A,TRUE,"Cover";"toc6",#N/A,TRUE,"TOC";"over",#N/A,TRUE,"Overview";"ts2",#N/A,TRUE,"Det_Trans_Sum";"ei3",#N/A,TRUE,"Earnings Impact";"ad3",#N/A,TRUE,"accretion dilution";"hg3",#N/A,TRUE,"Has-Gets";"pfis3",#N/A,TRUE,"Pro Forma Income Statement";"ca3",#N/A,TRUE,"Contribution_Analysis";"acq3",#N/A,TRUE,"Acquirer";"tar3",#N/A,TRUE,"Target"}</definedName>
    <definedName name="wrn.40._3" localSheetId="9" hidden="1">{"cover",#N/A,TRUE,"Cover";"toc6",#N/A,TRUE,"TOC";"over",#N/A,TRUE,"Overview";"ts2",#N/A,TRUE,"Det_Trans_Sum";"ei3",#N/A,TRUE,"Earnings Impact";"ad3",#N/A,TRUE,"accretion dilution";"hg3",#N/A,TRUE,"Has-Gets";"pfis3",#N/A,TRUE,"Pro Forma Income Statement";"ca3",#N/A,TRUE,"Contribution_Analysis";"acq3",#N/A,TRUE,"Acquirer";"tar3",#N/A,TRUE,"Target"}</definedName>
    <definedName name="wrn.40._3" localSheetId="5" hidden="1">{"cover",#N/A,TRUE,"Cover";"toc6",#N/A,TRUE,"TOC";"over",#N/A,TRUE,"Overview";"ts2",#N/A,TRUE,"Det_Trans_Sum";"ei3",#N/A,TRUE,"Earnings Impact";"ad3",#N/A,TRUE,"accretion dilution";"hg3",#N/A,TRUE,"Has-Gets";"pfis3",#N/A,TRUE,"Pro Forma Income Statement";"ca3",#N/A,TRUE,"Contribution_Analysis";"acq3",#N/A,TRUE,"Acquirer";"tar3",#N/A,TRUE,"Target"}</definedName>
    <definedName name="wrn.40._3" localSheetId="4" hidden="1">{"cover",#N/A,TRUE,"Cover";"toc6",#N/A,TRUE,"TOC";"over",#N/A,TRUE,"Overview";"ts2",#N/A,TRUE,"Det_Trans_Sum";"ei3",#N/A,TRUE,"Earnings Impact";"ad3",#N/A,TRUE,"accretion dilution";"hg3",#N/A,TRUE,"Has-Gets";"pfis3",#N/A,TRUE,"Pro Forma Income Statement";"ca3",#N/A,TRUE,"Contribution_Analysis";"acq3",#N/A,TRUE,"Acquirer";"tar3",#N/A,TRUE,"Target"}</definedName>
    <definedName name="wrn.40._3" localSheetId="1" hidden="1">{"cover",#N/A,TRUE,"Cover";"toc6",#N/A,TRUE,"TOC";"over",#N/A,TRUE,"Overview";"ts2",#N/A,TRUE,"Det_Trans_Sum";"ei3",#N/A,TRUE,"Earnings Impact";"ad3",#N/A,TRUE,"accretion dilution";"hg3",#N/A,TRUE,"Has-Gets";"pfis3",#N/A,TRUE,"Pro Forma Income Statement";"ca3",#N/A,TRUE,"Contribution_Analysis";"acq3",#N/A,TRUE,"Acquirer";"tar3",#N/A,TRUE,"Target"}</definedName>
    <definedName name="wrn.40._3" localSheetId="7" hidden="1">{"cover",#N/A,TRUE,"Cover";"toc6",#N/A,TRUE,"TOC";"over",#N/A,TRUE,"Overview";"ts2",#N/A,TRUE,"Det_Trans_Sum";"ei3",#N/A,TRUE,"Earnings Impact";"ad3",#N/A,TRUE,"accretion dilution";"hg3",#N/A,TRUE,"Has-Gets";"pfis3",#N/A,TRUE,"Pro Forma Income Statement";"ca3",#N/A,TRUE,"Contribution_Analysis";"acq3",#N/A,TRUE,"Acquirer";"tar3",#N/A,TRUE,"Target"}</definedName>
    <definedName name="wrn.40._3" hidden="1">{"cover",#N/A,TRUE,"Cover";"toc6",#N/A,TRUE,"TOC";"over",#N/A,TRUE,"Overview";"ts2",#N/A,TRUE,"Det_Trans_Sum";"ei3",#N/A,TRUE,"Earnings Impact";"ad3",#N/A,TRUE,"accretion dilution";"hg3",#N/A,TRUE,"Has-Gets";"pfis3",#N/A,TRUE,"Pro Forma Income Statement";"ca3",#N/A,TRUE,"Contribution_Analysis";"acq3",#N/A,TRUE,"Acquirer";"tar3",#N/A,TRUE,"Target"}</definedName>
    <definedName name="wrn.40._4" localSheetId="2" hidden="1">{"cover",#N/A,TRUE,"Cover";"toc6",#N/A,TRUE,"TOC";"over",#N/A,TRUE,"Overview";"ts2",#N/A,TRUE,"Det_Trans_Sum";"ei3",#N/A,TRUE,"Earnings Impact";"ad3",#N/A,TRUE,"accretion dilution";"hg3",#N/A,TRUE,"Has-Gets";"pfis3",#N/A,TRUE,"Pro Forma Income Statement";"ca3",#N/A,TRUE,"Contribution_Analysis";"acq3",#N/A,TRUE,"Acquirer";"tar3",#N/A,TRUE,"Target"}</definedName>
    <definedName name="wrn.40._4" localSheetId="6" hidden="1">{"cover",#N/A,TRUE,"Cover";"toc6",#N/A,TRUE,"TOC";"over",#N/A,TRUE,"Overview";"ts2",#N/A,TRUE,"Det_Trans_Sum";"ei3",#N/A,TRUE,"Earnings Impact";"ad3",#N/A,TRUE,"accretion dilution";"hg3",#N/A,TRUE,"Has-Gets";"pfis3",#N/A,TRUE,"Pro Forma Income Statement";"ca3",#N/A,TRUE,"Contribution_Analysis";"acq3",#N/A,TRUE,"Acquirer";"tar3",#N/A,TRUE,"Target"}</definedName>
    <definedName name="wrn.40._4" localSheetId="3" hidden="1">{"cover",#N/A,TRUE,"Cover";"toc6",#N/A,TRUE,"TOC";"over",#N/A,TRUE,"Overview";"ts2",#N/A,TRUE,"Det_Trans_Sum";"ei3",#N/A,TRUE,"Earnings Impact";"ad3",#N/A,TRUE,"accretion dilution";"hg3",#N/A,TRUE,"Has-Gets";"pfis3",#N/A,TRUE,"Pro Forma Income Statement";"ca3",#N/A,TRUE,"Contribution_Analysis";"acq3",#N/A,TRUE,"Acquirer";"tar3",#N/A,TRUE,"Target"}</definedName>
    <definedName name="wrn.40._4" localSheetId="9" hidden="1">{"cover",#N/A,TRUE,"Cover";"toc6",#N/A,TRUE,"TOC";"over",#N/A,TRUE,"Overview";"ts2",#N/A,TRUE,"Det_Trans_Sum";"ei3",#N/A,TRUE,"Earnings Impact";"ad3",#N/A,TRUE,"accretion dilution";"hg3",#N/A,TRUE,"Has-Gets";"pfis3",#N/A,TRUE,"Pro Forma Income Statement";"ca3",#N/A,TRUE,"Contribution_Analysis";"acq3",#N/A,TRUE,"Acquirer";"tar3",#N/A,TRUE,"Target"}</definedName>
    <definedName name="wrn.40._4" localSheetId="5" hidden="1">{"cover",#N/A,TRUE,"Cover";"toc6",#N/A,TRUE,"TOC";"over",#N/A,TRUE,"Overview";"ts2",#N/A,TRUE,"Det_Trans_Sum";"ei3",#N/A,TRUE,"Earnings Impact";"ad3",#N/A,TRUE,"accretion dilution";"hg3",#N/A,TRUE,"Has-Gets";"pfis3",#N/A,TRUE,"Pro Forma Income Statement";"ca3",#N/A,TRUE,"Contribution_Analysis";"acq3",#N/A,TRUE,"Acquirer";"tar3",#N/A,TRUE,"Target"}</definedName>
    <definedName name="wrn.40._4" localSheetId="4" hidden="1">{"cover",#N/A,TRUE,"Cover";"toc6",#N/A,TRUE,"TOC";"over",#N/A,TRUE,"Overview";"ts2",#N/A,TRUE,"Det_Trans_Sum";"ei3",#N/A,TRUE,"Earnings Impact";"ad3",#N/A,TRUE,"accretion dilution";"hg3",#N/A,TRUE,"Has-Gets";"pfis3",#N/A,TRUE,"Pro Forma Income Statement";"ca3",#N/A,TRUE,"Contribution_Analysis";"acq3",#N/A,TRUE,"Acquirer";"tar3",#N/A,TRUE,"Target"}</definedName>
    <definedName name="wrn.40._4" localSheetId="1" hidden="1">{"cover",#N/A,TRUE,"Cover";"toc6",#N/A,TRUE,"TOC";"over",#N/A,TRUE,"Overview";"ts2",#N/A,TRUE,"Det_Trans_Sum";"ei3",#N/A,TRUE,"Earnings Impact";"ad3",#N/A,TRUE,"accretion dilution";"hg3",#N/A,TRUE,"Has-Gets";"pfis3",#N/A,TRUE,"Pro Forma Income Statement";"ca3",#N/A,TRUE,"Contribution_Analysis";"acq3",#N/A,TRUE,"Acquirer";"tar3",#N/A,TRUE,"Target"}</definedName>
    <definedName name="wrn.40._4" localSheetId="7" hidden="1">{"cover",#N/A,TRUE,"Cover";"toc6",#N/A,TRUE,"TOC";"over",#N/A,TRUE,"Overview";"ts2",#N/A,TRUE,"Det_Trans_Sum";"ei3",#N/A,TRUE,"Earnings Impact";"ad3",#N/A,TRUE,"accretion dilution";"hg3",#N/A,TRUE,"Has-Gets";"pfis3",#N/A,TRUE,"Pro Forma Income Statement";"ca3",#N/A,TRUE,"Contribution_Analysis";"acq3",#N/A,TRUE,"Acquirer";"tar3",#N/A,TRUE,"Target"}</definedName>
    <definedName name="wrn.40._4" hidden="1">{"cover",#N/A,TRUE,"Cover";"toc6",#N/A,TRUE,"TOC";"over",#N/A,TRUE,"Overview";"ts2",#N/A,TRUE,"Det_Trans_Sum";"ei3",#N/A,TRUE,"Earnings Impact";"ad3",#N/A,TRUE,"accretion dilution";"hg3",#N/A,TRUE,"Has-Gets";"pfis3",#N/A,TRUE,"Pro Forma Income Statement";"ca3",#N/A,TRUE,"Contribution_Analysis";"acq3",#N/A,TRUE,"Acquirer";"tar3",#N/A,TRUE,"Target"}</definedName>
    <definedName name="wrn.40._5" localSheetId="2" hidden="1">{"cover",#N/A,TRUE,"Cover";"toc6",#N/A,TRUE,"TOC";"over",#N/A,TRUE,"Overview";"ts2",#N/A,TRUE,"Det_Trans_Sum";"ei3",#N/A,TRUE,"Earnings Impact";"ad3",#N/A,TRUE,"accretion dilution";"hg3",#N/A,TRUE,"Has-Gets";"pfis3",#N/A,TRUE,"Pro Forma Income Statement";"ca3",#N/A,TRUE,"Contribution_Analysis";"acq3",#N/A,TRUE,"Acquirer";"tar3",#N/A,TRUE,"Target"}</definedName>
    <definedName name="wrn.40._5" localSheetId="6" hidden="1">{"cover",#N/A,TRUE,"Cover";"toc6",#N/A,TRUE,"TOC";"over",#N/A,TRUE,"Overview";"ts2",#N/A,TRUE,"Det_Trans_Sum";"ei3",#N/A,TRUE,"Earnings Impact";"ad3",#N/A,TRUE,"accretion dilution";"hg3",#N/A,TRUE,"Has-Gets";"pfis3",#N/A,TRUE,"Pro Forma Income Statement";"ca3",#N/A,TRUE,"Contribution_Analysis";"acq3",#N/A,TRUE,"Acquirer";"tar3",#N/A,TRUE,"Target"}</definedName>
    <definedName name="wrn.40._5" localSheetId="3" hidden="1">{"cover",#N/A,TRUE,"Cover";"toc6",#N/A,TRUE,"TOC";"over",#N/A,TRUE,"Overview";"ts2",#N/A,TRUE,"Det_Trans_Sum";"ei3",#N/A,TRUE,"Earnings Impact";"ad3",#N/A,TRUE,"accretion dilution";"hg3",#N/A,TRUE,"Has-Gets";"pfis3",#N/A,TRUE,"Pro Forma Income Statement";"ca3",#N/A,TRUE,"Contribution_Analysis";"acq3",#N/A,TRUE,"Acquirer";"tar3",#N/A,TRUE,"Target"}</definedName>
    <definedName name="wrn.40._5" localSheetId="9" hidden="1">{"cover",#N/A,TRUE,"Cover";"toc6",#N/A,TRUE,"TOC";"over",#N/A,TRUE,"Overview";"ts2",#N/A,TRUE,"Det_Trans_Sum";"ei3",#N/A,TRUE,"Earnings Impact";"ad3",#N/A,TRUE,"accretion dilution";"hg3",#N/A,TRUE,"Has-Gets";"pfis3",#N/A,TRUE,"Pro Forma Income Statement";"ca3",#N/A,TRUE,"Contribution_Analysis";"acq3",#N/A,TRUE,"Acquirer";"tar3",#N/A,TRUE,"Target"}</definedName>
    <definedName name="wrn.40._5" localSheetId="5" hidden="1">{"cover",#N/A,TRUE,"Cover";"toc6",#N/A,TRUE,"TOC";"over",#N/A,TRUE,"Overview";"ts2",#N/A,TRUE,"Det_Trans_Sum";"ei3",#N/A,TRUE,"Earnings Impact";"ad3",#N/A,TRUE,"accretion dilution";"hg3",#N/A,TRUE,"Has-Gets";"pfis3",#N/A,TRUE,"Pro Forma Income Statement";"ca3",#N/A,TRUE,"Contribution_Analysis";"acq3",#N/A,TRUE,"Acquirer";"tar3",#N/A,TRUE,"Target"}</definedName>
    <definedName name="wrn.40._5" localSheetId="4" hidden="1">{"cover",#N/A,TRUE,"Cover";"toc6",#N/A,TRUE,"TOC";"over",#N/A,TRUE,"Overview";"ts2",#N/A,TRUE,"Det_Trans_Sum";"ei3",#N/A,TRUE,"Earnings Impact";"ad3",#N/A,TRUE,"accretion dilution";"hg3",#N/A,TRUE,"Has-Gets";"pfis3",#N/A,TRUE,"Pro Forma Income Statement";"ca3",#N/A,TRUE,"Contribution_Analysis";"acq3",#N/A,TRUE,"Acquirer";"tar3",#N/A,TRUE,"Target"}</definedName>
    <definedName name="wrn.40._5" localSheetId="1" hidden="1">{"cover",#N/A,TRUE,"Cover";"toc6",#N/A,TRUE,"TOC";"over",#N/A,TRUE,"Overview";"ts2",#N/A,TRUE,"Det_Trans_Sum";"ei3",#N/A,TRUE,"Earnings Impact";"ad3",#N/A,TRUE,"accretion dilution";"hg3",#N/A,TRUE,"Has-Gets";"pfis3",#N/A,TRUE,"Pro Forma Income Statement";"ca3",#N/A,TRUE,"Contribution_Analysis";"acq3",#N/A,TRUE,"Acquirer";"tar3",#N/A,TRUE,"Target"}</definedName>
    <definedName name="wrn.40._5" localSheetId="7" hidden="1">{"cover",#N/A,TRUE,"Cover";"toc6",#N/A,TRUE,"TOC";"over",#N/A,TRUE,"Overview";"ts2",#N/A,TRUE,"Det_Trans_Sum";"ei3",#N/A,TRUE,"Earnings Impact";"ad3",#N/A,TRUE,"accretion dilution";"hg3",#N/A,TRUE,"Has-Gets";"pfis3",#N/A,TRUE,"Pro Forma Income Statement";"ca3",#N/A,TRUE,"Contribution_Analysis";"acq3",#N/A,TRUE,"Acquirer";"tar3",#N/A,TRUE,"Target"}</definedName>
    <definedName name="wrn.40._5" hidden="1">{"cover",#N/A,TRUE,"Cover";"toc6",#N/A,TRUE,"TOC";"over",#N/A,TRUE,"Overview";"ts2",#N/A,TRUE,"Det_Trans_Sum";"ei3",#N/A,TRUE,"Earnings Impact";"ad3",#N/A,TRUE,"accretion dilution";"hg3",#N/A,TRUE,"Has-Gets";"pfis3",#N/A,TRUE,"Pro Forma Income Statement";"ca3",#N/A,TRUE,"Contribution_Analysis";"acq3",#N/A,TRUE,"Acquirer";"tar3",#N/A,TRUE,"Target"}</definedName>
    <definedName name="wrn.41." localSheetId="0" hidden="1">{"cover",#N/A,TRUE,"Cover";"toc7",#N/A,TRUE,"TOC";"over",#N/A,TRUE,"Overview";"ts2",#N/A,TRUE,"Det_Trans_Sum";"eic",#N/A,TRUE,"Earnings Impact";"ad",#N/A,TRUE,"accretion dilution";"pfis",#N/A,TRUE,"Pro Forma Income Statement";"profba",#N/A,TRUE,"Pro Forma Balance Sheet";"acqc",#N/A,TRUE,"Acquirer";"tarc",#N/A,TRUE,"Target"}</definedName>
    <definedName name="wrn.41." localSheetId="2" hidden="1">{"cover",#N/A,TRUE,"Cover";"toc7",#N/A,TRUE,"TOC";"over",#N/A,TRUE,"Overview";"ts2",#N/A,TRUE,"Det_Trans_Sum";"eic",#N/A,TRUE,"Earnings Impact";"ad",#N/A,TRUE,"accretion dilution";"pfis",#N/A,TRUE,"Pro Forma Income Statement";"profba",#N/A,TRUE,"Pro Forma Balance Sheet";"acqc",#N/A,TRUE,"Acquirer";"tarc",#N/A,TRUE,"Target"}</definedName>
    <definedName name="wrn.41." localSheetId="6" hidden="1">{"cover",#N/A,TRUE,"Cover";"toc7",#N/A,TRUE,"TOC";"over",#N/A,TRUE,"Overview";"ts2",#N/A,TRUE,"Det_Trans_Sum";"eic",#N/A,TRUE,"Earnings Impact";"ad",#N/A,TRUE,"accretion dilution";"pfis",#N/A,TRUE,"Pro Forma Income Statement";"profba",#N/A,TRUE,"Pro Forma Balance Sheet";"acqc",#N/A,TRUE,"Acquirer";"tarc",#N/A,TRUE,"Target"}</definedName>
    <definedName name="wrn.41." localSheetId="3" hidden="1">{"cover",#N/A,TRUE,"Cover";"toc7",#N/A,TRUE,"TOC";"over",#N/A,TRUE,"Overview";"ts2",#N/A,TRUE,"Det_Trans_Sum";"eic",#N/A,TRUE,"Earnings Impact";"ad",#N/A,TRUE,"accretion dilution";"pfis",#N/A,TRUE,"Pro Forma Income Statement";"profba",#N/A,TRUE,"Pro Forma Balance Sheet";"acqc",#N/A,TRUE,"Acquirer";"tarc",#N/A,TRUE,"Target"}</definedName>
    <definedName name="wrn.41." localSheetId="9" hidden="1">{"cover",#N/A,TRUE,"Cover";"toc7",#N/A,TRUE,"TOC";"over",#N/A,TRUE,"Overview";"ts2",#N/A,TRUE,"Det_Trans_Sum";"eic",#N/A,TRUE,"Earnings Impact";"ad",#N/A,TRUE,"accretion dilution";"pfis",#N/A,TRUE,"Pro Forma Income Statement";"profba",#N/A,TRUE,"Pro Forma Balance Sheet";"acqc",#N/A,TRUE,"Acquirer";"tarc",#N/A,TRUE,"Target"}</definedName>
    <definedName name="wrn.41." localSheetId="5" hidden="1">{"cover",#N/A,TRUE,"Cover";"toc7",#N/A,TRUE,"TOC";"over",#N/A,TRUE,"Overview";"ts2",#N/A,TRUE,"Det_Trans_Sum";"eic",#N/A,TRUE,"Earnings Impact";"ad",#N/A,TRUE,"accretion dilution";"pfis",#N/A,TRUE,"Pro Forma Income Statement";"profba",#N/A,TRUE,"Pro Forma Balance Sheet";"acqc",#N/A,TRUE,"Acquirer";"tarc",#N/A,TRUE,"Target"}</definedName>
    <definedName name="wrn.41." localSheetId="4" hidden="1">{"cover",#N/A,TRUE,"Cover";"toc7",#N/A,TRUE,"TOC";"over",#N/A,TRUE,"Overview";"ts2",#N/A,TRUE,"Det_Trans_Sum";"eic",#N/A,TRUE,"Earnings Impact";"ad",#N/A,TRUE,"accretion dilution";"pfis",#N/A,TRUE,"Pro Forma Income Statement";"profba",#N/A,TRUE,"Pro Forma Balance Sheet";"acqc",#N/A,TRUE,"Acquirer";"tarc",#N/A,TRUE,"Target"}</definedName>
    <definedName name="wrn.41." localSheetId="1" hidden="1">{"cover",#N/A,TRUE,"Cover";"toc7",#N/A,TRUE,"TOC";"over",#N/A,TRUE,"Overview";"ts2",#N/A,TRUE,"Det_Trans_Sum";"eic",#N/A,TRUE,"Earnings Impact";"ad",#N/A,TRUE,"accretion dilution";"pfis",#N/A,TRUE,"Pro Forma Income Statement";"profba",#N/A,TRUE,"Pro Forma Balance Sheet";"acqc",#N/A,TRUE,"Acquirer";"tarc",#N/A,TRUE,"Target"}</definedName>
    <definedName name="wrn.41." localSheetId="7" hidden="1">{"cover",#N/A,TRUE,"Cover";"toc7",#N/A,TRUE,"TOC";"over",#N/A,TRUE,"Overview";"ts2",#N/A,TRUE,"Det_Trans_Sum";"eic",#N/A,TRUE,"Earnings Impact";"ad",#N/A,TRUE,"accretion dilution";"pfis",#N/A,TRUE,"Pro Forma Income Statement";"profba",#N/A,TRUE,"Pro Forma Balance Sheet";"acqc",#N/A,TRUE,"Acquirer";"tarc",#N/A,TRUE,"Target"}</definedName>
    <definedName name="wrn.41." hidden="1">{"cover",#N/A,TRUE,"Cover";"toc7",#N/A,TRUE,"TOC";"over",#N/A,TRUE,"Overview";"ts2",#N/A,TRUE,"Det_Trans_Sum";"eic",#N/A,TRUE,"Earnings Impact";"ad",#N/A,TRUE,"accretion dilution";"pfis",#N/A,TRUE,"Pro Forma Income Statement";"profba",#N/A,TRUE,"Pro Forma Balance Sheet";"acqc",#N/A,TRUE,"Acquirer";"tarc",#N/A,TRUE,"Target"}</definedName>
    <definedName name="wrn.41._1" localSheetId="2" hidden="1">{"cover",#N/A,TRUE,"Cover";"toc7",#N/A,TRUE,"TOC";"over",#N/A,TRUE,"Overview";"ts2",#N/A,TRUE,"Det_Trans_Sum";"eic",#N/A,TRUE,"Earnings Impact";"ad",#N/A,TRUE,"accretion dilution";"pfis",#N/A,TRUE,"Pro Forma Income Statement";"profba",#N/A,TRUE,"Pro Forma Balance Sheet";"acqc",#N/A,TRUE,"Acquirer";"tarc",#N/A,TRUE,"Target"}</definedName>
    <definedName name="wrn.41._1" localSheetId="6" hidden="1">{"cover",#N/A,TRUE,"Cover";"toc7",#N/A,TRUE,"TOC";"over",#N/A,TRUE,"Overview";"ts2",#N/A,TRUE,"Det_Trans_Sum";"eic",#N/A,TRUE,"Earnings Impact";"ad",#N/A,TRUE,"accretion dilution";"pfis",#N/A,TRUE,"Pro Forma Income Statement";"profba",#N/A,TRUE,"Pro Forma Balance Sheet";"acqc",#N/A,TRUE,"Acquirer";"tarc",#N/A,TRUE,"Target"}</definedName>
    <definedName name="wrn.41._1" localSheetId="3" hidden="1">{"cover",#N/A,TRUE,"Cover";"toc7",#N/A,TRUE,"TOC";"over",#N/A,TRUE,"Overview";"ts2",#N/A,TRUE,"Det_Trans_Sum";"eic",#N/A,TRUE,"Earnings Impact";"ad",#N/A,TRUE,"accretion dilution";"pfis",#N/A,TRUE,"Pro Forma Income Statement";"profba",#N/A,TRUE,"Pro Forma Balance Sheet";"acqc",#N/A,TRUE,"Acquirer";"tarc",#N/A,TRUE,"Target"}</definedName>
    <definedName name="wrn.41._1" localSheetId="9" hidden="1">{"cover",#N/A,TRUE,"Cover";"toc7",#N/A,TRUE,"TOC";"over",#N/A,TRUE,"Overview";"ts2",#N/A,TRUE,"Det_Trans_Sum";"eic",#N/A,TRUE,"Earnings Impact";"ad",#N/A,TRUE,"accretion dilution";"pfis",#N/A,TRUE,"Pro Forma Income Statement";"profba",#N/A,TRUE,"Pro Forma Balance Sheet";"acqc",#N/A,TRUE,"Acquirer";"tarc",#N/A,TRUE,"Target"}</definedName>
    <definedName name="wrn.41._1" localSheetId="5" hidden="1">{"cover",#N/A,TRUE,"Cover";"toc7",#N/A,TRUE,"TOC";"over",#N/A,TRUE,"Overview";"ts2",#N/A,TRUE,"Det_Trans_Sum";"eic",#N/A,TRUE,"Earnings Impact";"ad",#N/A,TRUE,"accretion dilution";"pfis",#N/A,TRUE,"Pro Forma Income Statement";"profba",#N/A,TRUE,"Pro Forma Balance Sheet";"acqc",#N/A,TRUE,"Acquirer";"tarc",#N/A,TRUE,"Target"}</definedName>
    <definedName name="wrn.41._1" localSheetId="4" hidden="1">{"cover",#N/A,TRUE,"Cover";"toc7",#N/A,TRUE,"TOC";"over",#N/A,TRUE,"Overview";"ts2",#N/A,TRUE,"Det_Trans_Sum";"eic",#N/A,TRUE,"Earnings Impact";"ad",#N/A,TRUE,"accretion dilution";"pfis",#N/A,TRUE,"Pro Forma Income Statement";"profba",#N/A,TRUE,"Pro Forma Balance Sheet";"acqc",#N/A,TRUE,"Acquirer";"tarc",#N/A,TRUE,"Target"}</definedName>
    <definedName name="wrn.41._1" localSheetId="1" hidden="1">{"cover",#N/A,TRUE,"Cover";"toc7",#N/A,TRUE,"TOC";"over",#N/A,TRUE,"Overview";"ts2",#N/A,TRUE,"Det_Trans_Sum";"eic",#N/A,TRUE,"Earnings Impact";"ad",#N/A,TRUE,"accretion dilution";"pfis",#N/A,TRUE,"Pro Forma Income Statement";"profba",#N/A,TRUE,"Pro Forma Balance Sheet";"acqc",#N/A,TRUE,"Acquirer";"tarc",#N/A,TRUE,"Target"}</definedName>
    <definedName name="wrn.41._1" localSheetId="7" hidden="1">{"cover",#N/A,TRUE,"Cover";"toc7",#N/A,TRUE,"TOC";"over",#N/A,TRUE,"Overview";"ts2",#N/A,TRUE,"Det_Trans_Sum";"eic",#N/A,TRUE,"Earnings Impact";"ad",#N/A,TRUE,"accretion dilution";"pfis",#N/A,TRUE,"Pro Forma Income Statement";"profba",#N/A,TRUE,"Pro Forma Balance Sheet";"acqc",#N/A,TRUE,"Acquirer";"tarc",#N/A,TRUE,"Target"}</definedName>
    <definedName name="wrn.41._1" hidden="1">{"cover",#N/A,TRUE,"Cover";"toc7",#N/A,TRUE,"TOC";"over",#N/A,TRUE,"Overview";"ts2",#N/A,TRUE,"Det_Trans_Sum";"eic",#N/A,TRUE,"Earnings Impact";"ad",#N/A,TRUE,"accretion dilution";"pfis",#N/A,TRUE,"Pro Forma Income Statement";"profba",#N/A,TRUE,"Pro Forma Balance Sheet";"acqc",#N/A,TRUE,"Acquirer";"tarc",#N/A,TRUE,"Target"}</definedName>
    <definedName name="wrn.41._2" localSheetId="2" hidden="1">{"cover",#N/A,TRUE,"Cover";"toc7",#N/A,TRUE,"TOC";"over",#N/A,TRUE,"Overview";"ts2",#N/A,TRUE,"Det_Trans_Sum";"eic",#N/A,TRUE,"Earnings Impact";"ad",#N/A,TRUE,"accretion dilution";"pfis",#N/A,TRUE,"Pro Forma Income Statement";"profba",#N/A,TRUE,"Pro Forma Balance Sheet";"acqc",#N/A,TRUE,"Acquirer";"tarc",#N/A,TRUE,"Target"}</definedName>
    <definedName name="wrn.41._2" localSheetId="6" hidden="1">{"cover",#N/A,TRUE,"Cover";"toc7",#N/A,TRUE,"TOC";"over",#N/A,TRUE,"Overview";"ts2",#N/A,TRUE,"Det_Trans_Sum";"eic",#N/A,TRUE,"Earnings Impact";"ad",#N/A,TRUE,"accretion dilution";"pfis",#N/A,TRUE,"Pro Forma Income Statement";"profba",#N/A,TRUE,"Pro Forma Balance Sheet";"acqc",#N/A,TRUE,"Acquirer";"tarc",#N/A,TRUE,"Target"}</definedName>
    <definedName name="wrn.41._2" localSheetId="3" hidden="1">{"cover",#N/A,TRUE,"Cover";"toc7",#N/A,TRUE,"TOC";"over",#N/A,TRUE,"Overview";"ts2",#N/A,TRUE,"Det_Trans_Sum";"eic",#N/A,TRUE,"Earnings Impact";"ad",#N/A,TRUE,"accretion dilution";"pfis",#N/A,TRUE,"Pro Forma Income Statement";"profba",#N/A,TRUE,"Pro Forma Balance Sheet";"acqc",#N/A,TRUE,"Acquirer";"tarc",#N/A,TRUE,"Target"}</definedName>
    <definedName name="wrn.41._2" localSheetId="9" hidden="1">{"cover",#N/A,TRUE,"Cover";"toc7",#N/A,TRUE,"TOC";"over",#N/A,TRUE,"Overview";"ts2",#N/A,TRUE,"Det_Trans_Sum";"eic",#N/A,TRUE,"Earnings Impact";"ad",#N/A,TRUE,"accretion dilution";"pfis",#N/A,TRUE,"Pro Forma Income Statement";"profba",#N/A,TRUE,"Pro Forma Balance Sheet";"acqc",#N/A,TRUE,"Acquirer";"tarc",#N/A,TRUE,"Target"}</definedName>
    <definedName name="wrn.41._2" localSheetId="5" hidden="1">{"cover",#N/A,TRUE,"Cover";"toc7",#N/A,TRUE,"TOC";"over",#N/A,TRUE,"Overview";"ts2",#N/A,TRUE,"Det_Trans_Sum";"eic",#N/A,TRUE,"Earnings Impact";"ad",#N/A,TRUE,"accretion dilution";"pfis",#N/A,TRUE,"Pro Forma Income Statement";"profba",#N/A,TRUE,"Pro Forma Balance Sheet";"acqc",#N/A,TRUE,"Acquirer";"tarc",#N/A,TRUE,"Target"}</definedName>
    <definedName name="wrn.41._2" localSheetId="4" hidden="1">{"cover",#N/A,TRUE,"Cover";"toc7",#N/A,TRUE,"TOC";"over",#N/A,TRUE,"Overview";"ts2",#N/A,TRUE,"Det_Trans_Sum";"eic",#N/A,TRUE,"Earnings Impact";"ad",#N/A,TRUE,"accretion dilution";"pfis",#N/A,TRUE,"Pro Forma Income Statement";"profba",#N/A,TRUE,"Pro Forma Balance Sheet";"acqc",#N/A,TRUE,"Acquirer";"tarc",#N/A,TRUE,"Target"}</definedName>
    <definedName name="wrn.41._2" localSheetId="1" hidden="1">{"cover",#N/A,TRUE,"Cover";"toc7",#N/A,TRUE,"TOC";"over",#N/A,TRUE,"Overview";"ts2",#N/A,TRUE,"Det_Trans_Sum";"eic",#N/A,TRUE,"Earnings Impact";"ad",#N/A,TRUE,"accretion dilution";"pfis",#N/A,TRUE,"Pro Forma Income Statement";"profba",#N/A,TRUE,"Pro Forma Balance Sheet";"acqc",#N/A,TRUE,"Acquirer";"tarc",#N/A,TRUE,"Target"}</definedName>
    <definedName name="wrn.41._2" localSheetId="7" hidden="1">{"cover",#N/A,TRUE,"Cover";"toc7",#N/A,TRUE,"TOC";"over",#N/A,TRUE,"Overview";"ts2",#N/A,TRUE,"Det_Trans_Sum";"eic",#N/A,TRUE,"Earnings Impact";"ad",#N/A,TRUE,"accretion dilution";"pfis",#N/A,TRUE,"Pro Forma Income Statement";"profba",#N/A,TRUE,"Pro Forma Balance Sheet";"acqc",#N/A,TRUE,"Acquirer";"tarc",#N/A,TRUE,"Target"}</definedName>
    <definedName name="wrn.41._2" hidden="1">{"cover",#N/A,TRUE,"Cover";"toc7",#N/A,TRUE,"TOC";"over",#N/A,TRUE,"Overview";"ts2",#N/A,TRUE,"Det_Trans_Sum";"eic",#N/A,TRUE,"Earnings Impact";"ad",#N/A,TRUE,"accretion dilution";"pfis",#N/A,TRUE,"Pro Forma Income Statement";"profba",#N/A,TRUE,"Pro Forma Balance Sheet";"acqc",#N/A,TRUE,"Acquirer";"tarc",#N/A,TRUE,"Target"}</definedName>
    <definedName name="wrn.41._3" localSheetId="2" hidden="1">{"cover",#N/A,TRUE,"Cover";"toc7",#N/A,TRUE,"TOC";"over",#N/A,TRUE,"Overview";"ts2",#N/A,TRUE,"Det_Trans_Sum";"eic",#N/A,TRUE,"Earnings Impact";"ad",#N/A,TRUE,"accretion dilution";"pfis",#N/A,TRUE,"Pro Forma Income Statement";"profba",#N/A,TRUE,"Pro Forma Balance Sheet";"acqc",#N/A,TRUE,"Acquirer";"tarc",#N/A,TRUE,"Target"}</definedName>
    <definedName name="wrn.41._3" localSheetId="6" hidden="1">{"cover",#N/A,TRUE,"Cover";"toc7",#N/A,TRUE,"TOC";"over",#N/A,TRUE,"Overview";"ts2",#N/A,TRUE,"Det_Trans_Sum";"eic",#N/A,TRUE,"Earnings Impact";"ad",#N/A,TRUE,"accretion dilution";"pfis",#N/A,TRUE,"Pro Forma Income Statement";"profba",#N/A,TRUE,"Pro Forma Balance Sheet";"acqc",#N/A,TRUE,"Acquirer";"tarc",#N/A,TRUE,"Target"}</definedName>
    <definedName name="wrn.41._3" localSheetId="3" hidden="1">{"cover",#N/A,TRUE,"Cover";"toc7",#N/A,TRUE,"TOC";"over",#N/A,TRUE,"Overview";"ts2",#N/A,TRUE,"Det_Trans_Sum";"eic",#N/A,TRUE,"Earnings Impact";"ad",#N/A,TRUE,"accretion dilution";"pfis",#N/A,TRUE,"Pro Forma Income Statement";"profba",#N/A,TRUE,"Pro Forma Balance Sheet";"acqc",#N/A,TRUE,"Acquirer";"tarc",#N/A,TRUE,"Target"}</definedName>
    <definedName name="wrn.41._3" localSheetId="9" hidden="1">{"cover",#N/A,TRUE,"Cover";"toc7",#N/A,TRUE,"TOC";"over",#N/A,TRUE,"Overview";"ts2",#N/A,TRUE,"Det_Trans_Sum";"eic",#N/A,TRUE,"Earnings Impact";"ad",#N/A,TRUE,"accretion dilution";"pfis",#N/A,TRUE,"Pro Forma Income Statement";"profba",#N/A,TRUE,"Pro Forma Balance Sheet";"acqc",#N/A,TRUE,"Acquirer";"tarc",#N/A,TRUE,"Target"}</definedName>
    <definedName name="wrn.41._3" localSheetId="5" hidden="1">{"cover",#N/A,TRUE,"Cover";"toc7",#N/A,TRUE,"TOC";"over",#N/A,TRUE,"Overview";"ts2",#N/A,TRUE,"Det_Trans_Sum";"eic",#N/A,TRUE,"Earnings Impact";"ad",#N/A,TRUE,"accretion dilution";"pfis",#N/A,TRUE,"Pro Forma Income Statement";"profba",#N/A,TRUE,"Pro Forma Balance Sheet";"acqc",#N/A,TRUE,"Acquirer";"tarc",#N/A,TRUE,"Target"}</definedName>
    <definedName name="wrn.41._3" localSheetId="4" hidden="1">{"cover",#N/A,TRUE,"Cover";"toc7",#N/A,TRUE,"TOC";"over",#N/A,TRUE,"Overview";"ts2",#N/A,TRUE,"Det_Trans_Sum";"eic",#N/A,TRUE,"Earnings Impact";"ad",#N/A,TRUE,"accretion dilution";"pfis",#N/A,TRUE,"Pro Forma Income Statement";"profba",#N/A,TRUE,"Pro Forma Balance Sheet";"acqc",#N/A,TRUE,"Acquirer";"tarc",#N/A,TRUE,"Target"}</definedName>
    <definedName name="wrn.41._3" localSheetId="1" hidden="1">{"cover",#N/A,TRUE,"Cover";"toc7",#N/A,TRUE,"TOC";"over",#N/A,TRUE,"Overview";"ts2",#N/A,TRUE,"Det_Trans_Sum";"eic",#N/A,TRUE,"Earnings Impact";"ad",#N/A,TRUE,"accretion dilution";"pfis",#N/A,TRUE,"Pro Forma Income Statement";"profba",#N/A,TRUE,"Pro Forma Balance Sheet";"acqc",#N/A,TRUE,"Acquirer";"tarc",#N/A,TRUE,"Target"}</definedName>
    <definedName name="wrn.41._3" localSheetId="7" hidden="1">{"cover",#N/A,TRUE,"Cover";"toc7",#N/A,TRUE,"TOC";"over",#N/A,TRUE,"Overview";"ts2",#N/A,TRUE,"Det_Trans_Sum";"eic",#N/A,TRUE,"Earnings Impact";"ad",#N/A,TRUE,"accretion dilution";"pfis",#N/A,TRUE,"Pro Forma Income Statement";"profba",#N/A,TRUE,"Pro Forma Balance Sheet";"acqc",#N/A,TRUE,"Acquirer";"tarc",#N/A,TRUE,"Target"}</definedName>
    <definedName name="wrn.41._3" hidden="1">{"cover",#N/A,TRUE,"Cover";"toc7",#N/A,TRUE,"TOC";"over",#N/A,TRUE,"Overview";"ts2",#N/A,TRUE,"Det_Trans_Sum";"eic",#N/A,TRUE,"Earnings Impact";"ad",#N/A,TRUE,"accretion dilution";"pfis",#N/A,TRUE,"Pro Forma Income Statement";"profba",#N/A,TRUE,"Pro Forma Balance Sheet";"acqc",#N/A,TRUE,"Acquirer";"tarc",#N/A,TRUE,"Target"}</definedName>
    <definedName name="wrn.41._4" localSheetId="2" hidden="1">{"cover",#N/A,TRUE,"Cover";"toc7",#N/A,TRUE,"TOC";"over",#N/A,TRUE,"Overview";"ts2",#N/A,TRUE,"Det_Trans_Sum";"eic",#N/A,TRUE,"Earnings Impact";"ad",#N/A,TRUE,"accretion dilution";"pfis",#N/A,TRUE,"Pro Forma Income Statement";"profba",#N/A,TRUE,"Pro Forma Balance Sheet";"acqc",#N/A,TRUE,"Acquirer";"tarc",#N/A,TRUE,"Target"}</definedName>
    <definedName name="wrn.41._4" localSheetId="6" hidden="1">{"cover",#N/A,TRUE,"Cover";"toc7",#N/A,TRUE,"TOC";"over",#N/A,TRUE,"Overview";"ts2",#N/A,TRUE,"Det_Trans_Sum";"eic",#N/A,TRUE,"Earnings Impact";"ad",#N/A,TRUE,"accretion dilution";"pfis",#N/A,TRUE,"Pro Forma Income Statement";"profba",#N/A,TRUE,"Pro Forma Balance Sheet";"acqc",#N/A,TRUE,"Acquirer";"tarc",#N/A,TRUE,"Target"}</definedName>
    <definedName name="wrn.41._4" localSheetId="3" hidden="1">{"cover",#N/A,TRUE,"Cover";"toc7",#N/A,TRUE,"TOC";"over",#N/A,TRUE,"Overview";"ts2",#N/A,TRUE,"Det_Trans_Sum";"eic",#N/A,TRUE,"Earnings Impact";"ad",#N/A,TRUE,"accretion dilution";"pfis",#N/A,TRUE,"Pro Forma Income Statement";"profba",#N/A,TRUE,"Pro Forma Balance Sheet";"acqc",#N/A,TRUE,"Acquirer";"tarc",#N/A,TRUE,"Target"}</definedName>
    <definedName name="wrn.41._4" localSheetId="9" hidden="1">{"cover",#N/A,TRUE,"Cover";"toc7",#N/A,TRUE,"TOC";"over",#N/A,TRUE,"Overview";"ts2",#N/A,TRUE,"Det_Trans_Sum";"eic",#N/A,TRUE,"Earnings Impact";"ad",#N/A,TRUE,"accretion dilution";"pfis",#N/A,TRUE,"Pro Forma Income Statement";"profba",#N/A,TRUE,"Pro Forma Balance Sheet";"acqc",#N/A,TRUE,"Acquirer";"tarc",#N/A,TRUE,"Target"}</definedName>
    <definedName name="wrn.41._4" localSheetId="5" hidden="1">{"cover",#N/A,TRUE,"Cover";"toc7",#N/A,TRUE,"TOC";"over",#N/A,TRUE,"Overview";"ts2",#N/A,TRUE,"Det_Trans_Sum";"eic",#N/A,TRUE,"Earnings Impact";"ad",#N/A,TRUE,"accretion dilution";"pfis",#N/A,TRUE,"Pro Forma Income Statement";"profba",#N/A,TRUE,"Pro Forma Balance Sheet";"acqc",#N/A,TRUE,"Acquirer";"tarc",#N/A,TRUE,"Target"}</definedName>
    <definedName name="wrn.41._4" localSheetId="4" hidden="1">{"cover",#N/A,TRUE,"Cover";"toc7",#N/A,TRUE,"TOC";"over",#N/A,TRUE,"Overview";"ts2",#N/A,TRUE,"Det_Trans_Sum";"eic",#N/A,TRUE,"Earnings Impact";"ad",#N/A,TRUE,"accretion dilution";"pfis",#N/A,TRUE,"Pro Forma Income Statement";"profba",#N/A,TRUE,"Pro Forma Balance Sheet";"acqc",#N/A,TRUE,"Acquirer";"tarc",#N/A,TRUE,"Target"}</definedName>
    <definedName name="wrn.41._4" localSheetId="1" hidden="1">{"cover",#N/A,TRUE,"Cover";"toc7",#N/A,TRUE,"TOC";"over",#N/A,TRUE,"Overview";"ts2",#N/A,TRUE,"Det_Trans_Sum";"eic",#N/A,TRUE,"Earnings Impact";"ad",#N/A,TRUE,"accretion dilution";"pfis",#N/A,TRUE,"Pro Forma Income Statement";"profba",#N/A,TRUE,"Pro Forma Balance Sheet";"acqc",#N/A,TRUE,"Acquirer";"tarc",#N/A,TRUE,"Target"}</definedName>
    <definedName name="wrn.41._4" localSheetId="7" hidden="1">{"cover",#N/A,TRUE,"Cover";"toc7",#N/A,TRUE,"TOC";"over",#N/A,TRUE,"Overview";"ts2",#N/A,TRUE,"Det_Trans_Sum";"eic",#N/A,TRUE,"Earnings Impact";"ad",#N/A,TRUE,"accretion dilution";"pfis",#N/A,TRUE,"Pro Forma Income Statement";"profba",#N/A,TRUE,"Pro Forma Balance Sheet";"acqc",#N/A,TRUE,"Acquirer";"tarc",#N/A,TRUE,"Target"}</definedName>
    <definedName name="wrn.41._4" hidden="1">{"cover",#N/A,TRUE,"Cover";"toc7",#N/A,TRUE,"TOC";"over",#N/A,TRUE,"Overview";"ts2",#N/A,TRUE,"Det_Trans_Sum";"eic",#N/A,TRUE,"Earnings Impact";"ad",#N/A,TRUE,"accretion dilution";"pfis",#N/A,TRUE,"Pro Forma Income Statement";"profba",#N/A,TRUE,"Pro Forma Balance Sheet";"acqc",#N/A,TRUE,"Acquirer";"tarc",#N/A,TRUE,"Target"}</definedName>
    <definedName name="wrn.41._5" localSheetId="2" hidden="1">{"cover",#N/A,TRUE,"Cover";"toc7",#N/A,TRUE,"TOC";"over",#N/A,TRUE,"Overview";"ts2",#N/A,TRUE,"Det_Trans_Sum";"eic",#N/A,TRUE,"Earnings Impact";"ad",#N/A,TRUE,"accretion dilution";"pfis",#N/A,TRUE,"Pro Forma Income Statement";"profba",#N/A,TRUE,"Pro Forma Balance Sheet";"acqc",#N/A,TRUE,"Acquirer";"tarc",#N/A,TRUE,"Target"}</definedName>
    <definedName name="wrn.41._5" localSheetId="6" hidden="1">{"cover",#N/A,TRUE,"Cover";"toc7",#N/A,TRUE,"TOC";"over",#N/A,TRUE,"Overview";"ts2",#N/A,TRUE,"Det_Trans_Sum";"eic",#N/A,TRUE,"Earnings Impact";"ad",#N/A,TRUE,"accretion dilution";"pfis",#N/A,TRUE,"Pro Forma Income Statement";"profba",#N/A,TRUE,"Pro Forma Balance Sheet";"acqc",#N/A,TRUE,"Acquirer";"tarc",#N/A,TRUE,"Target"}</definedName>
    <definedName name="wrn.41._5" localSheetId="3" hidden="1">{"cover",#N/A,TRUE,"Cover";"toc7",#N/A,TRUE,"TOC";"over",#N/A,TRUE,"Overview";"ts2",#N/A,TRUE,"Det_Trans_Sum";"eic",#N/A,TRUE,"Earnings Impact";"ad",#N/A,TRUE,"accretion dilution";"pfis",#N/A,TRUE,"Pro Forma Income Statement";"profba",#N/A,TRUE,"Pro Forma Balance Sheet";"acqc",#N/A,TRUE,"Acquirer";"tarc",#N/A,TRUE,"Target"}</definedName>
    <definedName name="wrn.41._5" localSheetId="9" hidden="1">{"cover",#N/A,TRUE,"Cover";"toc7",#N/A,TRUE,"TOC";"over",#N/A,TRUE,"Overview";"ts2",#N/A,TRUE,"Det_Trans_Sum";"eic",#N/A,TRUE,"Earnings Impact";"ad",#N/A,TRUE,"accretion dilution";"pfis",#N/A,TRUE,"Pro Forma Income Statement";"profba",#N/A,TRUE,"Pro Forma Balance Sheet";"acqc",#N/A,TRUE,"Acquirer";"tarc",#N/A,TRUE,"Target"}</definedName>
    <definedName name="wrn.41._5" localSheetId="5" hidden="1">{"cover",#N/A,TRUE,"Cover";"toc7",#N/A,TRUE,"TOC";"over",#N/A,TRUE,"Overview";"ts2",#N/A,TRUE,"Det_Trans_Sum";"eic",#N/A,TRUE,"Earnings Impact";"ad",#N/A,TRUE,"accretion dilution";"pfis",#N/A,TRUE,"Pro Forma Income Statement";"profba",#N/A,TRUE,"Pro Forma Balance Sheet";"acqc",#N/A,TRUE,"Acquirer";"tarc",#N/A,TRUE,"Target"}</definedName>
    <definedName name="wrn.41._5" localSheetId="4" hidden="1">{"cover",#N/A,TRUE,"Cover";"toc7",#N/A,TRUE,"TOC";"over",#N/A,TRUE,"Overview";"ts2",#N/A,TRUE,"Det_Trans_Sum";"eic",#N/A,TRUE,"Earnings Impact";"ad",#N/A,TRUE,"accretion dilution";"pfis",#N/A,TRUE,"Pro Forma Income Statement";"profba",#N/A,TRUE,"Pro Forma Balance Sheet";"acqc",#N/A,TRUE,"Acquirer";"tarc",#N/A,TRUE,"Target"}</definedName>
    <definedName name="wrn.41._5" localSheetId="1" hidden="1">{"cover",#N/A,TRUE,"Cover";"toc7",#N/A,TRUE,"TOC";"over",#N/A,TRUE,"Overview";"ts2",#N/A,TRUE,"Det_Trans_Sum";"eic",#N/A,TRUE,"Earnings Impact";"ad",#N/A,TRUE,"accretion dilution";"pfis",#N/A,TRUE,"Pro Forma Income Statement";"profba",#N/A,TRUE,"Pro Forma Balance Sheet";"acqc",#N/A,TRUE,"Acquirer";"tarc",#N/A,TRUE,"Target"}</definedName>
    <definedName name="wrn.41._5" localSheetId="7" hidden="1">{"cover",#N/A,TRUE,"Cover";"toc7",#N/A,TRUE,"TOC";"over",#N/A,TRUE,"Overview";"ts2",#N/A,TRUE,"Det_Trans_Sum";"eic",#N/A,TRUE,"Earnings Impact";"ad",#N/A,TRUE,"accretion dilution";"pfis",#N/A,TRUE,"Pro Forma Income Statement";"profba",#N/A,TRUE,"Pro Forma Balance Sheet";"acqc",#N/A,TRUE,"Acquirer";"tarc",#N/A,TRUE,"Target"}</definedName>
    <definedName name="wrn.41._5" hidden="1">{"cover",#N/A,TRUE,"Cover";"toc7",#N/A,TRUE,"TOC";"over",#N/A,TRUE,"Overview";"ts2",#N/A,TRUE,"Det_Trans_Sum";"eic",#N/A,TRUE,"Earnings Impact";"ad",#N/A,TRUE,"accretion dilution";"pfis",#N/A,TRUE,"Pro Forma Income Statement";"profba",#N/A,TRUE,"Pro Forma Balance Sheet";"acqc",#N/A,TRUE,"Acquirer";"tarc",#N/A,TRUE,"Target"}</definedName>
    <definedName name="wrn.42." localSheetId="0" hidden="1">{"cover",#N/A,TRUE,"Cover";"toc7",#N/A,TRUE,"TOC";"over",#N/A,TRUE,"Overview";"ts2",#N/A,TRUE,"Det_Trans_Sum";"ei1c",#N/A,TRUE,"Earnings Impact";"ad1",#N/A,TRUE,"accretion dilution";"pfis1",#N/A,TRUE,"Pro Forma Income Statement";"profba",#N/A,TRUE,"Pro Forma Balance Sheet";"acq1c",#N/A,TRUE,"Acquirer";"tar1c",#N/A,TRUE,"Target"}</definedName>
    <definedName name="wrn.42." localSheetId="2" hidden="1">{"cover",#N/A,TRUE,"Cover";"toc7",#N/A,TRUE,"TOC";"over",#N/A,TRUE,"Overview";"ts2",#N/A,TRUE,"Det_Trans_Sum";"ei1c",#N/A,TRUE,"Earnings Impact";"ad1",#N/A,TRUE,"accretion dilution";"pfis1",#N/A,TRUE,"Pro Forma Income Statement";"profba",#N/A,TRUE,"Pro Forma Balance Sheet";"acq1c",#N/A,TRUE,"Acquirer";"tar1c",#N/A,TRUE,"Target"}</definedName>
    <definedName name="wrn.42." localSheetId="6" hidden="1">{"cover",#N/A,TRUE,"Cover";"toc7",#N/A,TRUE,"TOC";"over",#N/A,TRUE,"Overview";"ts2",#N/A,TRUE,"Det_Trans_Sum";"ei1c",#N/A,TRUE,"Earnings Impact";"ad1",#N/A,TRUE,"accretion dilution";"pfis1",#N/A,TRUE,"Pro Forma Income Statement";"profba",#N/A,TRUE,"Pro Forma Balance Sheet";"acq1c",#N/A,TRUE,"Acquirer";"tar1c",#N/A,TRUE,"Target"}</definedName>
    <definedName name="wrn.42." localSheetId="3" hidden="1">{"cover",#N/A,TRUE,"Cover";"toc7",#N/A,TRUE,"TOC";"over",#N/A,TRUE,"Overview";"ts2",#N/A,TRUE,"Det_Trans_Sum";"ei1c",#N/A,TRUE,"Earnings Impact";"ad1",#N/A,TRUE,"accretion dilution";"pfis1",#N/A,TRUE,"Pro Forma Income Statement";"profba",#N/A,TRUE,"Pro Forma Balance Sheet";"acq1c",#N/A,TRUE,"Acquirer";"tar1c",#N/A,TRUE,"Target"}</definedName>
    <definedName name="wrn.42." localSheetId="9" hidden="1">{"cover",#N/A,TRUE,"Cover";"toc7",#N/A,TRUE,"TOC";"over",#N/A,TRUE,"Overview";"ts2",#N/A,TRUE,"Det_Trans_Sum";"ei1c",#N/A,TRUE,"Earnings Impact";"ad1",#N/A,TRUE,"accretion dilution";"pfis1",#N/A,TRUE,"Pro Forma Income Statement";"profba",#N/A,TRUE,"Pro Forma Balance Sheet";"acq1c",#N/A,TRUE,"Acquirer";"tar1c",#N/A,TRUE,"Target"}</definedName>
    <definedName name="wrn.42." localSheetId="5" hidden="1">{"cover",#N/A,TRUE,"Cover";"toc7",#N/A,TRUE,"TOC";"over",#N/A,TRUE,"Overview";"ts2",#N/A,TRUE,"Det_Trans_Sum";"ei1c",#N/A,TRUE,"Earnings Impact";"ad1",#N/A,TRUE,"accretion dilution";"pfis1",#N/A,TRUE,"Pro Forma Income Statement";"profba",#N/A,TRUE,"Pro Forma Balance Sheet";"acq1c",#N/A,TRUE,"Acquirer";"tar1c",#N/A,TRUE,"Target"}</definedName>
    <definedName name="wrn.42." localSheetId="4" hidden="1">{"cover",#N/A,TRUE,"Cover";"toc7",#N/A,TRUE,"TOC";"over",#N/A,TRUE,"Overview";"ts2",#N/A,TRUE,"Det_Trans_Sum";"ei1c",#N/A,TRUE,"Earnings Impact";"ad1",#N/A,TRUE,"accretion dilution";"pfis1",#N/A,TRUE,"Pro Forma Income Statement";"profba",#N/A,TRUE,"Pro Forma Balance Sheet";"acq1c",#N/A,TRUE,"Acquirer";"tar1c",#N/A,TRUE,"Target"}</definedName>
    <definedName name="wrn.42." localSheetId="1" hidden="1">{"cover",#N/A,TRUE,"Cover";"toc7",#N/A,TRUE,"TOC";"over",#N/A,TRUE,"Overview";"ts2",#N/A,TRUE,"Det_Trans_Sum";"ei1c",#N/A,TRUE,"Earnings Impact";"ad1",#N/A,TRUE,"accretion dilution";"pfis1",#N/A,TRUE,"Pro Forma Income Statement";"profba",#N/A,TRUE,"Pro Forma Balance Sheet";"acq1c",#N/A,TRUE,"Acquirer";"tar1c",#N/A,TRUE,"Target"}</definedName>
    <definedName name="wrn.42." localSheetId="7" hidden="1">{"cover",#N/A,TRUE,"Cover";"toc7",#N/A,TRUE,"TOC";"over",#N/A,TRUE,"Overview";"ts2",#N/A,TRUE,"Det_Trans_Sum";"ei1c",#N/A,TRUE,"Earnings Impact";"ad1",#N/A,TRUE,"accretion dilution";"pfis1",#N/A,TRUE,"Pro Forma Income Statement";"profba",#N/A,TRUE,"Pro Forma Balance Sheet";"acq1c",#N/A,TRUE,"Acquirer";"tar1c",#N/A,TRUE,"Target"}</definedName>
    <definedName name="wrn.42." hidden="1">{"cover",#N/A,TRUE,"Cover";"toc7",#N/A,TRUE,"TOC";"over",#N/A,TRUE,"Overview";"ts2",#N/A,TRUE,"Det_Trans_Sum";"ei1c",#N/A,TRUE,"Earnings Impact";"ad1",#N/A,TRUE,"accretion dilution";"pfis1",#N/A,TRUE,"Pro Forma Income Statement";"profba",#N/A,TRUE,"Pro Forma Balance Sheet";"acq1c",#N/A,TRUE,"Acquirer";"tar1c",#N/A,TRUE,"Target"}</definedName>
    <definedName name="wrn.42._1" localSheetId="2" hidden="1">{"cover",#N/A,TRUE,"Cover";"toc7",#N/A,TRUE,"TOC";"over",#N/A,TRUE,"Overview";"ts2",#N/A,TRUE,"Det_Trans_Sum";"ei1c",#N/A,TRUE,"Earnings Impact";"ad1",#N/A,TRUE,"accretion dilution";"pfis1",#N/A,TRUE,"Pro Forma Income Statement";"profba",#N/A,TRUE,"Pro Forma Balance Sheet";"acq1c",#N/A,TRUE,"Acquirer";"tar1c",#N/A,TRUE,"Target"}</definedName>
    <definedName name="wrn.42._1" localSheetId="6" hidden="1">{"cover",#N/A,TRUE,"Cover";"toc7",#N/A,TRUE,"TOC";"over",#N/A,TRUE,"Overview";"ts2",#N/A,TRUE,"Det_Trans_Sum";"ei1c",#N/A,TRUE,"Earnings Impact";"ad1",#N/A,TRUE,"accretion dilution";"pfis1",#N/A,TRUE,"Pro Forma Income Statement";"profba",#N/A,TRUE,"Pro Forma Balance Sheet";"acq1c",#N/A,TRUE,"Acquirer";"tar1c",#N/A,TRUE,"Target"}</definedName>
    <definedName name="wrn.42._1" localSheetId="3" hidden="1">{"cover",#N/A,TRUE,"Cover";"toc7",#N/A,TRUE,"TOC";"over",#N/A,TRUE,"Overview";"ts2",#N/A,TRUE,"Det_Trans_Sum";"ei1c",#N/A,TRUE,"Earnings Impact";"ad1",#N/A,TRUE,"accretion dilution";"pfis1",#N/A,TRUE,"Pro Forma Income Statement";"profba",#N/A,TRUE,"Pro Forma Balance Sheet";"acq1c",#N/A,TRUE,"Acquirer";"tar1c",#N/A,TRUE,"Target"}</definedName>
    <definedName name="wrn.42._1" localSheetId="9" hidden="1">{"cover",#N/A,TRUE,"Cover";"toc7",#N/A,TRUE,"TOC";"over",#N/A,TRUE,"Overview";"ts2",#N/A,TRUE,"Det_Trans_Sum";"ei1c",#N/A,TRUE,"Earnings Impact";"ad1",#N/A,TRUE,"accretion dilution";"pfis1",#N/A,TRUE,"Pro Forma Income Statement";"profba",#N/A,TRUE,"Pro Forma Balance Sheet";"acq1c",#N/A,TRUE,"Acquirer";"tar1c",#N/A,TRUE,"Target"}</definedName>
    <definedName name="wrn.42._1" localSheetId="5" hidden="1">{"cover",#N/A,TRUE,"Cover";"toc7",#N/A,TRUE,"TOC";"over",#N/A,TRUE,"Overview";"ts2",#N/A,TRUE,"Det_Trans_Sum";"ei1c",#N/A,TRUE,"Earnings Impact";"ad1",#N/A,TRUE,"accretion dilution";"pfis1",#N/A,TRUE,"Pro Forma Income Statement";"profba",#N/A,TRUE,"Pro Forma Balance Sheet";"acq1c",#N/A,TRUE,"Acquirer";"tar1c",#N/A,TRUE,"Target"}</definedName>
    <definedName name="wrn.42._1" localSheetId="4" hidden="1">{"cover",#N/A,TRUE,"Cover";"toc7",#N/A,TRUE,"TOC";"over",#N/A,TRUE,"Overview";"ts2",#N/A,TRUE,"Det_Trans_Sum";"ei1c",#N/A,TRUE,"Earnings Impact";"ad1",#N/A,TRUE,"accretion dilution";"pfis1",#N/A,TRUE,"Pro Forma Income Statement";"profba",#N/A,TRUE,"Pro Forma Balance Sheet";"acq1c",#N/A,TRUE,"Acquirer";"tar1c",#N/A,TRUE,"Target"}</definedName>
    <definedName name="wrn.42._1" localSheetId="1" hidden="1">{"cover",#N/A,TRUE,"Cover";"toc7",#N/A,TRUE,"TOC";"over",#N/A,TRUE,"Overview";"ts2",#N/A,TRUE,"Det_Trans_Sum";"ei1c",#N/A,TRUE,"Earnings Impact";"ad1",#N/A,TRUE,"accretion dilution";"pfis1",#N/A,TRUE,"Pro Forma Income Statement";"profba",#N/A,TRUE,"Pro Forma Balance Sheet";"acq1c",#N/A,TRUE,"Acquirer";"tar1c",#N/A,TRUE,"Target"}</definedName>
    <definedName name="wrn.42._1" localSheetId="7" hidden="1">{"cover",#N/A,TRUE,"Cover";"toc7",#N/A,TRUE,"TOC";"over",#N/A,TRUE,"Overview";"ts2",#N/A,TRUE,"Det_Trans_Sum";"ei1c",#N/A,TRUE,"Earnings Impact";"ad1",#N/A,TRUE,"accretion dilution";"pfis1",#N/A,TRUE,"Pro Forma Income Statement";"profba",#N/A,TRUE,"Pro Forma Balance Sheet";"acq1c",#N/A,TRUE,"Acquirer";"tar1c",#N/A,TRUE,"Target"}</definedName>
    <definedName name="wrn.42._1" hidden="1">{"cover",#N/A,TRUE,"Cover";"toc7",#N/A,TRUE,"TOC";"over",#N/A,TRUE,"Overview";"ts2",#N/A,TRUE,"Det_Trans_Sum";"ei1c",#N/A,TRUE,"Earnings Impact";"ad1",#N/A,TRUE,"accretion dilution";"pfis1",#N/A,TRUE,"Pro Forma Income Statement";"profba",#N/A,TRUE,"Pro Forma Balance Sheet";"acq1c",#N/A,TRUE,"Acquirer";"tar1c",#N/A,TRUE,"Target"}</definedName>
    <definedName name="wrn.42._2" localSheetId="2" hidden="1">{"cover",#N/A,TRUE,"Cover";"toc7",#N/A,TRUE,"TOC";"over",#N/A,TRUE,"Overview";"ts2",#N/A,TRUE,"Det_Trans_Sum";"ei1c",#N/A,TRUE,"Earnings Impact";"ad1",#N/A,TRUE,"accretion dilution";"pfis1",#N/A,TRUE,"Pro Forma Income Statement";"profba",#N/A,TRUE,"Pro Forma Balance Sheet";"acq1c",#N/A,TRUE,"Acquirer";"tar1c",#N/A,TRUE,"Target"}</definedName>
    <definedName name="wrn.42._2" localSheetId="6" hidden="1">{"cover",#N/A,TRUE,"Cover";"toc7",#N/A,TRUE,"TOC";"over",#N/A,TRUE,"Overview";"ts2",#N/A,TRUE,"Det_Trans_Sum";"ei1c",#N/A,TRUE,"Earnings Impact";"ad1",#N/A,TRUE,"accretion dilution";"pfis1",#N/A,TRUE,"Pro Forma Income Statement";"profba",#N/A,TRUE,"Pro Forma Balance Sheet";"acq1c",#N/A,TRUE,"Acquirer";"tar1c",#N/A,TRUE,"Target"}</definedName>
    <definedName name="wrn.42._2" localSheetId="3" hidden="1">{"cover",#N/A,TRUE,"Cover";"toc7",#N/A,TRUE,"TOC";"over",#N/A,TRUE,"Overview";"ts2",#N/A,TRUE,"Det_Trans_Sum";"ei1c",#N/A,TRUE,"Earnings Impact";"ad1",#N/A,TRUE,"accretion dilution";"pfis1",#N/A,TRUE,"Pro Forma Income Statement";"profba",#N/A,TRUE,"Pro Forma Balance Sheet";"acq1c",#N/A,TRUE,"Acquirer";"tar1c",#N/A,TRUE,"Target"}</definedName>
    <definedName name="wrn.42._2" localSheetId="9" hidden="1">{"cover",#N/A,TRUE,"Cover";"toc7",#N/A,TRUE,"TOC";"over",#N/A,TRUE,"Overview";"ts2",#N/A,TRUE,"Det_Trans_Sum";"ei1c",#N/A,TRUE,"Earnings Impact";"ad1",#N/A,TRUE,"accretion dilution";"pfis1",#N/A,TRUE,"Pro Forma Income Statement";"profba",#N/A,TRUE,"Pro Forma Balance Sheet";"acq1c",#N/A,TRUE,"Acquirer";"tar1c",#N/A,TRUE,"Target"}</definedName>
    <definedName name="wrn.42._2" localSheetId="5" hidden="1">{"cover",#N/A,TRUE,"Cover";"toc7",#N/A,TRUE,"TOC";"over",#N/A,TRUE,"Overview";"ts2",#N/A,TRUE,"Det_Trans_Sum";"ei1c",#N/A,TRUE,"Earnings Impact";"ad1",#N/A,TRUE,"accretion dilution";"pfis1",#N/A,TRUE,"Pro Forma Income Statement";"profba",#N/A,TRUE,"Pro Forma Balance Sheet";"acq1c",#N/A,TRUE,"Acquirer";"tar1c",#N/A,TRUE,"Target"}</definedName>
    <definedName name="wrn.42._2" localSheetId="4" hidden="1">{"cover",#N/A,TRUE,"Cover";"toc7",#N/A,TRUE,"TOC";"over",#N/A,TRUE,"Overview";"ts2",#N/A,TRUE,"Det_Trans_Sum";"ei1c",#N/A,TRUE,"Earnings Impact";"ad1",#N/A,TRUE,"accretion dilution";"pfis1",#N/A,TRUE,"Pro Forma Income Statement";"profba",#N/A,TRUE,"Pro Forma Balance Sheet";"acq1c",#N/A,TRUE,"Acquirer";"tar1c",#N/A,TRUE,"Target"}</definedName>
    <definedName name="wrn.42._2" localSheetId="1" hidden="1">{"cover",#N/A,TRUE,"Cover";"toc7",#N/A,TRUE,"TOC";"over",#N/A,TRUE,"Overview";"ts2",#N/A,TRUE,"Det_Trans_Sum";"ei1c",#N/A,TRUE,"Earnings Impact";"ad1",#N/A,TRUE,"accretion dilution";"pfis1",#N/A,TRUE,"Pro Forma Income Statement";"profba",#N/A,TRUE,"Pro Forma Balance Sheet";"acq1c",#N/A,TRUE,"Acquirer";"tar1c",#N/A,TRUE,"Target"}</definedName>
    <definedName name="wrn.42._2" localSheetId="7" hidden="1">{"cover",#N/A,TRUE,"Cover";"toc7",#N/A,TRUE,"TOC";"over",#N/A,TRUE,"Overview";"ts2",#N/A,TRUE,"Det_Trans_Sum";"ei1c",#N/A,TRUE,"Earnings Impact";"ad1",#N/A,TRUE,"accretion dilution";"pfis1",#N/A,TRUE,"Pro Forma Income Statement";"profba",#N/A,TRUE,"Pro Forma Balance Sheet";"acq1c",#N/A,TRUE,"Acquirer";"tar1c",#N/A,TRUE,"Target"}</definedName>
    <definedName name="wrn.42._2" hidden="1">{"cover",#N/A,TRUE,"Cover";"toc7",#N/A,TRUE,"TOC";"over",#N/A,TRUE,"Overview";"ts2",#N/A,TRUE,"Det_Trans_Sum";"ei1c",#N/A,TRUE,"Earnings Impact";"ad1",#N/A,TRUE,"accretion dilution";"pfis1",#N/A,TRUE,"Pro Forma Income Statement";"profba",#N/A,TRUE,"Pro Forma Balance Sheet";"acq1c",#N/A,TRUE,"Acquirer";"tar1c",#N/A,TRUE,"Target"}</definedName>
    <definedName name="wrn.42._3" localSheetId="2" hidden="1">{"cover",#N/A,TRUE,"Cover";"toc7",#N/A,TRUE,"TOC";"over",#N/A,TRUE,"Overview";"ts2",#N/A,TRUE,"Det_Trans_Sum";"ei1c",#N/A,TRUE,"Earnings Impact";"ad1",#N/A,TRUE,"accretion dilution";"pfis1",#N/A,TRUE,"Pro Forma Income Statement";"profba",#N/A,TRUE,"Pro Forma Balance Sheet";"acq1c",#N/A,TRUE,"Acquirer";"tar1c",#N/A,TRUE,"Target"}</definedName>
    <definedName name="wrn.42._3" localSheetId="6" hidden="1">{"cover",#N/A,TRUE,"Cover";"toc7",#N/A,TRUE,"TOC";"over",#N/A,TRUE,"Overview";"ts2",#N/A,TRUE,"Det_Trans_Sum";"ei1c",#N/A,TRUE,"Earnings Impact";"ad1",#N/A,TRUE,"accretion dilution";"pfis1",#N/A,TRUE,"Pro Forma Income Statement";"profba",#N/A,TRUE,"Pro Forma Balance Sheet";"acq1c",#N/A,TRUE,"Acquirer";"tar1c",#N/A,TRUE,"Target"}</definedName>
    <definedName name="wrn.42._3" localSheetId="3" hidden="1">{"cover",#N/A,TRUE,"Cover";"toc7",#N/A,TRUE,"TOC";"over",#N/A,TRUE,"Overview";"ts2",#N/A,TRUE,"Det_Trans_Sum";"ei1c",#N/A,TRUE,"Earnings Impact";"ad1",#N/A,TRUE,"accretion dilution";"pfis1",#N/A,TRUE,"Pro Forma Income Statement";"profba",#N/A,TRUE,"Pro Forma Balance Sheet";"acq1c",#N/A,TRUE,"Acquirer";"tar1c",#N/A,TRUE,"Target"}</definedName>
    <definedName name="wrn.42._3" localSheetId="9" hidden="1">{"cover",#N/A,TRUE,"Cover";"toc7",#N/A,TRUE,"TOC";"over",#N/A,TRUE,"Overview";"ts2",#N/A,TRUE,"Det_Trans_Sum";"ei1c",#N/A,TRUE,"Earnings Impact";"ad1",#N/A,TRUE,"accretion dilution";"pfis1",#N/A,TRUE,"Pro Forma Income Statement";"profba",#N/A,TRUE,"Pro Forma Balance Sheet";"acq1c",#N/A,TRUE,"Acquirer";"tar1c",#N/A,TRUE,"Target"}</definedName>
    <definedName name="wrn.42._3" localSheetId="5" hidden="1">{"cover",#N/A,TRUE,"Cover";"toc7",#N/A,TRUE,"TOC";"over",#N/A,TRUE,"Overview";"ts2",#N/A,TRUE,"Det_Trans_Sum";"ei1c",#N/A,TRUE,"Earnings Impact";"ad1",#N/A,TRUE,"accretion dilution";"pfis1",#N/A,TRUE,"Pro Forma Income Statement";"profba",#N/A,TRUE,"Pro Forma Balance Sheet";"acq1c",#N/A,TRUE,"Acquirer";"tar1c",#N/A,TRUE,"Target"}</definedName>
    <definedName name="wrn.42._3" localSheetId="4" hidden="1">{"cover",#N/A,TRUE,"Cover";"toc7",#N/A,TRUE,"TOC";"over",#N/A,TRUE,"Overview";"ts2",#N/A,TRUE,"Det_Trans_Sum";"ei1c",#N/A,TRUE,"Earnings Impact";"ad1",#N/A,TRUE,"accretion dilution";"pfis1",#N/A,TRUE,"Pro Forma Income Statement";"profba",#N/A,TRUE,"Pro Forma Balance Sheet";"acq1c",#N/A,TRUE,"Acquirer";"tar1c",#N/A,TRUE,"Target"}</definedName>
    <definedName name="wrn.42._3" localSheetId="1" hidden="1">{"cover",#N/A,TRUE,"Cover";"toc7",#N/A,TRUE,"TOC";"over",#N/A,TRUE,"Overview";"ts2",#N/A,TRUE,"Det_Trans_Sum";"ei1c",#N/A,TRUE,"Earnings Impact";"ad1",#N/A,TRUE,"accretion dilution";"pfis1",#N/A,TRUE,"Pro Forma Income Statement";"profba",#N/A,TRUE,"Pro Forma Balance Sheet";"acq1c",#N/A,TRUE,"Acquirer";"tar1c",#N/A,TRUE,"Target"}</definedName>
    <definedName name="wrn.42._3" localSheetId="7" hidden="1">{"cover",#N/A,TRUE,"Cover";"toc7",#N/A,TRUE,"TOC";"over",#N/A,TRUE,"Overview";"ts2",#N/A,TRUE,"Det_Trans_Sum";"ei1c",#N/A,TRUE,"Earnings Impact";"ad1",#N/A,TRUE,"accretion dilution";"pfis1",#N/A,TRUE,"Pro Forma Income Statement";"profba",#N/A,TRUE,"Pro Forma Balance Sheet";"acq1c",#N/A,TRUE,"Acquirer";"tar1c",#N/A,TRUE,"Target"}</definedName>
    <definedName name="wrn.42._3" hidden="1">{"cover",#N/A,TRUE,"Cover";"toc7",#N/A,TRUE,"TOC";"over",#N/A,TRUE,"Overview";"ts2",#N/A,TRUE,"Det_Trans_Sum";"ei1c",#N/A,TRUE,"Earnings Impact";"ad1",#N/A,TRUE,"accretion dilution";"pfis1",#N/A,TRUE,"Pro Forma Income Statement";"profba",#N/A,TRUE,"Pro Forma Balance Sheet";"acq1c",#N/A,TRUE,"Acquirer";"tar1c",#N/A,TRUE,"Target"}</definedName>
    <definedName name="wrn.42._4" localSheetId="2" hidden="1">{"cover",#N/A,TRUE,"Cover";"toc7",#N/A,TRUE,"TOC";"over",#N/A,TRUE,"Overview";"ts2",#N/A,TRUE,"Det_Trans_Sum";"ei1c",#N/A,TRUE,"Earnings Impact";"ad1",#N/A,TRUE,"accretion dilution";"pfis1",#N/A,TRUE,"Pro Forma Income Statement";"profba",#N/A,TRUE,"Pro Forma Balance Sheet";"acq1c",#N/A,TRUE,"Acquirer";"tar1c",#N/A,TRUE,"Target"}</definedName>
    <definedName name="wrn.42._4" localSheetId="6" hidden="1">{"cover",#N/A,TRUE,"Cover";"toc7",#N/A,TRUE,"TOC";"over",#N/A,TRUE,"Overview";"ts2",#N/A,TRUE,"Det_Trans_Sum";"ei1c",#N/A,TRUE,"Earnings Impact";"ad1",#N/A,TRUE,"accretion dilution";"pfis1",#N/A,TRUE,"Pro Forma Income Statement";"profba",#N/A,TRUE,"Pro Forma Balance Sheet";"acq1c",#N/A,TRUE,"Acquirer";"tar1c",#N/A,TRUE,"Target"}</definedName>
    <definedName name="wrn.42._4" localSheetId="3" hidden="1">{"cover",#N/A,TRUE,"Cover";"toc7",#N/A,TRUE,"TOC";"over",#N/A,TRUE,"Overview";"ts2",#N/A,TRUE,"Det_Trans_Sum";"ei1c",#N/A,TRUE,"Earnings Impact";"ad1",#N/A,TRUE,"accretion dilution";"pfis1",#N/A,TRUE,"Pro Forma Income Statement";"profba",#N/A,TRUE,"Pro Forma Balance Sheet";"acq1c",#N/A,TRUE,"Acquirer";"tar1c",#N/A,TRUE,"Target"}</definedName>
    <definedName name="wrn.42._4" localSheetId="9" hidden="1">{"cover",#N/A,TRUE,"Cover";"toc7",#N/A,TRUE,"TOC";"over",#N/A,TRUE,"Overview";"ts2",#N/A,TRUE,"Det_Trans_Sum";"ei1c",#N/A,TRUE,"Earnings Impact";"ad1",#N/A,TRUE,"accretion dilution";"pfis1",#N/A,TRUE,"Pro Forma Income Statement";"profba",#N/A,TRUE,"Pro Forma Balance Sheet";"acq1c",#N/A,TRUE,"Acquirer";"tar1c",#N/A,TRUE,"Target"}</definedName>
    <definedName name="wrn.42._4" localSheetId="5" hidden="1">{"cover",#N/A,TRUE,"Cover";"toc7",#N/A,TRUE,"TOC";"over",#N/A,TRUE,"Overview";"ts2",#N/A,TRUE,"Det_Trans_Sum";"ei1c",#N/A,TRUE,"Earnings Impact";"ad1",#N/A,TRUE,"accretion dilution";"pfis1",#N/A,TRUE,"Pro Forma Income Statement";"profba",#N/A,TRUE,"Pro Forma Balance Sheet";"acq1c",#N/A,TRUE,"Acquirer";"tar1c",#N/A,TRUE,"Target"}</definedName>
    <definedName name="wrn.42._4" localSheetId="4" hidden="1">{"cover",#N/A,TRUE,"Cover";"toc7",#N/A,TRUE,"TOC";"over",#N/A,TRUE,"Overview";"ts2",#N/A,TRUE,"Det_Trans_Sum";"ei1c",#N/A,TRUE,"Earnings Impact";"ad1",#N/A,TRUE,"accretion dilution";"pfis1",#N/A,TRUE,"Pro Forma Income Statement";"profba",#N/A,TRUE,"Pro Forma Balance Sheet";"acq1c",#N/A,TRUE,"Acquirer";"tar1c",#N/A,TRUE,"Target"}</definedName>
    <definedName name="wrn.42._4" localSheetId="1" hidden="1">{"cover",#N/A,TRUE,"Cover";"toc7",#N/A,TRUE,"TOC";"over",#N/A,TRUE,"Overview";"ts2",#N/A,TRUE,"Det_Trans_Sum";"ei1c",#N/A,TRUE,"Earnings Impact";"ad1",#N/A,TRUE,"accretion dilution";"pfis1",#N/A,TRUE,"Pro Forma Income Statement";"profba",#N/A,TRUE,"Pro Forma Balance Sheet";"acq1c",#N/A,TRUE,"Acquirer";"tar1c",#N/A,TRUE,"Target"}</definedName>
    <definedName name="wrn.42._4" localSheetId="7" hidden="1">{"cover",#N/A,TRUE,"Cover";"toc7",#N/A,TRUE,"TOC";"over",#N/A,TRUE,"Overview";"ts2",#N/A,TRUE,"Det_Trans_Sum";"ei1c",#N/A,TRUE,"Earnings Impact";"ad1",#N/A,TRUE,"accretion dilution";"pfis1",#N/A,TRUE,"Pro Forma Income Statement";"profba",#N/A,TRUE,"Pro Forma Balance Sheet";"acq1c",#N/A,TRUE,"Acquirer";"tar1c",#N/A,TRUE,"Target"}</definedName>
    <definedName name="wrn.42._4" hidden="1">{"cover",#N/A,TRUE,"Cover";"toc7",#N/A,TRUE,"TOC";"over",#N/A,TRUE,"Overview";"ts2",#N/A,TRUE,"Det_Trans_Sum";"ei1c",#N/A,TRUE,"Earnings Impact";"ad1",#N/A,TRUE,"accretion dilution";"pfis1",#N/A,TRUE,"Pro Forma Income Statement";"profba",#N/A,TRUE,"Pro Forma Balance Sheet";"acq1c",#N/A,TRUE,"Acquirer";"tar1c",#N/A,TRUE,"Target"}</definedName>
    <definedName name="wrn.42._5" localSheetId="2" hidden="1">{"cover",#N/A,TRUE,"Cover";"toc7",#N/A,TRUE,"TOC";"over",#N/A,TRUE,"Overview";"ts2",#N/A,TRUE,"Det_Trans_Sum";"ei1c",#N/A,TRUE,"Earnings Impact";"ad1",#N/A,TRUE,"accretion dilution";"pfis1",#N/A,TRUE,"Pro Forma Income Statement";"profba",#N/A,TRUE,"Pro Forma Balance Sheet";"acq1c",#N/A,TRUE,"Acquirer";"tar1c",#N/A,TRUE,"Target"}</definedName>
    <definedName name="wrn.42._5" localSheetId="6" hidden="1">{"cover",#N/A,TRUE,"Cover";"toc7",#N/A,TRUE,"TOC";"over",#N/A,TRUE,"Overview";"ts2",#N/A,TRUE,"Det_Trans_Sum";"ei1c",#N/A,TRUE,"Earnings Impact";"ad1",#N/A,TRUE,"accretion dilution";"pfis1",#N/A,TRUE,"Pro Forma Income Statement";"profba",#N/A,TRUE,"Pro Forma Balance Sheet";"acq1c",#N/A,TRUE,"Acquirer";"tar1c",#N/A,TRUE,"Target"}</definedName>
    <definedName name="wrn.42._5" localSheetId="3" hidden="1">{"cover",#N/A,TRUE,"Cover";"toc7",#N/A,TRUE,"TOC";"over",#N/A,TRUE,"Overview";"ts2",#N/A,TRUE,"Det_Trans_Sum";"ei1c",#N/A,TRUE,"Earnings Impact";"ad1",#N/A,TRUE,"accretion dilution";"pfis1",#N/A,TRUE,"Pro Forma Income Statement";"profba",#N/A,TRUE,"Pro Forma Balance Sheet";"acq1c",#N/A,TRUE,"Acquirer";"tar1c",#N/A,TRUE,"Target"}</definedName>
    <definedName name="wrn.42._5" localSheetId="9" hidden="1">{"cover",#N/A,TRUE,"Cover";"toc7",#N/A,TRUE,"TOC";"over",#N/A,TRUE,"Overview";"ts2",#N/A,TRUE,"Det_Trans_Sum";"ei1c",#N/A,TRUE,"Earnings Impact";"ad1",#N/A,TRUE,"accretion dilution";"pfis1",#N/A,TRUE,"Pro Forma Income Statement";"profba",#N/A,TRUE,"Pro Forma Balance Sheet";"acq1c",#N/A,TRUE,"Acquirer";"tar1c",#N/A,TRUE,"Target"}</definedName>
    <definedName name="wrn.42._5" localSheetId="5" hidden="1">{"cover",#N/A,TRUE,"Cover";"toc7",#N/A,TRUE,"TOC";"over",#N/A,TRUE,"Overview";"ts2",#N/A,TRUE,"Det_Trans_Sum";"ei1c",#N/A,TRUE,"Earnings Impact";"ad1",#N/A,TRUE,"accretion dilution";"pfis1",#N/A,TRUE,"Pro Forma Income Statement";"profba",#N/A,TRUE,"Pro Forma Balance Sheet";"acq1c",#N/A,TRUE,"Acquirer";"tar1c",#N/A,TRUE,"Target"}</definedName>
    <definedName name="wrn.42._5" localSheetId="4" hidden="1">{"cover",#N/A,TRUE,"Cover";"toc7",#N/A,TRUE,"TOC";"over",#N/A,TRUE,"Overview";"ts2",#N/A,TRUE,"Det_Trans_Sum";"ei1c",#N/A,TRUE,"Earnings Impact";"ad1",#N/A,TRUE,"accretion dilution";"pfis1",#N/A,TRUE,"Pro Forma Income Statement";"profba",#N/A,TRUE,"Pro Forma Balance Sheet";"acq1c",#N/A,TRUE,"Acquirer";"tar1c",#N/A,TRUE,"Target"}</definedName>
    <definedName name="wrn.42._5" localSheetId="1" hidden="1">{"cover",#N/A,TRUE,"Cover";"toc7",#N/A,TRUE,"TOC";"over",#N/A,TRUE,"Overview";"ts2",#N/A,TRUE,"Det_Trans_Sum";"ei1c",#N/A,TRUE,"Earnings Impact";"ad1",#N/A,TRUE,"accretion dilution";"pfis1",#N/A,TRUE,"Pro Forma Income Statement";"profba",#N/A,TRUE,"Pro Forma Balance Sheet";"acq1c",#N/A,TRUE,"Acquirer";"tar1c",#N/A,TRUE,"Target"}</definedName>
    <definedName name="wrn.42._5" localSheetId="7" hidden="1">{"cover",#N/A,TRUE,"Cover";"toc7",#N/A,TRUE,"TOC";"over",#N/A,TRUE,"Overview";"ts2",#N/A,TRUE,"Det_Trans_Sum";"ei1c",#N/A,TRUE,"Earnings Impact";"ad1",#N/A,TRUE,"accretion dilution";"pfis1",#N/A,TRUE,"Pro Forma Income Statement";"profba",#N/A,TRUE,"Pro Forma Balance Sheet";"acq1c",#N/A,TRUE,"Acquirer";"tar1c",#N/A,TRUE,"Target"}</definedName>
    <definedName name="wrn.42._5" hidden="1">{"cover",#N/A,TRUE,"Cover";"toc7",#N/A,TRUE,"TOC";"over",#N/A,TRUE,"Overview";"ts2",#N/A,TRUE,"Det_Trans_Sum";"ei1c",#N/A,TRUE,"Earnings Impact";"ad1",#N/A,TRUE,"accretion dilution";"pfis1",#N/A,TRUE,"Pro Forma Income Statement";"profba",#N/A,TRUE,"Pro Forma Balance Sheet";"acq1c",#N/A,TRUE,"Acquirer";"tar1c",#N/A,TRUE,"Target"}</definedName>
    <definedName name="wrn.43." localSheetId="0" hidden="1">{"cover",#N/A,TRUE,"Cover";"toc7",#N/A,TRUE,"TOC";"over",#N/A,TRUE,"Overview";"ts2",#N/A,TRUE,"Det_Trans_Sum";"ei2c",#N/A,TRUE,"Earnings Impact";"ad2",#N/A,TRUE,"accretion dilution";"pfis2",#N/A,TRUE,"Pro Forma Income Statement";"profba",#N/A,TRUE,"Pro Forma Balance Sheet";"acq2c",#N/A,TRUE,"Acquirer";"tar2c",#N/A,TRUE,"Target"}</definedName>
    <definedName name="wrn.43." localSheetId="2" hidden="1">{"cover",#N/A,TRUE,"Cover";"toc7",#N/A,TRUE,"TOC";"over",#N/A,TRUE,"Overview";"ts2",#N/A,TRUE,"Det_Trans_Sum";"ei2c",#N/A,TRUE,"Earnings Impact";"ad2",#N/A,TRUE,"accretion dilution";"pfis2",#N/A,TRUE,"Pro Forma Income Statement";"profba",#N/A,TRUE,"Pro Forma Balance Sheet";"acq2c",#N/A,TRUE,"Acquirer";"tar2c",#N/A,TRUE,"Target"}</definedName>
    <definedName name="wrn.43." localSheetId="6" hidden="1">{"cover",#N/A,TRUE,"Cover";"toc7",#N/A,TRUE,"TOC";"over",#N/A,TRUE,"Overview";"ts2",#N/A,TRUE,"Det_Trans_Sum";"ei2c",#N/A,TRUE,"Earnings Impact";"ad2",#N/A,TRUE,"accretion dilution";"pfis2",#N/A,TRUE,"Pro Forma Income Statement";"profba",#N/A,TRUE,"Pro Forma Balance Sheet";"acq2c",#N/A,TRUE,"Acquirer";"tar2c",#N/A,TRUE,"Target"}</definedName>
    <definedName name="wrn.43." localSheetId="3" hidden="1">{"cover",#N/A,TRUE,"Cover";"toc7",#N/A,TRUE,"TOC";"over",#N/A,TRUE,"Overview";"ts2",#N/A,TRUE,"Det_Trans_Sum";"ei2c",#N/A,TRUE,"Earnings Impact";"ad2",#N/A,TRUE,"accretion dilution";"pfis2",#N/A,TRUE,"Pro Forma Income Statement";"profba",#N/A,TRUE,"Pro Forma Balance Sheet";"acq2c",#N/A,TRUE,"Acquirer";"tar2c",#N/A,TRUE,"Target"}</definedName>
    <definedName name="wrn.43." localSheetId="9" hidden="1">{"cover",#N/A,TRUE,"Cover";"toc7",#N/A,TRUE,"TOC";"over",#N/A,TRUE,"Overview";"ts2",#N/A,TRUE,"Det_Trans_Sum";"ei2c",#N/A,TRUE,"Earnings Impact";"ad2",#N/A,TRUE,"accretion dilution";"pfis2",#N/A,TRUE,"Pro Forma Income Statement";"profba",#N/A,TRUE,"Pro Forma Balance Sheet";"acq2c",#N/A,TRUE,"Acquirer";"tar2c",#N/A,TRUE,"Target"}</definedName>
    <definedName name="wrn.43." localSheetId="5" hidden="1">{"cover",#N/A,TRUE,"Cover";"toc7",#N/A,TRUE,"TOC";"over",#N/A,TRUE,"Overview";"ts2",#N/A,TRUE,"Det_Trans_Sum";"ei2c",#N/A,TRUE,"Earnings Impact";"ad2",#N/A,TRUE,"accretion dilution";"pfis2",#N/A,TRUE,"Pro Forma Income Statement";"profba",#N/A,TRUE,"Pro Forma Balance Sheet";"acq2c",#N/A,TRUE,"Acquirer";"tar2c",#N/A,TRUE,"Target"}</definedName>
    <definedName name="wrn.43." localSheetId="4" hidden="1">{"cover",#N/A,TRUE,"Cover";"toc7",#N/A,TRUE,"TOC";"over",#N/A,TRUE,"Overview";"ts2",#N/A,TRUE,"Det_Trans_Sum";"ei2c",#N/A,TRUE,"Earnings Impact";"ad2",#N/A,TRUE,"accretion dilution";"pfis2",#N/A,TRUE,"Pro Forma Income Statement";"profba",#N/A,TRUE,"Pro Forma Balance Sheet";"acq2c",#N/A,TRUE,"Acquirer";"tar2c",#N/A,TRUE,"Target"}</definedName>
    <definedName name="wrn.43." localSheetId="1" hidden="1">{"cover",#N/A,TRUE,"Cover";"toc7",#N/A,TRUE,"TOC";"over",#N/A,TRUE,"Overview";"ts2",#N/A,TRUE,"Det_Trans_Sum";"ei2c",#N/A,TRUE,"Earnings Impact";"ad2",#N/A,TRUE,"accretion dilution";"pfis2",#N/A,TRUE,"Pro Forma Income Statement";"profba",#N/A,TRUE,"Pro Forma Balance Sheet";"acq2c",#N/A,TRUE,"Acquirer";"tar2c",#N/A,TRUE,"Target"}</definedName>
    <definedName name="wrn.43." localSheetId="7" hidden="1">{"cover",#N/A,TRUE,"Cover";"toc7",#N/A,TRUE,"TOC";"over",#N/A,TRUE,"Overview";"ts2",#N/A,TRUE,"Det_Trans_Sum";"ei2c",#N/A,TRUE,"Earnings Impact";"ad2",#N/A,TRUE,"accretion dilution";"pfis2",#N/A,TRUE,"Pro Forma Income Statement";"profba",#N/A,TRUE,"Pro Forma Balance Sheet";"acq2c",#N/A,TRUE,"Acquirer";"tar2c",#N/A,TRUE,"Target"}</definedName>
    <definedName name="wrn.43." hidden="1">{"cover",#N/A,TRUE,"Cover";"toc7",#N/A,TRUE,"TOC";"over",#N/A,TRUE,"Overview";"ts2",#N/A,TRUE,"Det_Trans_Sum";"ei2c",#N/A,TRUE,"Earnings Impact";"ad2",#N/A,TRUE,"accretion dilution";"pfis2",#N/A,TRUE,"Pro Forma Income Statement";"profba",#N/A,TRUE,"Pro Forma Balance Sheet";"acq2c",#N/A,TRUE,"Acquirer";"tar2c",#N/A,TRUE,"Target"}</definedName>
    <definedName name="wrn.43._1" localSheetId="2" hidden="1">{"cover",#N/A,TRUE,"Cover";"toc7",#N/A,TRUE,"TOC";"over",#N/A,TRUE,"Overview";"ts2",#N/A,TRUE,"Det_Trans_Sum";"ei2c",#N/A,TRUE,"Earnings Impact";"ad2",#N/A,TRUE,"accretion dilution";"pfis2",#N/A,TRUE,"Pro Forma Income Statement";"profba",#N/A,TRUE,"Pro Forma Balance Sheet";"acq2c",#N/A,TRUE,"Acquirer";"tar2c",#N/A,TRUE,"Target"}</definedName>
    <definedName name="wrn.43._1" localSheetId="6" hidden="1">{"cover",#N/A,TRUE,"Cover";"toc7",#N/A,TRUE,"TOC";"over",#N/A,TRUE,"Overview";"ts2",#N/A,TRUE,"Det_Trans_Sum";"ei2c",#N/A,TRUE,"Earnings Impact";"ad2",#N/A,TRUE,"accretion dilution";"pfis2",#N/A,TRUE,"Pro Forma Income Statement";"profba",#N/A,TRUE,"Pro Forma Balance Sheet";"acq2c",#N/A,TRUE,"Acquirer";"tar2c",#N/A,TRUE,"Target"}</definedName>
    <definedName name="wrn.43._1" localSheetId="3" hidden="1">{"cover",#N/A,TRUE,"Cover";"toc7",#N/A,TRUE,"TOC";"over",#N/A,TRUE,"Overview";"ts2",#N/A,TRUE,"Det_Trans_Sum";"ei2c",#N/A,TRUE,"Earnings Impact";"ad2",#N/A,TRUE,"accretion dilution";"pfis2",#N/A,TRUE,"Pro Forma Income Statement";"profba",#N/A,TRUE,"Pro Forma Balance Sheet";"acq2c",#N/A,TRUE,"Acquirer";"tar2c",#N/A,TRUE,"Target"}</definedName>
    <definedName name="wrn.43._1" localSheetId="9" hidden="1">{"cover",#N/A,TRUE,"Cover";"toc7",#N/A,TRUE,"TOC";"over",#N/A,TRUE,"Overview";"ts2",#N/A,TRUE,"Det_Trans_Sum";"ei2c",#N/A,TRUE,"Earnings Impact";"ad2",#N/A,TRUE,"accretion dilution";"pfis2",#N/A,TRUE,"Pro Forma Income Statement";"profba",#N/A,TRUE,"Pro Forma Balance Sheet";"acq2c",#N/A,TRUE,"Acquirer";"tar2c",#N/A,TRUE,"Target"}</definedName>
    <definedName name="wrn.43._1" localSheetId="5" hidden="1">{"cover",#N/A,TRUE,"Cover";"toc7",#N/A,TRUE,"TOC";"over",#N/A,TRUE,"Overview";"ts2",#N/A,TRUE,"Det_Trans_Sum";"ei2c",#N/A,TRUE,"Earnings Impact";"ad2",#N/A,TRUE,"accretion dilution";"pfis2",#N/A,TRUE,"Pro Forma Income Statement";"profba",#N/A,TRUE,"Pro Forma Balance Sheet";"acq2c",#N/A,TRUE,"Acquirer";"tar2c",#N/A,TRUE,"Target"}</definedName>
    <definedName name="wrn.43._1" localSheetId="4" hidden="1">{"cover",#N/A,TRUE,"Cover";"toc7",#N/A,TRUE,"TOC";"over",#N/A,TRUE,"Overview";"ts2",#N/A,TRUE,"Det_Trans_Sum";"ei2c",#N/A,TRUE,"Earnings Impact";"ad2",#N/A,TRUE,"accretion dilution";"pfis2",#N/A,TRUE,"Pro Forma Income Statement";"profba",#N/A,TRUE,"Pro Forma Balance Sheet";"acq2c",#N/A,TRUE,"Acquirer";"tar2c",#N/A,TRUE,"Target"}</definedName>
    <definedName name="wrn.43._1" localSheetId="1" hidden="1">{"cover",#N/A,TRUE,"Cover";"toc7",#N/A,TRUE,"TOC";"over",#N/A,TRUE,"Overview";"ts2",#N/A,TRUE,"Det_Trans_Sum";"ei2c",#N/A,TRUE,"Earnings Impact";"ad2",#N/A,TRUE,"accretion dilution";"pfis2",#N/A,TRUE,"Pro Forma Income Statement";"profba",#N/A,TRUE,"Pro Forma Balance Sheet";"acq2c",#N/A,TRUE,"Acquirer";"tar2c",#N/A,TRUE,"Target"}</definedName>
    <definedName name="wrn.43._1" localSheetId="7" hidden="1">{"cover",#N/A,TRUE,"Cover";"toc7",#N/A,TRUE,"TOC";"over",#N/A,TRUE,"Overview";"ts2",#N/A,TRUE,"Det_Trans_Sum";"ei2c",#N/A,TRUE,"Earnings Impact";"ad2",#N/A,TRUE,"accretion dilution";"pfis2",#N/A,TRUE,"Pro Forma Income Statement";"profba",#N/A,TRUE,"Pro Forma Balance Sheet";"acq2c",#N/A,TRUE,"Acquirer";"tar2c",#N/A,TRUE,"Target"}</definedName>
    <definedName name="wrn.43._1" hidden="1">{"cover",#N/A,TRUE,"Cover";"toc7",#N/A,TRUE,"TOC";"over",#N/A,TRUE,"Overview";"ts2",#N/A,TRUE,"Det_Trans_Sum";"ei2c",#N/A,TRUE,"Earnings Impact";"ad2",#N/A,TRUE,"accretion dilution";"pfis2",#N/A,TRUE,"Pro Forma Income Statement";"profba",#N/A,TRUE,"Pro Forma Balance Sheet";"acq2c",#N/A,TRUE,"Acquirer";"tar2c",#N/A,TRUE,"Target"}</definedName>
    <definedName name="wrn.43._2" localSheetId="2" hidden="1">{"cover",#N/A,TRUE,"Cover";"toc7",#N/A,TRUE,"TOC";"over",#N/A,TRUE,"Overview";"ts2",#N/A,TRUE,"Det_Trans_Sum";"ei2c",#N/A,TRUE,"Earnings Impact";"ad2",#N/A,TRUE,"accretion dilution";"pfis2",#N/A,TRUE,"Pro Forma Income Statement";"profba",#N/A,TRUE,"Pro Forma Balance Sheet";"acq2c",#N/A,TRUE,"Acquirer";"tar2c",#N/A,TRUE,"Target"}</definedName>
    <definedName name="wrn.43._2" localSheetId="6" hidden="1">{"cover",#N/A,TRUE,"Cover";"toc7",#N/A,TRUE,"TOC";"over",#N/A,TRUE,"Overview";"ts2",#N/A,TRUE,"Det_Trans_Sum";"ei2c",#N/A,TRUE,"Earnings Impact";"ad2",#N/A,TRUE,"accretion dilution";"pfis2",#N/A,TRUE,"Pro Forma Income Statement";"profba",#N/A,TRUE,"Pro Forma Balance Sheet";"acq2c",#N/A,TRUE,"Acquirer";"tar2c",#N/A,TRUE,"Target"}</definedName>
    <definedName name="wrn.43._2" localSheetId="3" hidden="1">{"cover",#N/A,TRUE,"Cover";"toc7",#N/A,TRUE,"TOC";"over",#N/A,TRUE,"Overview";"ts2",#N/A,TRUE,"Det_Trans_Sum";"ei2c",#N/A,TRUE,"Earnings Impact";"ad2",#N/A,TRUE,"accretion dilution";"pfis2",#N/A,TRUE,"Pro Forma Income Statement";"profba",#N/A,TRUE,"Pro Forma Balance Sheet";"acq2c",#N/A,TRUE,"Acquirer";"tar2c",#N/A,TRUE,"Target"}</definedName>
    <definedName name="wrn.43._2" localSheetId="9" hidden="1">{"cover",#N/A,TRUE,"Cover";"toc7",#N/A,TRUE,"TOC";"over",#N/A,TRUE,"Overview";"ts2",#N/A,TRUE,"Det_Trans_Sum";"ei2c",#N/A,TRUE,"Earnings Impact";"ad2",#N/A,TRUE,"accretion dilution";"pfis2",#N/A,TRUE,"Pro Forma Income Statement";"profba",#N/A,TRUE,"Pro Forma Balance Sheet";"acq2c",#N/A,TRUE,"Acquirer";"tar2c",#N/A,TRUE,"Target"}</definedName>
    <definedName name="wrn.43._2" localSheetId="5" hidden="1">{"cover",#N/A,TRUE,"Cover";"toc7",#N/A,TRUE,"TOC";"over",#N/A,TRUE,"Overview";"ts2",#N/A,TRUE,"Det_Trans_Sum";"ei2c",#N/A,TRUE,"Earnings Impact";"ad2",#N/A,TRUE,"accretion dilution";"pfis2",#N/A,TRUE,"Pro Forma Income Statement";"profba",#N/A,TRUE,"Pro Forma Balance Sheet";"acq2c",#N/A,TRUE,"Acquirer";"tar2c",#N/A,TRUE,"Target"}</definedName>
    <definedName name="wrn.43._2" localSheetId="4" hidden="1">{"cover",#N/A,TRUE,"Cover";"toc7",#N/A,TRUE,"TOC";"over",#N/A,TRUE,"Overview";"ts2",#N/A,TRUE,"Det_Trans_Sum";"ei2c",#N/A,TRUE,"Earnings Impact";"ad2",#N/A,TRUE,"accretion dilution";"pfis2",#N/A,TRUE,"Pro Forma Income Statement";"profba",#N/A,TRUE,"Pro Forma Balance Sheet";"acq2c",#N/A,TRUE,"Acquirer";"tar2c",#N/A,TRUE,"Target"}</definedName>
    <definedName name="wrn.43._2" localSheetId="1" hidden="1">{"cover",#N/A,TRUE,"Cover";"toc7",#N/A,TRUE,"TOC";"over",#N/A,TRUE,"Overview";"ts2",#N/A,TRUE,"Det_Trans_Sum";"ei2c",#N/A,TRUE,"Earnings Impact";"ad2",#N/A,TRUE,"accretion dilution";"pfis2",#N/A,TRUE,"Pro Forma Income Statement";"profba",#N/A,TRUE,"Pro Forma Balance Sheet";"acq2c",#N/A,TRUE,"Acquirer";"tar2c",#N/A,TRUE,"Target"}</definedName>
    <definedName name="wrn.43._2" localSheetId="7" hidden="1">{"cover",#N/A,TRUE,"Cover";"toc7",#N/A,TRUE,"TOC";"over",#N/A,TRUE,"Overview";"ts2",#N/A,TRUE,"Det_Trans_Sum";"ei2c",#N/A,TRUE,"Earnings Impact";"ad2",#N/A,TRUE,"accretion dilution";"pfis2",#N/A,TRUE,"Pro Forma Income Statement";"profba",#N/A,TRUE,"Pro Forma Balance Sheet";"acq2c",#N/A,TRUE,"Acquirer";"tar2c",#N/A,TRUE,"Target"}</definedName>
    <definedName name="wrn.43._2" hidden="1">{"cover",#N/A,TRUE,"Cover";"toc7",#N/A,TRUE,"TOC";"over",#N/A,TRUE,"Overview";"ts2",#N/A,TRUE,"Det_Trans_Sum";"ei2c",#N/A,TRUE,"Earnings Impact";"ad2",#N/A,TRUE,"accretion dilution";"pfis2",#N/A,TRUE,"Pro Forma Income Statement";"profba",#N/A,TRUE,"Pro Forma Balance Sheet";"acq2c",#N/A,TRUE,"Acquirer";"tar2c",#N/A,TRUE,"Target"}</definedName>
    <definedName name="wrn.43._3" localSheetId="2" hidden="1">{"cover",#N/A,TRUE,"Cover";"toc7",#N/A,TRUE,"TOC";"over",#N/A,TRUE,"Overview";"ts2",#N/A,TRUE,"Det_Trans_Sum";"ei2c",#N/A,TRUE,"Earnings Impact";"ad2",#N/A,TRUE,"accretion dilution";"pfis2",#N/A,TRUE,"Pro Forma Income Statement";"profba",#N/A,TRUE,"Pro Forma Balance Sheet";"acq2c",#N/A,TRUE,"Acquirer";"tar2c",#N/A,TRUE,"Target"}</definedName>
    <definedName name="wrn.43._3" localSheetId="6" hidden="1">{"cover",#N/A,TRUE,"Cover";"toc7",#N/A,TRUE,"TOC";"over",#N/A,TRUE,"Overview";"ts2",#N/A,TRUE,"Det_Trans_Sum";"ei2c",#N/A,TRUE,"Earnings Impact";"ad2",#N/A,TRUE,"accretion dilution";"pfis2",#N/A,TRUE,"Pro Forma Income Statement";"profba",#N/A,TRUE,"Pro Forma Balance Sheet";"acq2c",#N/A,TRUE,"Acquirer";"tar2c",#N/A,TRUE,"Target"}</definedName>
    <definedName name="wrn.43._3" localSheetId="3" hidden="1">{"cover",#N/A,TRUE,"Cover";"toc7",#N/A,TRUE,"TOC";"over",#N/A,TRUE,"Overview";"ts2",#N/A,TRUE,"Det_Trans_Sum";"ei2c",#N/A,TRUE,"Earnings Impact";"ad2",#N/A,TRUE,"accretion dilution";"pfis2",#N/A,TRUE,"Pro Forma Income Statement";"profba",#N/A,TRUE,"Pro Forma Balance Sheet";"acq2c",#N/A,TRUE,"Acquirer";"tar2c",#N/A,TRUE,"Target"}</definedName>
    <definedName name="wrn.43._3" localSheetId="9" hidden="1">{"cover",#N/A,TRUE,"Cover";"toc7",#N/A,TRUE,"TOC";"over",#N/A,TRUE,"Overview";"ts2",#N/A,TRUE,"Det_Trans_Sum";"ei2c",#N/A,TRUE,"Earnings Impact";"ad2",#N/A,TRUE,"accretion dilution";"pfis2",#N/A,TRUE,"Pro Forma Income Statement";"profba",#N/A,TRUE,"Pro Forma Balance Sheet";"acq2c",#N/A,TRUE,"Acquirer";"tar2c",#N/A,TRUE,"Target"}</definedName>
    <definedName name="wrn.43._3" localSheetId="5" hidden="1">{"cover",#N/A,TRUE,"Cover";"toc7",#N/A,TRUE,"TOC";"over",#N/A,TRUE,"Overview";"ts2",#N/A,TRUE,"Det_Trans_Sum";"ei2c",#N/A,TRUE,"Earnings Impact";"ad2",#N/A,TRUE,"accretion dilution";"pfis2",#N/A,TRUE,"Pro Forma Income Statement";"profba",#N/A,TRUE,"Pro Forma Balance Sheet";"acq2c",#N/A,TRUE,"Acquirer";"tar2c",#N/A,TRUE,"Target"}</definedName>
    <definedName name="wrn.43._3" localSheetId="4" hidden="1">{"cover",#N/A,TRUE,"Cover";"toc7",#N/A,TRUE,"TOC";"over",#N/A,TRUE,"Overview";"ts2",#N/A,TRUE,"Det_Trans_Sum";"ei2c",#N/A,TRUE,"Earnings Impact";"ad2",#N/A,TRUE,"accretion dilution";"pfis2",#N/A,TRUE,"Pro Forma Income Statement";"profba",#N/A,TRUE,"Pro Forma Balance Sheet";"acq2c",#N/A,TRUE,"Acquirer";"tar2c",#N/A,TRUE,"Target"}</definedName>
    <definedName name="wrn.43._3" localSheetId="1" hidden="1">{"cover",#N/A,TRUE,"Cover";"toc7",#N/A,TRUE,"TOC";"over",#N/A,TRUE,"Overview";"ts2",#N/A,TRUE,"Det_Trans_Sum";"ei2c",#N/A,TRUE,"Earnings Impact";"ad2",#N/A,TRUE,"accretion dilution";"pfis2",#N/A,TRUE,"Pro Forma Income Statement";"profba",#N/A,TRUE,"Pro Forma Balance Sheet";"acq2c",#N/A,TRUE,"Acquirer";"tar2c",#N/A,TRUE,"Target"}</definedName>
    <definedName name="wrn.43._3" localSheetId="7" hidden="1">{"cover",#N/A,TRUE,"Cover";"toc7",#N/A,TRUE,"TOC";"over",#N/A,TRUE,"Overview";"ts2",#N/A,TRUE,"Det_Trans_Sum";"ei2c",#N/A,TRUE,"Earnings Impact";"ad2",#N/A,TRUE,"accretion dilution";"pfis2",#N/A,TRUE,"Pro Forma Income Statement";"profba",#N/A,TRUE,"Pro Forma Balance Sheet";"acq2c",#N/A,TRUE,"Acquirer";"tar2c",#N/A,TRUE,"Target"}</definedName>
    <definedName name="wrn.43._3" hidden="1">{"cover",#N/A,TRUE,"Cover";"toc7",#N/A,TRUE,"TOC";"over",#N/A,TRUE,"Overview";"ts2",#N/A,TRUE,"Det_Trans_Sum";"ei2c",#N/A,TRUE,"Earnings Impact";"ad2",#N/A,TRUE,"accretion dilution";"pfis2",#N/A,TRUE,"Pro Forma Income Statement";"profba",#N/A,TRUE,"Pro Forma Balance Sheet";"acq2c",#N/A,TRUE,"Acquirer";"tar2c",#N/A,TRUE,"Target"}</definedName>
    <definedName name="wrn.43._4" localSheetId="2" hidden="1">{"cover",#N/A,TRUE,"Cover";"toc7",#N/A,TRUE,"TOC";"over",#N/A,TRUE,"Overview";"ts2",#N/A,TRUE,"Det_Trans_Sum";"ei2c",#N/A,TRUE,"Earnings Impact";"ad2",#N/A,TRUE,"accretion dilution";"pfis2",#N/A,TRUE,"Pro Forma Income Statement";"profba",#N/A,TRUE,"Pro Forma Balance Sheet";"acq2c",#N/A,TRUE,"Acquirer";"tar2c",#N/A,TRUE,"Target"}</definedName>
    <definedName name="wrn.43._4" localSheetId="6" hidden="1">{"cover",#N/A,TRUE,"Cover";"toc7",#N/A,TRUE,"TOC";"over",#N/A,TRUE,"Overview";"ts2",#N/A,TRUE,"Det_Trans_Sum";"ei2c",#N/A,TRUE,"Earnings Impact";"ad2",#N/A,TRUE,"accretion dilution";"pfis2",#N/A,TRUE,"Pro Forma Income Statement";"profba",#N/A,TRUE,"Pro Forma Balance Sheet";"acq2c",#N/A,TRUE,"Acquirer";"tar2c",#N/A,TRUE,"Target"}</definedName>
    <definedName name="wrn.43._4" localSheetId="3" hidden="1">{"cover",#N/A,TRUE,"Cover";"toc7",#N/A,TRUE,"TOC";"over",#N/A,TRUE,"Overview";"ts2",#N/A,TRUE,"Det_Trans_Sum";"ei2c",#N/A,TRUE,"Earnings Impact";"ad2",#N/A,TRUE,"accretion dilution";"pfis2",#N/A,TRUE,"Pro Forma Income Statement";"profba",#N/A,TRUE,"Pro Forma Balance Sheet";"acq2c",#N/A,TRUE,"Acquirer";"tar2c",#N/A,TRUE,"Target"}</definedName>
    <definedName name="wrn.43._4" localSheetId="9" hidden="1">{"cover",#N/A,TRUE,"Cover";"toc7",#N/A,TRUE,"TOC";"over",#N/A,TRUE,"Overview";"ts2",#N/A,TRUE,"Det_Trans_Sum";"ei2c",#N/A,TRUE,"Earnings Impact";"ad2",#N/A,TRUE,"accretion dilution";"pfis2",#N/A,TRUE,"Pro Forma Income Statement";"profba",#N/A,TRUE,"Pro Forma Balance Sheet";"acq2c",#N/A,TRUE,"Acquirer";"tar2c",#N/A,TRUE,"Target"}</definedName>
    <definedName name="wrn.43._4" localSheetId="5" hidden="1">{"cover",#N/A,TRUE,"Cover";"toc7",#N/A,TRUE,"TOC";"over",#N/A,TRUE,"Overview";"ts2",#N/A,TRUE,"Det_Trans_Sum";"ei2c",#N/A,TRUE,"Earnings Impact";"ad2",#N/A,TRUE,"accretion dilution";"pfis2",#N/A,TRUE,"Pro Forma Income Statement";"profba",#N/A,TRUE,"Pro Forma Balance Sheet";"acq2c",#N/A,TRUE,"Acquirer";"tar2c",#N/A,TRUE,"Target"}</definedName>
    <definedName name="wrn.43._4" localSheetId="4" hidden="1">{"cover",#N/A,TRUE,"Cover";"toc7",#N/A,TRUE,"TOC";"over",#N/A,TRUE,"Overview";"ts2",#N/A,TRUE,"Det_Trans_Sum";"ei2c",#N/A,TRUE,"Earnings Impact";"ad2",#N/A,TRUE,"accretion dilution";"pfis2",#N/A,TRUE,"Pro Forma Income Statement";"profba",#N/A,TRUE,"Pro Forma Balance Sheet";"acq2c",#N/A,TRUE,"Acquirer";"tar2c",#N/A,TRUE,"Target"}</definedName>
    <definedName name="wrn.43._4" localSheetId="1" hidden="1">{"cover",#N/A,TRUE,"Cover";"toc7",#N/A,TRUE,"TOC";"over",#N/A,TRUE,"Overview";"ts2",#N/A,TRUE,"Det_Trans_Sum";"ei2c",#N/A,TRUE,"Earnings Impact";"ad2",#N/A,TRUE,"accretion dilution";"pfis2",#N/A,TRUE,"Pro Forma Income Statement";"profba",#N/A,TRUE,"Pro Forma Balance Sheet";"acq2c",#N/A,TRUE,"Acquirer";"tar2c",#N/A,TRUE,"Target"}</definedName>
    <definedName name="wrn.43._4" localSheetId="7" hidden="1">{"cover",#N/A,TRUE,"Cover";"toc7",#N/A,TRUE,"TOC";"over",#N/A,TRUE,"Overview";"ts2",#N/A,TRUE,"Det_Trans_Sum";"ei2c",#N/A,TRUE,"Earnings Impact";"ad2",#N/A,TRUE,"accretion dilution";"pfis2",#N/A,TRUE,"Pro Forma Income Statement";"profba",#N/A,TRUE,"Pro Forma Balance Sheet";"acq2c",#N/A,TRUE,"Acquirer";"tar2c",#N/A,TRUE,"Target"}</definedName>
    <definedName name="wrn.43._4" hidden="1">{"cover",#N/A,TRUE,"Cover";"toc7",#N/A,TRUE,"TOC";"over",#N/A,TRUE,"Overview";"ts2",#N/A,TRUE,"Det_Trans_Sum";"ei2c",#N/A,TRUE,"Earnings Impact";"ad2",#N/A,TRUE,"accretion dilution";"pfis2",#N/A,TRUE,"Pro Forma Income Statement";"profba",#N/A,TRUE,"Pro Forma Balance Sheet";"acq2c",#N/A,TRUE,"Acquirer";"tar2c",#N/A,TRUE,"Target"}</definedName>
    <definedName name="wrn.43._5" localSheetId="2" hidden="1">{"cover",#N/A,TRUE,"Cover";"toc7",#N/A,TRUE,"TOC";"over",#N/A,TRUE,"Overview";"ts2",#N/A,TRUE,"Det_Trans_Sum";"ei2c",#N/A,TRUE,"Earnings Impact";"ad2",#N/A,TRUE,"accretion dilution";"pfis2",#N/A,TRUE,"Pro Forma Income Statement";"profba",#N/A,TRUE,"Pro Forma Balance Sheet";"acq2c",#N/A,TRUE,"Acquirer";"tar2c",#N/A,TRUE,"Target"}</definedName>
    <definedName name="wrn.43._5" localSheetId="6" hidden="1">{"cover",#N/A,TRUE,"Cover";"toc7",#N/A,TRUE,"TOC";"over",#N/A,TRUE,"Overview";"ts2",#N/A,TRUE,"Det_Trans_Sum";"ei2c",#N/A,TRUE,"Earnings Impact";"ad2",#N/A,TRUE,"accretion dilution";"pfis2",#N/A,TRUE,"Pro Forma Income Statement";"profba",#N/A,TRUE,"Pro Forma Balance Sheet";"acq2c",#N/A,TRUE,"Acquirer";"tar2c",#N/A,TRUE,"Target"}</definedName>
    <definedName name="wrn.43._5" localSheetId="3" hidden="1">{"cover",#N/A,TRUE,"Cover";"toc7",#N/A,TRUE,"TOC";"over",#N/A,TRUE,"Overview";"ts2",#N/A,TRUE,"Det_Trans_Sum";"ei2c",#N/A,TRUE,"Earnings Impact";"ad2",#N/A,TRUE,"accretion dilution";"pfis2",#N/A,TRUE,"Pro Forma Income Statement";"profba",#N/A,TRUE,"Pro Forma Balance Sheet";"acq2c",#N/A,TRUE,"Acquirer";"tar2c",#N/A,TRUE,"Target"}</definedName>
    <definedName name="wrn.43._5" localSheetId="9" hidden="1">{"cover",#N/A,TRUE,"Cover";"toc7",#N/A,TRUE,"TOC";"over",#N/A,TRUE,"Overview";"ts2",#N/A,TRUE,"Det_Trans_Sum";"ei2c",#N/A,TRUE,"Earnings Impact";"ad2",#N/A,TRUE,"accretion dilution";"pfis2",#N/A,TRUE,"Pro Forma Income Statement";"profba",#N/A,TRUE,"Pro Forma Balance Sheet";"acq2c",#N/A,TRUE,"Acquirer";"tar2c",#N/A,TRUE,"Target"}</definedName>
    <definedName name="wrn.43._5" localSheetId="5" hidden="1">{"cover",#N/A,TRUE,"Cover";"toc7",#N/A,TRUE,"TOC";"over",#N/A,TRUE,"Overview";"ts2",#N/A,TRUE,"Det_Trans_Sum";"ei2c",#N/A,TRUE,"Earnings Impact";"ad2",#N/A,TRUE,"accretion dilution";"pfis2",#N/A,TRUE,"Pro Forma Income Statement";"profba",#N/A,TRUE,"Pro Forma Balance Sheet";"acq2c",#N/A,TRUE,"Acquirer";"tar2c",#N/A,TRUE,"Target"}</definedName>
    <definedName name="wrn.43._5" localSheetId="4" hidden="1">{"cover",#N/A,TRUE,"Cover";"toc7",#N/A,TRUE,"TOC";"over",#N/A,TRUE,"Overview";"ts2",#N/A,TRUE,"Det_Trans_Sum";"ei2c",#N/A,TRUE,"Earnings Impact";"ad2",#N/A,TRUE,"accretion dilution";"pfis2",#N/A,TRUE,"Pro Forma Income Statement";"profba",#N/A,TRUE,"Pro Forma Balance Sheet";"acq2c",#N/A,TRUE,"Acquirer";"tar2c",#N/A,TRUE,"Target"}</definedName>
    <definedName name="wrn.43._5" localSheetId="1" hidden="1">{"cover",#N/A,TRUE,"Cover";"toc7",#N/A,TRUE,"TOC";"over",#N/A,TRUE,"Overview";"ts2",#N/A,TRUE,"Det_Trans_Sum";"ei2c",#N/A,TRUE,"Earnings Impact";"ad2",#N/A,TRUE,"accretion dilution";"pfis2",#N/A,TRUE,"Pro Forma Income Statement";"profba",#N/A,TRUE,"Pro Forma Balance Sheet";"acq2c",#N/A,TRUE,"Acquirer";"tar2c",#N/A,TRUE,"Target"}</definedName>
    <definedName name="wrn.43._5" localSheetId="7" hidden="1">{"cover",#N/A,TRUE,"Cover";"toc7",#N/A,TRUE,"TOC";"over",#N/A,TRUE,"Overview";"ts2",#N/A,TRUE,"Det_Trans_Sum";"ei2c",#N/A,TRUE,"Earnings Impact";"ad2",#N/A,TRUE,"accretion dilution";"pfis2",#N/A,TRUE,"Pro Forma Income Statement";"profba",#N/A,TRUE,"Pro Forma Balance Sheet";"acq2c",#N/A,TRUE,"Acquirer";"tar2c",#N/A,TRUE,"Target"}</definedName>
    <definedName name="wrn.43._5" hidden="1">{"cover",#N/A,TRUE,"Cover";"toc7",#N/A,TRUE,"TOC";"over",#N/A,TRUE,"Overview";"ts2",#N/A,TRUE,"Det_Trans_Sum";"ei2c",#N/A,TRUE,"Earnings Impact";"ad2",#N/A,TRUE,"accretion dilution";"pfis2",#N/A,TRUE,"Pro Forma Income Statement";"profba",#N/A,TRUE,"Pro Forma Balance Sheet";"acq2c",#N/A,TRUE,"Acquirer";"tar2c",#N/A,TRUE,"Target"}</definedName>
    <definedName name="wrn.44." localSheetId="0" hidden="1">{"cover",#N/A,TRUE,"Cover";"toc7",#N/A,TRUE,"TOC";"over",#N/A,TRUE,"Overview";"ts2",#N/A,TRUE,"Det_Trans_Sum";"ei3c",#N/A,TRUE,"Earnings Impact";"ad3",#N/A,TRUE,"accretion dilution";"pfis3",#N/A,TRUE,"Pro Forma Income Statement";"profba",#N/A,TRUE,"Pro Forma Balance Sheet";"acq3c",#N/A,TRUE,"Acquirer";"tar3c",#N/A,TRUE,"Target"}</definedName>
    <definedName name="wrn.44." localSheetId="2" hidden="1">{"cover",#N/A,TRUE,"Cover";"toc7",#N/A,TRUE,"TOC";"over",#N/A,TRUE,"Overview";"ts2",#N/A,TRUE,"Det_Trans_Sum";"ei3c",#N/A,TRUE,"Earnings Impact";"ad3",#N/A,TRUE,"accretion dilution";"pfis3",#N/A,TRUE,"Pro Forma Income Statement";"profba",#N/A,TRUE,"Pro Forma Balance Sheet";"acq3c",#N/A,TRUE,"Acquirer";"tar3c",#N/A,TRUE,"Target"}</definedName>
    <definedName name="wrn.44." localSheetId="6" hidden="1">{"cover",#N/A,TRUE,"Cover";"toc7",#N/A,TRUE,"TOC";"over",#N/A,TRUE,"Overview";"ts2",#N/A,TRUE,"Det_Trans_Sum";"ei3c",#N/A,TRUE,"Earnings Impact";"ad3",#N/A,TRUE,"accretion dilution";"pfis3",#N/A,TRUE,"Pro Forma Income Statement";"profba",#N/A,TRUE,"Pro Forma Balance Sheet";"acq3c",#N/A,TRUE,"Acquirer";"tar3c",#N/A,TRUE,"Target"}</definedName>
    <definedName name="wrn.44." localSheetId="3" hidden="1">{"cover",#N/A,TRUE,"Cover";"toc7",#N/A,TRUE,"TOC";"over",#N/A,TRUE,"Overview";"ts2",#N/A,TRUE,"Det_Trans_Sum";"ei3c",#N/A,TRUE,"Earnings Impact";"ad3",#N/A,TRUE,"accretion dilution";"pfis3",#N/A,TRUE,"Pro Forma Income Statement";"profba",#N/A,TRUE,"Pro Forma Balance Sheet";"acq3c",#N/A,TRUE,"Acquirer";"tar3c",#N/A,TRUE,"Target"}</definedName>
    <definedName name="wrn.44." localSheetId="9" hidden="1">{"cover",#N/A,TRUE,"Cover";"toc7",#N/A,TRUE,"TOC";"over",#N/A,TRUE,"Overview";"ts2",#N/A,TRUE,"Det_Trans_Sum";"ei3c",#N/A,TRUE,"Earnings Impact";"ad3",#N/A,TRUE,"accretion dilution";"pfis3",#N/A,TRUE,"Pro Forma Income Statement";"profba",#N/A,TRUE,"Pro Forma Balance Sheet";"acq3c",#N/A,TRUE,"Acquirer";"tar3c",#N/A,TRUE,"Target"}</definedName>
    <definedName name="wrn.44." localSheetId="5" hidden="1">{"cover",#N/A,TRUE,"Cover";"toc7",#N/A,TRUE,"TOC";"over",#N/A,TRUE,"Overview";"ts2",#N/A,TRUE,"Det_Trans_Sum";"ei3c",#N/A,TRUE,"Earnings Impact";"ad3",#N/A,TRUE,"accretion dilution";"pfis3",#N/A,TRUE,"Pro Forma Income Statement";"profba",#N/A,TRUE,"Pro Forma Balance Sheet";"acq3c",#N/A,TRUE,"Acquirer";"tar3c",#N/A,TRUE,"Target"}</definedName>
    <definedName name="wrn.44." localSheetId="4" hidden="1">{"cover",#N/A,TRUE,"Cover";"toc7",#N/A,TRUE,"TOC";"over",#N/A,TRUE,"Overview";"ts2",#N/A,TRUE,"Det_Trans_Sum";"ei3c",#N/A,TRUE,"Earnings Impact";"ad3",#N/A,TRUE,"accretion dilution";"pfis3",#N/A,TRUE,"Pro Forma Income Statement";"profba",#N/A,TRUE,"Pro Forma Balance Sheet";"acq3c",#N/A,TRUE,"Acquirer";"tar3c",#N/A,TRUE,"Target"}</definedName>
    <definedName name="wrn.44." localSheetId="1" hidden="1">{"cover",#N/A,TRUE,"Cover";"toc7",#N/A,TRUE,"TOC";"over",#N/A,TRUE,"Overview";"ts2",#N/A,TRUE,"Det_Trans_Sum";"ei3c",#N/A,TRUE,"Earnings Impact";"ad3",#N/A,TRUE,"accretion dilution";"pfis3",#N/A,TRUE,"Pro Forma Income Statement";"profba",#N/A,TRUE,"Pro Forma Balance Sheet";"acq3c",#N/A,TRUE,"Acquirer";"tar3c",#N/A,TRUE,"Target"}</definedName>
    <definedName name="wrn.44." localSheetId="7" hidden="1">{"cover",#N/A,TRUE,"Cover";"toc7",#N/A,TRUE,"TOC";"over",#N/A,TRUE,"Overview";"ts2",#N/A,TRUE,"Det_Trans_Sum";"ei3c",#N/A,TRUE,"Earnings Impact";"ad3",#N/A,TRUE,"accretion dilution";"pfis3",#N/A,TRUE,"Pro Forma Income Statement";"profba",#N/A,TRUE,"Pro Forma Balance Sheet";"acq3c",#N/A,TRUE,"Acquirer";"tar3c",#N/A,TRUE,"Target"}</definedName>
    <definedName name="wrn.44." hidden="1">{"cover",#N/A,TRUE,"Cover";"toc7",#N/A,TRUE,"TOC";"over",#N/A,TRUE,"Overview";"ts2",#N/A,TRUE,"Det_Trans_Sum";"ei3c",#N/A,TRUE,"Earnings Impact";"ad3",#N/A,TRUE,"accretion dilution";"pfis3",#N/A,TRUE,"Pro Forma Income Statement";"profba",#N/A,TRUE,"Pro Forma Balance Sheet";"acq3c",#N/A,TRUE,"Acquirer";"tar3c",#N/A,TRUE,"Target"}</definedName>
    <definedName name="wrn.44._1" localSheetId="2" hidden="1">{"cover",#N/A,TRUE,"Cover";"toc7",#N/A,TRUE,"TOC";"over",#N/A,TRUE,"Overview";"ts2",#N/A,TRUE,"Det_Trans_Sum";"ei3c",#N/A,TRUE,"Earnings Impact";"ad3",#N/A,TRUE,"accretion dilution";"pfis3",#N/A,TRUE,"Pro Forma Income Statement";"profba",#N/A,TRUE,"Pro Forma Balance Sheet";"acq3c",#N/A,TRUE,"Acquirer";"tar3c",#N/A,TRUE,"Target"}</definedName>
    <definedName name="wrn.44._1" localSheetId="6" hidden="1">{"cover",#N/A,TRUE,"Cover";"toc7",#N/A,TRUE,"TOC";"over",#N/A,TRUE,"Overview";"ts2",#N/A,TRUE,"Det_Trans_Sum";"ei3c",#N/A,TRUE,"Earnings Impact";"ad3",#N/A,TRUE,"accretion dilution";"pfis3",#N/A,TRUE,"Pro Forma Income Statement";"profba",#N/A,TRUE,"Pro Forma Balance Sheet";"acq3c",#N/A,TRUE,"Acquirer";"tar3c",#N/A,TRUE,"Target"}</definedName>
    <definedName name="wrn.44._1" localSheetId="3" hidden="1">{"cover",#N/A,TRUE,"Cover";"toc7",#N/A,TRUE,"TOC";"over",#N/A,TRUE,"Overview";"ts2",#N/A,TRUE,"Det_Trans_Sum";"ei3c",#N/A,TRUE,"Earnings Impact";"ad3",#N/A,TRUE,"accretion dilution";"pfis3",#N/A,TRUE,"Pro Forma Income Statement";"profba",#N/A,TRUE,"Pro Forma Balance Sheet";"acq3c",#N/A,TRUE,"Acquirer";"tar3c",#N/A,TRUE,"Target"}</definedName>
    <definedName name="wrn.44._1" localSheetId="9" hidden="1">{"cover",#N/A,TRUE,"Cover";"toc7",#N/A,TRUE,"TOC";"over",#N/A,TRUE,"Overview";"ts2",#N/A,TRUE,"Det_Trans_Sum";"ei3c",#N/A,TRUE,"Earnings Impact";"ad3",#N/A,TRUE,"accretion dilution";"pfis3",#N/A,TRUE,"Pro Forma Income Statement";"profba",#N/A,TRUE,"Pro Forma Balance Sheet";"acq3c",#N/A,TRUE,"Acquirer";"tar3c",#N/A,TRUE,"Target"}</definedName>
    <definedName name="wrn.44._1" localSheetId="5" hidden="1">{"cover",#N/A,TRUE,"Cover";"toc7",#N/A,TRUE,"TOC";"over",#N/A,TRUE,"Overview";"ts2",#N/A,TRUE,"Det_Trans_Sum";"ei3c",#N/A,TRUE,"Earnings Impact";"ad3",#N/A,TRUE,"accretion dilution";"pfis3",#N/A,TRUE,"Pro Forma Income Statement";"profba",#N/A,TRUE,"Pro Forma Balance Sheet";"acq3c",#N/A,TRUE,"Acquirer";"tar3c",#N/A,TRUE,"Target"}</definedName>
    <definedName name="wrn.44._1" localSheetId="4" hidden="1">{"cover",#N/A,TRUE,"Cover";"toc7",#N/A,TRUE,"TOC";"over",#N/A,TRUE,"Overview";"ts2",#N/A,TRUE,"Det_Trans_Sum";"ei3c",#N/A,TRUE,"Earnings Impact";"ad3",#N/A,TRUE,"accretion dilution";"pfis3",#N/A,TRUE,"Pro Forma Income Statement";"profba",#N/A,TRUE,"Pro Forma Balance Sheet";"acq3c",#N/A,TRUE,"Acquirer";"tar3c",#N/A,TRUE,"Target"}</definedName>
    <definedName name="wrn.44._1" localSheetId="1" hidden="1">{"cover",#N/A,TRUE,"Cover";"toc7",#N/A,TRUE,"TOC";"over",#N/A,TRUE,"Overview";"ts2",#N/A,TRUE,"Det_Trans_Sum";"ei3c",#N/A,TRUE,"Earnings Impact";"ad3",#N/A,TRUE,"accretion dilution";"pfis3",#N/A,TRUE,"Pro Forma Income Statement";"profba",#N/A,TRUE,"Pro Forma Balance Sheet";"acq3c",#N/A,TRUE,"Acquirer";"tar3c",#N/A,TRUE,"Target"}</definedName>
    <definedName name="wrn.44._1" localSheetId="7" hidden="1">{"cover",#N/A,TRUE,"Cover";"toc7",#N/A,TRUE,"TOC";"over",#N/A,TRUE,"Overview";"ts2",#N/A,TRUE,"Det_Trans_Sum";"ei3c",#N/A,TRUE,"Earnings Impact";"ad3",#N/A,TRUE,"accretion dilution";"pfis3",#N/A,TRUE,"Pro Forma Income Statement";"profba",#N/A,TRUE,"Pro Forma Balance Sheet";"acq3c",#N/A,TRUE,"Acquirer";"tar3c",#N/A,TRUE,"Target"}</definedName>
    <definedName name="wrn.44._1" hidden="1">{"cover",#N/A,TRUE,"Cover";"toc7",#N/A,TRUE,"TOC";"over",#N/A,TRUE,"Overview";"ts2",#N/A,TRUE,"Det_Trans_Sum";"ei3c",#N/A,TRUE,"Earnings Impact";"ad3",#N/A,TRUE,"accretion dilution";"pfis3",#N/A,TRUE,"Pro Forma Income Statement";"profba",#N/A,TRUE,"Pro Forma Balance Sheet";"acq3c",#N/A,TRUE,"Acquirer";"tar3c",#N/A,TRUE,"Target"}</definedName>
    <definedName name="wrn.44._2" localSheetId="2" hidden="1">{"cover",#N/A,TRUE,"Cover";"toc7",#N/A,TRUE,"TOC";"over",#N/A,TRUE,"Overview";"ts2",#N/A,TRUE,"Det_Trans_Sum";"ei3c",#N/A,TRUE,"Earnings Impact";"ad3",#N/A,TRUE,"accretion dilution";"pfis3",#N/A,TRUE,"Pro Forma Income Statement";"profba",#N/A,TRUE,"Pro Forma Balance Sheet";"acq3c",#N/A,TRUE,"Acquirer";"tar3c",#N/A,TRUE,"Target"}</definedName>
    <definedName name="wrn.44._2" localSheetId="6" hidden="1">{"cover",#N/A,TRUE,"Cover";"toc7",#N/A,TRUE,"TOC";"over",#N/A,TRUE,"Overview";"ts2",#N/A,TRUE,"Det_Trans_Sum";"ei3c",#N/A,TRUE,"Earnings Impact";"ad3",#N/A,TRUE,"accretion dilution";"pfis3",#N/A,TRUE,"Pro Forma Income Statement";"profba",#N/A,TRUE,"Pro Forma Balance Sheet";"acq3c",#N/A,TRUE,"Acquirer";"tar3c",#N/A,TRUE,"Target"}</definedName>
    <definedName name="wrn.44._2" localSheetId="3" hidden="1">{"cover",#N/A,TRUE,"Cover";"toc7",#N/A,TRUE,"TOC";"over",#N/A,TRUE,"Overview";"ts2",#N/A,TRUE,"Det_Trans_Sum";"ei3c",#N/A,TRUE,"Earnings Impact";"ad3",#N/A,TRUE,"accretion dilution";"pfis3",#N/A,TRUE,"Pro Forma Income Statement";"profba",#N/A,TRUE,"Pro Forma Balance Sheet";"acq3c",#N/A,TRUE,"Acquirer";"tar3c",#N/A,TRUE,"Target"}</definedName>
    <definedName name="wrn.44._2" localSheetId="9" hidden="1">{"cover",#N/A,TRUE,"Cover";"toc7",#N/A,TRUE,"TOC";"over",#N/A,TRUE,"Overview";"ts2",#N/A,TRUE,"Det_Trans_Sum";"ei3c",#N/A,TRUE,"Earnings Impact";"ad3",#N/A,TRUE,"accretion dilution";"pfis3",#N/A,TRUE,"Pro Forma Income Statement";"profba",#N/A,TRUE,"Pro Forma Balance Sheet";"acq3c",#N/A,TRUE,"Acquirer";"tar3c",#N/A,TRUE,"Target"}</definedName>
    <definedName name="wrn.44._2" localSheetId="5" hidden="1">{"cover",#N/A,TRUE,"Cover";"toc7",#N/A,TRUE,"TOC";"over",#N/A,TRUE,"Overview";"ts2",#N/A,TRUE,"Det_Trans_Sum";"ei3c",#N/A,TRUE,"Earnings Impact";"ad3",#N/A,TRUE,"accretion dilution";"pfis3",#N/A,TRUE,"Pro Forma Income Statement";"profba",#N/A,TRUE,"Pro Forma Balance Sheet";"acq3c",#N/A,TRUE,"Acquirer";"tar3c",#N/A,TRUE,"Target"}</definedName>
    <definedName name="wrn.44._2" localSheetId="4" hidden="1">{"cover",#N/A,TRUE,"Cover";"toc7",#N/A,TRUE,"TOC";"over",#N/A,TRUE,"Overview";"ts2",#N/A,TRUE,"Det_Trans_Sum";"ei3c",#N/A,TRUE,"Earnings Impact";"ad3",#N/A,TRUE,"accretion dilution";"pfis3",#N/A,TRUE,"Pro Forma Income Statement";"profba",#N/A,TRUE,"Pro Forma Balance Sheet";"acq3c",#N/A,TRUE,"Acquirer";"tar3c",#N/A,TRUE,"Target"}</definedName>
    <definedName name="wrn.44._2" localSheetId="1" hidden="1">{"cover",#N/A,TRUE,"Cover";"toc7",#N/A,TRUE,"TOC";"over",#N/A,TRUE,"Overview";"ts2",#N/A,TRUE,"Det_Trans_Sum";"ei3c",#N/A,TRUE,"Earnings Impact";"ad3",#N/A,TRUE,"accretion dilution";"pfis3",#N/A,TRUE,"Pro Forma Income Statement";"profba",#N/A,TRUE,"Pro Forma Balance Sheet";"acq3c",#N/A,TRUE,"Acquirer";"tar3c",#N/A,TRUE,"Target"}</definedName>
    <definedName name="wrn.44._2" localSheetId="7" hidden="1">{"cover",#N/A,TRUE,"Cover";"toc7",#N/A,TRUE,"TOC";"over",#N/A,TRUE,"Overview";"ts2",#N/A,TRUE,"Det_Trans_Sum";"ei3c",#N/A,TRUE,"Earnings Impact";"ad3",#N/A,TRUE,"accretion dilution";"pfis3",#N/A,TRUE,"Pro Forma Income Statement";"profba",#N/A,TRUE,"Pro Forma Balance Sheet";"acq3c",#N/A,TRUE,"Acquirer";"tar3c",#N/A,TRUE,"Target"}</definedName>
    <definedName name="wrn.44._2" hidden="1">{"cover",#N/A,TRUE,"Cover";"toc7",#N/A,TRUE,"TOC";"over",#N/A,TRUE,"Overview";"ts2",#N/A,TRUE,"Det_Trans_Sum";"ei3c",#N/A,TRUE,"Earnings Impact";"ad3",#N/A,TRUE,"accretion dilution";"pfis3",#N/A,TRUE,"Pro Forma Income Statement";"profba",#N/A,TRUE,"Pro Forma Balance Sheet";"acq3c",#N/A,TRUE,"Acquirer";"tar3c",#N/A,TRUE,"Target"}</definedName>
    <definedName name="wrn.44._3" localSheetId="2" hidden="1">{"cover",#N/A,TRUE,"Cover";"toc7",#N/A,TRUE,"TOC";"over",#N/A,TRUE,"Overview";"ts2",#N/A,TRUE,"Det_Trans_Sum";"ei3c",#N/A,TRUE,"Earnings Impact";"ad3",#N/A,TRUE,"accretion dilution";"pfis3",#N/A,TRUE,"Pro Forma Income Statement";"profba",#N/A,TRUE,"Pro Forma Balance Sheet";"acq3c",#N/A,TRUE,"Acquirer";"tar3c",#N/A,TRUE,"Target"}</definedName>
    <definedName name="wrn.44._3" localSheetId="6" hidden="1">{"cover",#N/A,TRUE,"Cover";"toc7",#N/A,TRUE,"TOC";"over",#N/A,TRUE,"Overview";"ts2",#N/A,TRUE,"Det_Trans_Sum";"ei3c",#N/A,TRUE,"Earnings Impact";"ad3",#N/A,TRUE,"accretion dilution";"pfis3",#N/A,TRUE,"Pro Forma Income Statement";"profba",#N/A,TRUE,"Pro Forma Balance Sheet";"acq3c",#N/A,TRUE,"Acquirer";"tar3c",#N/A,TRUE,"Target"}</definedName>
    <definedName name="wrn.44._3" localSheetId="3" hidden="1">{"cover",#N/A,TRUE,"Cover";"toc7",#N/A,TRUE,"TOC";"over",#N/A,TRUE,"Overview";"ts2",#N/A,TRUE,"Det_Trans_Sum";"ei3c",#N/A,TRUE,"Earnings Impact";"ad3",#N/A,TRUE,"accretion dilution";"pfis3",#N/A,TRUE,"Pro Forma Income Statement";"profba",#N/A,TRUE,"Pro Forma Balance Sheet";"acq3c",#N/A,TRUE,"Acquirer";"tar3c",#N/A,TRUE,"Target"}</definedName>
    <definedName name="wrn.44._3" localSheetId="9" hidden="1">{"cover",#N/A,TRUE,"Cover";"toc7",#N/A,TRUE,"TOC";"over",#N/A,TRUE,"Overview";"ts2",#N/A,TRUE,"Det_Trans_Sum";"ei3c",#N/A,TRUE,"Earnings Impact";"ad3",#N/A,TRUE,"accretion dilution";"pfis3",#N/A,TRUE,"Pro Forma Income Statement";"profba",#N/A,TRUE,"Pro Forma Balance Sheet";"acq3c",#N/A,TRUE,"Acquirer";"tar3c",#N/A,TRUE,"Target"}</definedName>
    <definedName name="wrn.44._3" localSheetId="5" hidden="1">{"cover",#N/A,TRUE,"Cover";"toc7",#N/A,TRUE,"TOC";"over",#N/A,TRUE,"Overview";"ts2",#N/A,TRUE,"Det_Trans_Sum";"ei3c",#N/A,TRUE,"Earnings Impact";"ad3",#N/A,TRUE,"accretion dilution";"pfis3",#N/A,TRUE,"Pro Forma Income Statement";"profba",#N/A,TRUE,"Pro Forma Balance Sheet";"acq3c",#N/A,TRUE,"Acquirer";"tar3c",#N/A,TRUE,"Target"}</definedName>
    <definedName name="wrn.44._3" localSheetId="4" hidden="1">{"cover",#N/A,TRUE,"Cover";"toc7",#N/A,TRUE,"TOC";"over",#N/A,TRUE,"Overview";"ts2",#N/A,TRUE,"Det_Trans_Sum";"ei3c",#N/A,TRUE,"Earnings Impact";"ad3",#N/A,TRUE,"accretion dilution";"pfis3",#N/A,TRUE,"Pro Forma Income Statement";"profba",#N/A,TRUE,"Pro Forma Balance Sheet";"acq3c",#N/A,TRUE,"Acquirer";"tar3c",#N/A,TRUE,"Target"}</definedName>
    <definedName name="wrn.44._3" localSheetId="1" hidden="1">{"cover",#N/A,TRUE,"Cover";"toc7",#N/A,TRUE,"TOC";"over",#N/A,TRUE,"Overview";"ts2",#N/A,TRUE,"Det_Trans_Sum";"ei3c",#N/A,TRUE,"Earnings Impact";"ad3",#N/A,TRUE,"accretion dilution";"pfis3",#N/A,TRUE,"Pro Forma Income Statement";"profba",#N/A,TRUE,"Pro Forma Balance Sheet";"acq3c",#N/A,TRUE,"Acquirer";"tar3c",#N/A,TRUE,"Target"}</definedName>
    <definedName name="wrn.44._3" localSheetId="7" hidden="1">{"cover",#N/A,TRUE,"Cover";"toc7",#N/A,TRUE,"TOC";"over",#N/A,TRUE,"Overview";"ts2",#N/A,TRUE,"Det_Trans_Sum";"ei3c",#N/A,TRUE,"Earnings Impact";"ad3",#N/A,TRUE,"accretion dilution";"pfis3",#N/A,TRUE,"Pro Forma Income Statement";"profba",#N/A,TRUE,"Pro Forma Balance Sheet";"acq3c",#N/A,TRUE,"Acquirer";"tar3c",#N/A,TRUE,"Target"}</definedName>
    <definedName name="wrn.44._3" hidden="1">{"cover",#N/A,TRUE,"Cover";"toc7",#N/A,TRUE,"TOC";"over",#N/A,TRUE,"Overview";"ts2",#N/A,TRUE,"Det_Trans_Sum";"ei3c",#N/A,TRUE,"Earnings Impact";"ad3",#N/A,TRUE,"accretion dilution";"pfis3",#N/A,TRUE,"Pro Forma Income Statement";"profba",#N/A,TRUE,"Pro Forma Balance Sheet";"acq3c",#N/A,TRUE,"Acquirer";"tar3c",#N/A,TRUE,"Target"}</definedName>
    <definedName name="wrn.44._4" localSheetId="2" hidden="1">{"cover",#N/A,TRUE,"Cover";"toc7",#N/A,TRUE,"TOC";"over",#N/A,TRUE,"Overview";"ts2",#N/A,TRUE,"Det_Trans_Sum";"ei3c",#N/A,TRUE,"Earnings Impact";"ad3",#N/A,TRUE,"accretion dilution";"pfis3",#N/A,TRUE,"Pro Forma Income Statement";"profba",#N/A,TRUE,"Pro Forma Balance Sheet";"acq3c",#N/A,TRUE,"Acquirer";"tar3c",#N/A,TRUE,"Target"}</definedName>
    <definedName name="wrn.44._4" localSheetId="6" hidden="1">{"cover",#N/A,TRUE,"Cover";"toc7",#N/A,TRUE,"TOC";"over",#N/A,TRUE,"Overview";"ts2",#N/A,TRUE,"Det_Trans_Sum";"ei3c",#N/A,TRUE,"Earnings Impact";"ad3",#N/A,TRUE,"accretion dilution";"pfis3",#N/A,TRUE,"Pro Forma Income Statement";"profba",#N/A,TRUE,"Pro Forma Balance Sheet";"acq3c",#N/A,TRUE,"Acquirer";"tar3c",#N/A,TRUE,"Target"}</definedName>
    <definedName name="wrn.44._4" localSheetId="3" hidden="1">{"cover",#N/A,TRUE,"Cover";"toc7",#N/A,TRUE,"TOC";"over",#N/A,TRUE,"Overview";"ts2",#N/A,TRUE,"Det_Trans_Sum";"ei3c",#N/A,TRUE,"Earnings Impact";"ad3",#N/A,TRUE,"accretion dilution";"pfis3",#N/A,TRUE,"Pro Forma Income Statement";"profba",#N/A,TRUE,"Pro Forma Balance Sheet";"acq3c",#N/A,TRUE,"Acquirer";"tar3c",#N/A,TRUE,"Target"}</definedName>
    <definedName name="wrn.44._4" localSheetId="9" hidden="1">{"cover",#N/A,TRUE,"Cover";"toc7",#N/A,TRUE,"TOC";"over",#N/A,TRUE,"Overview";"ts2",#N/A,TRUE,"Det_Trans_Sum";"ei3c",#N/A,TRUE,"Earnings Impact";"ad3",#N/A,TRUE,"accretion dilution";"pfis3",#N/A,TRUE,"Pro Forma Income Statement";"profba",#N/A,TRUE,"Pro Forma Balance Sheet";"acq3c",#N/A,TRUE,"Acquirer";"tar3c",#N/A,TRUE,"Target"}</definedName>
    <definedName name="wrn.44._4" localSheetId="5" hidden="1">{"cover",#N/A,TRUE,"Cover";"toc7",#N/A,TRUE,"TOC";"over",#N/A,TRUE,"Overview";"ts2",#N/A,TRUE,"Det_Trans_Sum";"ei3c",#N/A,TRUE,"Earnings Impact";"ad3",#N/A,TRUE,"accretion dilution";"pfis3",#N/A,TRUE,"Pro Forma Income Statement";"profba",#N/A,TRUE,"Pro Forma Balance Sheet";"acq3c",#N/A,TRUE,"Acquirer";"tar3c",#N/A,TRUE,"Target"}</definedName>
    <definedName name="wrn.44._4" localSheetId="4" hidden="1">{"cover",#N/A,TRUE,"Cover";"toc7",#N/A,TRUE,"TOC";"over",#N/A,TRUE,"Overview";"ts2",#N/A,TRUE,"Det_Trans_Sum";"ei3c",#N/A,TRUE,"Earnings Impact";"ad3",#N/A,TRUE,"accretion dilution";"pfis3",#N/A,TRUE,"Pro Forma Income Statement";"profba",#N/A,TRUE,"Pro Forma Balance Sheet";"acq3c",#N/A,TRUE,"Acquirer";"tar3c",#N/A,TRUE,"Target"}</definedName>
    <definedName name="wrn.44._4" localSheetId="1" hidden="1">{"cover",#N/A,TRUE,"Cover";"toc7",#N/A,TRUE,"TOC";"over",#N/A,TRUE,"Overview";"ts2",#N/A,TRUE,"Det_Trans_Sum";"ei3c",#N/A,TRUE,"Earnings Impact";"ad3",#N/A,TRUE,"accretion dilution";"pfis3",#N/A,TRUE,"Pro Forma Income Statement";"profba",#N/A,TRUE,"Pro Forma Balance Sheet";"acq3c",#N/A,TRUE,"Acquirer";"tar3c",#N/A,TRUE,"Target"}</definedName>
    <definedName name="wrn.44._4" localSheetId="7" hidden="1">{"cover",#N/A,TRUE,"Cover";"toc7",#N/A,TRUE,"TOC";"over",#N/A,TRUE,"Overview";"ts2",#N/A,TRUE,"Det_Trans_Sum";"ei3c",#N/A,TRUE,"Earnings Impact";"ad3",#N/A,TRUE,"accretion dilution";"pfis3",#N/A,TRUE,"Pro Forma Income Statement";"profba",#N/A,TRUE,"Pro Forma Balance Sheet";"acq3c",#N/A,TRUE,"Acquirer";"tar3c",#N/A,TRUE,"Target"}</definedName>
    <definedName name="wrn.44._4" hidden="1">{"cover",#N/A,TRUE,"Cover";"toc7",#N/A,TRUE,"TOC";"over",#N/A,TRUE,"Overview";"ts2",#N/A,TRUE,"Det_Trans_Sum";"ei3c",#N/A,TRUE,"Earnings Impact";"ad3",#N/A,TRUE,"accretion dilution";"pfis3",#N/A,TRUE,"Pro Forma Income Statement";"profba",#N/A,TRUE,"Pro Forma Balance Sheet";"acq3c",#N/A,TRUE,"Acquirer";"tar3c",#N/A,TRUE,"Target"}</definedName>
    <definedName name="wrn.44._5" localSheetId="2" hidden="1">{"cover",#N/A,TRUE,"Cover";"toc7",#N/A,TRUE,"TOC";"over",#N/A,TRUE,"Overview";"ts2",#N/A,TRUE,"Det_Trans_Sum";"ei3c",#N/A,TRUE,"Earnings Impact";"ad3",#N/A,TRUE,"accretion dilution";"pfis3",#N/A,TRUE,"Pro Forma Income Statement";"profba",#N/A,TRUE,"Pro Forma Balance Sheet";"acq3c",#N/A,TRUE,"Acquirer";"tar3c",#N/A,TRUE,"Target"}</definedName>
    <definedName name="wrn.44._5" localSheetId="6" hidden="1">{"cover",#N/A,TRUE,"Cover";"toc7",#N/A,TRUE,"TOC";"over",#N/A,TRUE,"Overview";"ts2",#N/A,TRUE,"Det_Trans_Sum";"ei3c",#N/A,TRUE,"Earnings Impact";"ad3",#N/A,TRUE,"accretion dilution";"pfis3",#N/A,TRUE,"Pro Forma Income Statement";"profba",#N/A,TRUE,"Pro Forma Balance Sheet";"acq3c",#N/A,TRUE,"Acquirer";"tar3c",#N/A,TRUE,"Target"}</definedName>
    <definedName name="wrn.44._5" localSheetId="3" hidden="1">{"cover",#N/A,TRUE,"Cover";"toc7",#N/A,TRUE,"TOC";"over",#N/A,TRUE,"Overview";"ts2",#N/A,TRUE,"Det_Trans_Sum";"ei3c",#N/A,TRUE,"Earnings Impact";"ad3",#N/A,TRUE,"accretion dilution";"pfis3",#N/A,TRUE,"Pro Forma Income Statement";"profba",#N/A,TRUE,"Pro Forma Balance Sheet";"acq3c",#N/A,TRUE,"Acquirer";"tar3c",#N/A,TRUE,"Target"}</definedName>
    <definedName name="wrn.44._5" localSheetId="9" hidden="1">{"cover",#N/A,TRUE,"Cover";"toc7",#N/A,TRUE,"TOC";"over",#N/A,TRUE,"Overview";"ts2",#N/A,TRUE,"Det_Trans_Sum";"ei3c",#N/A,TRUE,"Earnings Impact";"ad3",#N/A,TRUE,"accretion dilution";"pfis3",#N/A,TRUE,"Pro Forma Income Statement";"profba",#N/A,TRUE,"Pro Forma Balance Sheet";"acq3c",#N/A,TRUE,"Acquirer";"tar3c",#N/A,TRUE,"Target"}</definedName>
    <definedName name="wrn.44._5" localSheetId="5" hidden="1">{"cover",#N/A,TRUE,"Cover";"toc7",#N/A,TRUE,"TOC";"over",#N/A,TRUE,"Overview";"ts2",#N/A,TRUE,"Det_Trans_Sum";"ei3c",#N/A,TRUE,"Earnings Impact";"ad3",#N/A,TRUE,"accretion dilution";"pfis3",#N/A,TRUE,"Pro Forma Income Statement";"profba",#N/A,TRUE,"Pro Forma Balance Sheet";"acq3c",#N/A,TRUE,"Acquirer";"tar3c",#N/A,TRUE,"Target"}</definedName>
    <definedName name="wrn.44._5" localSheetId="4" hidden="1">{"cover",#N/A,TRUE,"Cover";"toc7",#N/A,TRUE,"TOC";"over",#N/A,TRUE,"Overview";"ts2",#N/A,TRUE,"Det_Trans_Sum";"ei3c",#N/A,TRUE,"Earnings Impact";"ad3",#N/A,TRUE,"accretion dilution";"pfis3",#N/A,TRUE,"Pro Forma Income Statement";"profba",#N/A,TRUE,"Pro Forma Balance Sheet";"acq3c",#N/A,TRUE,"Acquirer";"tar3c",#N/A,TRUE,"Target"}</definedName>
    <definedName name="wrn.44._5" localSheetId="1" hidden="1">{"cover",#N/A,TRUE,"Cover";"toc7",#N/A,TRUE,"TOC";"over",#N/A,TRUE,"Overview";"ts2",#N/A,TRUE,"Det_Trans_Sum";"ei3c",#N/A,TRUE,"Earnings Impact";"ad3",#N/A,TRUE,"accretion dilution";"pfis3",#N/A,TRUE,"Pro Forma Income Statement";"profba",#N/A,TRUE,"Pro Forma Balance Sheet";"acq3c",#N/A,TRUE,"Acquirer";"tar3c",#N/A,TRUE,"Target"}</definedName>
    <definedName name="wrn.44._5" localSheetId="7" hidden="1">{"cover",#N/A,TRUE,"Cover";"toc7",#N/A,TRUE,"TOC";"over",#N/A,TRUE,"Overview";"ts2",#N/A,TRUE,"Det_Trans_Sum";"ei3c",#N/A,TRUE,"Earnings Impact";"ad3",#N/A,TRUE,"accretion dilution";"pfis3",#N/A,TRUE,"Pro Forma Income Statement";"profba",#N/A,TRUE,"Pro Forma Balance Sheet";"acq3c",#N/A,TRUE,"Acquirer";"tar3c",#N/A,TRUE,"Target"}</definedName>
    <definedName name="wrn.44._5" hidden="1">{"cover",#N/A,TRUE,"Cover";"toc7",#N/A,TRUE,"TOC";"over",#N/A,TRUE,"Overview";"ts2",#N/A,TRUE,"Det_Trans_Sum";"ei3c",#N/A,TRUE,"Earnings Impact";"ad3",#N/A,TRUE,"accretion dilution";"pfis3",#N/A,TRUE,"Pro Forma Income Statement";"profba",#N/A,TRUE,"Pro Forma Balance Sheet";"acq3c",#N/A,TRUE,"Acquirer";"tar3c",#N/A,TRUE,"Target"}</definedName>
    <definedName name="wrn.45." localSheetId="0"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 localSheetId="2"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 localSheetId="6"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 localSheetId="3"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 localSheetId="9"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 localSheetId="5"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 localSheetId="4"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 localSheetId="1"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 localSheetId="7"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1" localSheetId="2"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1" localSheetId="6"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1" localSheetId="3"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1" localSheetId="9"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1" localSheetId="5"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1" localSheetId="4"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1" localSheetId="1"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1" localSheetId="7"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1"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2" localSheetId="2"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2" localSheetId="6"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2" localSheetId="3"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2" localSheetId="9"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2" localSheetId="5"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2" localSheetId="4"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2" localSheetId="1"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2" localSheetId="7"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2"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3" localSheetId="2"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3" localSheetId="6"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3" localSheetId="3"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3" localSheetId="9"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3" localSheetId="5"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3" localSheetId="4"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3" localSheetId="1"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3" localSheetId="7"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3"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4" localSheetId="2"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4" localSheetId="6"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4" localSheetId="3"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4" localSheetId="9"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4" localSheetId="5"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4" localSheetId="4"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4" localSheetId="1"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4" localSheetId="7"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4"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5" localSheetId="2"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5" localSheetId="6"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5" localSheetId="3"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5" localSheetId="9"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5" localSheetId="5"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5" localSheetId="4"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5" localSheetId="1"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5" localSheetId="7"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5._5" hidden="1">{"cover",#N/A,TRUE,"Cover";"toc8",#N/A,TRUE,"TOC";"over",#N/A,TRUE,"Overview";"ts2",#N/A,TRUE,"Det_Trans_Sum";"eic",#N/A,TRUE,"Earnings Impact";"ad",#N/A,TRUE,"accretion dilution";"pfis",#N/A,TRUE,"Pro Forma Income Statement";"ca",#N/A,TRUE,"Contribution_Analysis";"profba",#N/A,TRUE,"Pro Forma Balance Sheet";"acqc",#N/A,TRUE,"Acquirer";"tarc",#N/A,TRUE,"Target"}</definedName>
    <definedName name="wrn.46." localSheetId="0"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 localSheetId="2"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 localSheetId="6"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 localSheetId="3"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 localSheetId="9"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 localSheetId="5"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 localSheetId="4"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 localSheetId="1"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 localSheetId="7"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1" localSheetId="2"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1" localSheetId="6"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1" localSheetId="3"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1" localSheetId="9"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1" localSheetId="5"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1" localSheetId="4"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1" localSheetId="1"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1" localSheetId="7"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1"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2" localSheetId="2"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2" localSheetId="6"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2" localSheetId="3"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2" localSheetId="9"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2" localSheetId="5"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2" localSheetId="4"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2" localSheetId="1"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2" localSheetId="7"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2"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3" localSheetId="2"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3" localSheetId="6"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3" localSheetId="3"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3" localSheetId="9"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3" localSheetId="5"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3" localSheetId="4"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3" localSheetId="1"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3" localSheetId="7"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3"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4" localSheetId="2"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4" localSheetId="6"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4" localSheetId="3"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4" localSheetId="9"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4" localSheetId="5"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4" localSheetId="4"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4" localSheetId="1"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4" localSheetId="7"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4"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5" localSheetId="2"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5" localSheetId="6"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5" localSheetId="3"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5" localSheetId="9"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5" localSheetId="5"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5" localSheetId="4"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5" localSheetId="1"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5" localSheetId="7"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6._5" hidden="1">{"cover",#N/A,TRUE,"Cover";"toc8",#N/A,TRUE,"TOC";"over",#N/A,TRUE,"Overview";"ts2",#N/A,TRUE,"Det_Trans_Sum";"ei1c",#N/A,TRUE,"Earnings Impact";"ad1",#N/A,TRUE,"accretion dilution";"pfis1",#N/A,TRUE,"Pro Forma Income Statement";"ca1",#N/A,TRUE,"Contribution_Analysis";"profba",#N/A,TRUE,"Pro Forma Balance Sheet";"acq1c",#N/A,TRUE,"Acquirer";"tar1c",#N/A,TRUE,"Target"}</definedName>
    <definedName name="wrn.47." localSheetId="0"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1"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1"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1"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1"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1"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1"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1"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1"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2"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2"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2"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2"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2"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2"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2"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2"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3"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3"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3"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3"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3"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3"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3"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3"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4"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4"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4"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4"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4"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4"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4"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4"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5" localSheetId="2"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5" localSheetId="6"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5" localSheetId="3"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5" localSheetId="9"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5" localSheetId="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5" localSheetId="4"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5" localSheetId="1"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5" localSheetId="7"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7._5" hidden="1">{"cover",#N/A,TRUE,"Cover";"toc8",#N/A,TRUE,"TOC";"over",#N/A,TRUE,"Overview";"ts2",#N/A,TRUE,"Det_Trans_Sum";"ei2c",#N/A,TRUE,"Earnings Impact";"ad2",#N/A,TRUE,"accretion dilution";"pfis2",#N/A,TRUE,"Pro Forma Income Statement";"ca2",#N/A,TRUE,"Contribution_Analysis";"profba",#N/A,TRUE,"Pro Forma Balance Sheet";"acq2c",#N/A,TRUE,"Acquirer";"tar2c",#N/A,TRUE,"Target"}</definedName>
    <definedName name="wrn.48." localSheetId="0"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 localSheetId="2"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 localSheetId="6"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 localSheetId="3"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 localSheetId="9"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 localSheetId="5"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 localSheetId="4"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 localSheetId="1"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 localSheetId="7"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1" localSheetId="2"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1" localSheetId="6"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1" localSheetId="3"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1" localSheetId="9"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1" localSheetId="5"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1" localSheetId="4"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1" localSheetId="1"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1" localSheetId="7"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1"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2" localSheetId="2"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2" localSheetId="6"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2" localSheetId="3"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2" localSheetId="9"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2" localSheetId="5"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2" localSheetId="4"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2" localSheetId="1"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2" localSheetId="7"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2"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3" localSheetId="2"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3" localSheetId="6"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3" localSheetId="3"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3" localSheetId="9"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3" localSheetId="5"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3" localSheetId="4"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3" localSheetId="1"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3" localSheetId="7"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3"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4" localSheetId="2"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4" localSheetId="6"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4" localSheetId="3"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4" localSheetId="9"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4" localSheetId="5"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4" localSheetId="4"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4" localSheetId="1"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4" localSheetId="7"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4"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5" localSheetId="2"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5" localSheetId="6"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5" localSheetId="3"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5" localSheetId="9"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5" localSheetId="5"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5" localSheetId="4"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5" localSheetId="1"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5" localSheetId="7"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8._5" hidden="1">{"cover",#N/A,TRUE,"Cover";"toc8",#N/A,TRUE,"TOC";"over",#N/A,TRUE,"Overview";"ts2",#N/A,TRUE,"Det_Trans_Sum";"ei3c",#N/A,TRUE,"Earnings Impact";"ad3",#N/A,TRUE,"accretion dilution";"pfis3",#N/A,TRUE,"Pro Forma Income Statement";"ca3",#N/A,TRUE,"Contribution_Analysis";"profba",#N/A,TRUE,"Pro Forma Balance Sheet";"acq3c",#N/A,TRUE,"Acquirer";"tar3c",#N/A,TRUE,"Target"}</definedName>
    <definedName name="wrn.49." localSheetId="0"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 localSheetId="2"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 localSheetId="6"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 localSheetId="3"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 localSheetId="9"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 localSheetId="5"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 localSheetId="4"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 localSheetId="1"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 localSheetId="7"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1" localSheetId="2"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1" localSheetId="6"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1" localSheetId="3"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1" localSheetId="9"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1" localSheetId="5"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1" localSheetId="4"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1" localSheetId="1"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1" localSheetId="7"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1"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2" localSheetId="2"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2" localSheetId="6"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2" localSheetId="3"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2" localSheetId="9"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2" localSheetId="5"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2" localSheetId="4"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2" localSheetId="1"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2" localSheetId="7"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2"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3" localSheetId="2"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3" localSheetId="6"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3" localSheetId="3"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3" localSheetId="9"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3" localSheetId="5"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3" localSheetId="4"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3" localSheetId="1"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3" localSheetId="7"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3"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4" localSheetId="2"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4" localSheetId="6"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4" localSheetId="3"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4" localSheetId="9"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4" localSheetId="5"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4" localSheetId="4"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4" localSheetId="1"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4" localSheetId="7"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4"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5" localSheetId="2"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5" localSheetId="6"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5" localSheetId="3"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5" localSheetId="9"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5" localSheetId="5"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5" localSheetId="4"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5" localSheetId="1"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5" localSheetId="7"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49._5" hidden="1">{"cover",#N/A,TRUE,"Cover";"toc9",#N/A,TRUE,"TOC";"over",#N/A,TRUE,"Overview";"ts2",#N/A,TRUE,"Det_Trans_Sum";"eic",#N/A,TRUE,"Earnings Impact";"ad",#N/A,TRUE,"accretion dilution";"tas",#N/A,TRUE,"TaintedShares";"hg",#N/A,TRUE,"Has-Gets";"pfis",#N/A,TRUE,"Pro Forma Income Statement";"ca",#N/A,TRUE,"Contribution_Analysis";"profba",#N/A,TRUE,"Pro Forma Balance Sheet";"acqc",#N/A,TRUE,"Acquirer";"tarc",#N/A,TRUE,"Target"}</definedName>
    <definedName name="wrn.5." localSheetId="0" hidden="1">{"cover",#N/A,TRUE,"Cover";"toc2",#N/A,TRUE,"TOC";"ts1",#N/A,TRUE,"Transaction Summary";"ei",#N/A,TRUE,"Earnings Impact";"ad",#N/A,TRUE,"accretion dilution";"hg",#N/A,TRUE,"Has-Gets"}</definedName>
    <definedName name="wrn.5." localSheetId="2" hidden="1">{"cover",#N/A,TRUE,"Cover";"toc2",#N/A,TRUE,"TOC";"ts1",#N/A,TRUE,"Transaction Summary";"ei",#N/A,TRUE,"Earnings Impact";"ad",#N/A,TRUE,"accretion dilution";"hg",#N/A,TRUE,"Has-Gets"}</definedName>
    <definedName name="wrn.5." localSheetId="6" hidden="1">{"cover",#N/A,TRUE,"Cover";"toc2",#N/A,TRUE,"TOC";"ts1",#N/A,TRUE,"Transaction Summary";"ei",#N/A,TRUE,"Earnings Impact";"ad",#N/A,TRUE,"accretion dilution";"hg",#N/A,TRUE,"Has-Gets"}</definedName>
    <definedName name="wrn.5." localSheetId="3" hidden="1">{"cover",#N/A,TRUE,"Cover";"toc2",#N/A,TRUE,"TOC";"ts1",#N/A,TRUE,"Transaction Summary";"ei",#N/A,TRUE,"Earnings Impact";"ad",#N/A,TRUE,"accretion dilution";"hg",#N/A,TRUE,"Has-Gets"}</definedName>
    <definedName name="wrn.5." localSheetId="9" hidden="1">{"cover",#N/A,TRUE,"Cover";"toc2",#N/A,TRUE,"TOC";"ts1",#N/A,TRUE,"Transaction Summary";"ei",#N/A,TRUE,"Earnings Impact";"ad",#N/A,TRUE,"accretion dilution";"hg",#N/A,TRUE,"Has-Gets"}</definedName>
    <definedName name="wrn.5." localSheetId="5" hidden="1">{"cover",#N/A,TRUE,"Cover";"toc2",#N/A,TRUE,"TOC";"ts1",#N/A,TRUE,"Transaction Summary";"ei",#N/A,TRUE,"Earnings Impact";"ad",#N/A,TRUE,"accretion dilution";"hg",#N/A,TRUE,"Has-Gets"}</definedName>
    <definedName name="wrn.5." localSheetId="4" hidden="1">{"cover",#N/A,TRUE,"Cover";"toc2",#N/A,TRUE,"TOC";"ts1",#N/A,TRUE,"Transaction Summary";"ei",#N/A,TRUE,"Earnings Impact";"ad",#N/A,TRUE,"accretion dilution";"hg",#N/A,TRUE,"Has-Gets"}</definedName>
    <definedName name="wrn.5." localSheetId="1" hidden="1">{"cover",#N/A,TRUE,"Cover";"toc2",#N/A,TRUE,"TOC";"ts1",#N/A,TRUE,"Transaction Summary";"ei",#N/A,TRUE,"Earnings Impact";"ad",#N/A,TRUE,"accretion dilution";"hg",#N/A,TRUE,"Has-Gets"}</definedName>
    <definedName name="wrn.5." localSheetId="7" hidden="1">{"cover",#N/A,TRUE,"Cover";"toc2",#N/A,TRUE,"TOC";"ts1",#N/A,TRUE,"Transaction Summary";"ei",#N/A,TRUE,"Earnings Impact";"ad",#N/A,TRUE,"accretion dilution";"hg",#N/A,TRUE,"Has-Gets"}</definedName>
    <definedName name="wrn.5." hidden="1">{"cover",#N/A,TRUE,"Cover";"toc2",#N/A,TRUE,"TOC";"ts1",#N/A,TRUE,"Transaction Summary";"ei",#N/A,TRUE,"Earnings Impact";"ad",#N/A,TRUE,"accretion dilution";"hg",#N/A,TRUE,"Has-Gets"}</definedName>
    <definedName name="wrn.5._1" localSheetId="2" hidden="1">{"cover",#N/A,TRUE,"Cover";"toc2",#N/A,TRUE,"TOC";"ts1",#N/A,TRUE,"Transaction Summary";"ei",#N/A,TRUE,"Earnings Impact";"ad",#N/A,TRUE,"accretion dilution";"hg",#N/A,TRUE,"Has-Gets"}</definedName>
    <definedName name="wrn.5._1" localSheetId="6" hidden="1">{"cover",#N/A,TRUE,"Cover";"toc2",#N/A,TRUE,"TOC";"ts1",#N/A,TRUE,"Transaction Summary";"ei",#N/A,TRUE,"Earnings Impact";"ad",#N/A,TRUE,"accretion dilution";"hg",#N/A,TRUE,"Has-Gets"}</definedName>
    <definedName name="wrn.5._1" localSheetId="3" hidden="1">{"cover",#N/A,TRUE,"Cover";"toc2",#N/A,TRUE,"TOC";"ts1",#N/A,TRUE,"Transaction Summary";"ei",#N/A,TRUE,"Earnings Impact";"ad",#N/A,TRUE,"accretion dilution";"hg",#N/A,TRUE,"Has-Gets"}</definedName>
    <definedName name="wrn.5._1" localSheetId="9" hidden="1">{"cover",#N/A,TRUE,"Cover";"toc2",#N/A,TRUE,"TOC";"ts1",#N/A,TRUE,"Transaction Summary";"ei",#N/A,TRUE,"Earnings Impact";"ad",#N/A,TRUE,"accretion dilution";"hg",#N/A,TRUE,"Has-Gets"}</definedName>
    <definedName name="wrn.5._1" localSheetId="5" hidden="1">{"cover",#N/A,TRUE,"Cover";"toc2",#N/A,TRUE,"TOC";"ts1",#N/A,TRUE,"Transaction Summary";"ei",#N/A,TRUE,"Earnings Impact";"ad",#N/A,TRUE,"accretion dilution";"hg",#N/A,TRUE,"Has-Gets"}</definedName>
    <definedName name="wrn.5._1" localSheetId="4" hidden="1">{"cover",#N/A,TRUE,"Cover";"toc2",#N/A,TRUE,"TOC";"ts1",#N/A,TRUE,"Transaction Summary";"ei",#N/A,TRUE,"Earnings Impact";"ad",#N/A,TRUE,"accretion dilution";"hg",#N/A,TRUE,"Has-Gets"}</definedName>
    <definedName name="wrn.5._1" localSheetId="1" hidden="1">{"cover",#N/A,TRUE,"Cover";"toc2",#N/A,TRUE,"TOC";"ts1",#N/A,TRUE,"Transaction Summary";"ei",#N/A,TRUE,"Earnings Impact";"ad",#N/A,TRUE,"accretion dilution";"hg",#N/A,TRUE,"Has-Gets"}</definedName>
    <definedName name="wrn.5._1" localSheetId="7" hidden="1">{"cover",#N/A,TRUE,"Cover";"toc2",#N/A,TRUE,"TOC";"ts1",#N/A,TRUE,"Transaction Summary";"ei",#N/A,TRUE,"Earnings Impact";"ad",#N/A,TRUE,"accretion dilution";"hg",#N/A,TRUE,"Has-Gets"}</definedName>
    <definedName name="wrn.5._1" hidden="1">{"cover",#N/A,TRUE,"Cover";"toc2",#N/A,TRUE,"TOC";"ts1",#N/A,TRUE,"Transaction Summary";"ei",#N/A,TRUE,"Earnings Impact";"ad",#N/A,TRUE,"accretion dilution";"hg",#N/A,TRUE,"Has-Gets"}</definedName>
    <definedName name="wrn.5._2" localSheetId="2" hidden="1">{"cover",#N/A,TRUE,"Cover";"toc2",#N/A,TRUE,"TOC";"ts1",#N/A,TRUE,"Transaction Summary";"ei",#N/A,TRUE,"Earnings Impact";"ad",#N/A,TRUE,"accretion dilution";"hg",#N/A,TRUE,"Has-Gets"}</definedName>
    <definedName name="wrn.5._2" localSheetId="6" hidden="1">{"cover",#N/A,TRUE,"Cover";"toc2",#N/A,TRUE,"TOC";"ts1",#N/A,TRUE,"Transaction Summary";"ei",#N/A,TRUE,"Earnings Impact";"ad",#N/A,TRUE,"accretion dilution";"hg",#N/A,TRUE,"Has-Gets"}</definedName>
    <definedName name="wrn.5._2" localSheetId="3" hidden="1">{"cover",#N/A,TRUE,"Cover";"toc2",#N/A,TRUE,"TOC";"ts1",#N/A,TRUE,"Transaction Summary";"ei",#N/A,TRUE,"Earnings Impact";"ad",#N/A,TRUE,"accretion dilution";"hg",#N/A,TRUE,"Has-Gets"}</definedName>
    <definedName name="wrn.5._2" localSheetId="9" hidden="1">{"cover",#N/A,TRUE,"Cover";"toc2",#N/A,TRUE,"TOC";"ts1",#N/A,TRUE,"Transaction Summary";"ei",#N/A,TRUE,"Earnings Impact";"ad",#N/A,TRUE,"accretion dilution";"hg",#N/A,TRUE,"Has-Gets"}</definedName>
    <definedName name="wrn.5._2" localSheetId="5" hidden="1">{"cover",#N/A,TRUE,"Cover";"toc2",#N/A,TRUE,"TOC";"ts1",#N/A,TRUE,"Transaction Summary";"ei",#N/A,TRUE,"Earnings Impact";"ad",#N/A,TRUE,"accretion dilution";"hg",#N/A,TRUE,"Has-Gets"}</definedName>
    <definedName name="wrn.5._2" localSheetId="4" hidden="1">{"cover",#N/A,TRUE,"Cover";"toc2",#N/A,TRUE,"TOC";"ts1",#N/A,TRUE,"Transaction Summary";"ei",#N/A,TRUE,"Earnings Impact";"ad",#N/A,TRUE,"accretion dilution";"hg",#N/A,TRUE,"Has-Gets"}</definedName>
    <definedName name="wrn.5._2" localSheetId="1" hidden="1">{"cover",#N/A,TRUE,"Cover";"toc2",#N/A,TRUE,"TOC";"ts1",#N/A,TRUE,"Transaction Summary";"ei",#N/A,TRUE,"Earnings Impact";"ad",#N/A,TRUE,"accretion dilution";"hg",#N/A,TRUE,"Has-Gets"}</definedName>
    <definedName name="wrn.5._2" localSheetId="7" hidden="1">{"cover",#N/A,TRUE,"Cover";"toc2",#N/A,TRUE,"TOC";"ts1",#N/A,TRUE,"Transaction Summary";"ei",#N/A,TRUE,"Earnings Impact";"ad",#N/A,TRUE,"accretion dilution";"hg",#N/A,TRUE,"Has-Gets"}</definedName>
    <definedName name="wrn.5._2" hidden="1">{"cover",#N/A,TRUE,"Cover";"toc2",#N/A,TRUE,"TOC";"ts1",#N/A,TRUE,"Transaction Summary";"ei",#N/A,TRUE,"Earnings Impact";"ad",#N/A,TRUE,"accretion dilution";"hg",#N/A,TRUE,"Has-Gets"}</definedName>
    <definedName name="wrn.5._3" localSheetId="2" hidden="1">{"cover",#N/A,TRUE,"Cover";"toc2",#N/A,TRUE,"TOC";"ts1",#N/A,TRUE,"Transaction Summary";"ei",#N/A,TRUE,"Earnings Impact";"ad",#N/A,TRUE,"accretion dilution";"hg",#N/A,TRUE,"Has-Gets"}</definedName>
    <definedName name="wrn.5._3" localSheetId="6" hidden="1">{"cover",#N/A,TRUE,"Cover";"toc2",#N/A,TRUE,"TOC";"ts1",#N/A,TRUE,"Transaction Summary";"ei",#N/A,TRUE,"Earnings Impact";"ad",#N/A,TRUE,"accretion dilution";"hg",#N/A,TRUE,"Has-Gets"}</definedName>
    <definedName name="wrn.5._3" localSheetId="3" hidden="1">{"cover",#N/A,TRUE,"Cover";"toc2",#N/A,TRUE,"TOC";"ts1",#N/A,TRUE,"Transaction Summary";"ei",#N/A,TRUE,"Earnings Impact";"ad",#N/A,TRUE,"accretion dilution";"hg",#N/A,TRUE,"Has-Gets"}</definedName>
    <definedName name="wrn.5._3" localSheetId="9" hidden="1">{"cover",#N/A,TRUE,"Cover";"toc2",#N/A,TRUE,"TOC";"ts1",#N/A,TRUE,"Transaction Summary";"ei",#N/A,TRUE,"Earnings Impact";"ad",#N/A,TRUE,"accretion dilution";"hg",#N/A,TRUE,"Has-Gets"}</definedName>
    <definedName name="wrn.5._3" localSheetId="5" hidden="1">{"cover",#N/A,TRUE,"Cover";"toc2",#N/A,TRUE,"TOC";"ts1",#N/A,TRUE,"Transaction Summary";"ei",#N/A,TRUE,"Earnings Impact";"ad",#N/A,TRUE,"accretion dilution";"hg",#N/A,TRUE,"Has-Gets"}</definedName>
    <definedName name="wrn.5._3" localSheetId="4" hidden="1">{"cover",#N/A,TRUE,"Cover";"toc2",#N/A,TRUE,"TOC";"ts1",#N/A,TRUE,"Transaction Summary";"ei",#N/A,TRUE,"Earnings Impact";"ad",#N/A,TRUE,"accretion dilution";"hg",#N/A,TRUE,"Has-Gets"}</definedName>
    <definedName name="wrn.5._3" localSheetId="1" hidden="1">{"cover",#N/A,TRUE,"Cover";"toc2",#N/A,TRUE,"TOC";"ts1",#N/A,TRUE,"Transaction Summary";"ei",#N/A,TRUE,"Earnings Impact";"ad",#N/A,TRUE,"accretion dilution";"hg",#N/A,TRUE,"Has-Gets"}</definedName>
    <definedName name="wrn.5._3" localSheetId="7" hidden="1">{"cover",#N/A,TRUE,"Cover";"toc2",#N/A,TRUE,"TOC";"ts1",#N/A,TRUE,"Transaction Summary";"ei",#N/A,TRUE,"Earnings Impact";"ad",#N/A,TRUE,"accretion dilution";"hg",#N/A,TRUE,"Has-Gets"}</definedName>
    <definedName name="wrn.5._3" hidden="1">{"cover",#N/A,TRUE,"Cover";"toc2",#N/A,TRUE,"TOC";"ts1",#N/A,TRUE,"Transaction Summary";"ei",#N/A,TRUE,"Earnings Impact";"ad",#N/A,TRUE,"accretion dilution";"hg",#N/A,TRUE,"Has-Gets"}</definedName>
    <definedName name="wrn.5._4" localSheetId="2" hidden="1">{"cover",#N/A,TRUE,"Cover";"toc2",#N/A,TRUE,"TOC";"ts1",#N/A,TRUE,"Transaction Summary";"ei",#N/A,TRUE,"Earnings Impact";"ad",#N/A,TRUE,"accretion dilution";"hg",#N/A,TRUE,"Has-Gets"}</definedName>
    <definedName name="wrn.5._4" localSheetId="6" hidden="1">{"cover",#N/A,TRUE,"Cover";"toc2",#N/A,TRUE,"TOC";"ts1",#N/A,TRUE,"Transaction Summary";"ei",#N/A,TRUE,"Earnings Impact";"ad",#N/A,TRUE,"accretion dilution";"hg",#N/A,TRUE,"Has-Gets"}</definedName>
    <definedName name="wrn.5._4" localSheetId="3" hidden="1">{"cover",#N/A,TRUE,"Cover";"toc2",#N/A,TRUE,"TOC";"ts1",#N/A,TRUE,"Transaction Summary";"ei",#N/A,TRUE,"Earnings Impact";"ad",#N/A,TRUE,"accretion dilution";"hg",#N/A,TRUE,"Has-Gets"}</definedName>
    <definedName name="wrn.5._4" localSheetId="9" hidden="1">{"cover",#N/A,TRUE,"Cover";"toc2",#N/A,TRUE,"TOC";"ts1",#N/A,TRUE,"Transaction Summary";"ei",#N/A,TRUE,"Earnings Impact";"ad",#N/A,TRUE,"accretion dilution";"hg",#N/A,TRUE,"Has-Gets"}</definedName>
    <definedName name="wrn.5._4" localSheetId="5" hidden="1">{"cover",#N/A,TRUE,"Cover";"toc2",#N/A,TRUE,"TOC";"ts1",#N/A,TRUE,"Transaction Summary";"ei",#N/A,TRUE,"Earnings Impact";"ad",#N/A,TRUE,"accretion dilution";"hg",#N/A,TRUE,"Has-Gets"}</definedName>
    <definedName name="wrn.5._4" localSheetId="4" hidden="1">{"cover",#N/A,TRUE,"Cover";"toc2",#N/A,TRUE,"TOC";"ts1",#N/A,TRUE,"Transaction Summary";"ei",#N/A,TRUE,"Earnings Impact";"ad",#N/A,TRUE,"accretion dilution";"hg",#N/A,TRUE,"Has-Gets"}</definedName>
    <definedName name="wrn.5._4" localSheetId="1" hidden="1">{"cover",#N/A,TRUE,"Cover";"toc2",#N/A,TRUE,"TOC";"ts1",#N/A,TRUE,"Transaction Summary";"ei",#N/A,TRUE,"Earnings Impact";"ad",#N/A,TRUE,"accretion dilution";"hg",#N/A,TRUE,"Has-Gets"}</definedName>
    <definedName name="wrn.5._4" localSheetId="7" hidden="1">{"cover",#N/A,TRUE,"Cover";"toc2",#N/A,TRUE,"TOC";"ts1",#N/A,TRUE,"Transaction Summary";"ei",#N/A,TRUE,"Earnings Impact";"ad",#N/A,TRUE,"accretion dilution";"hg",#N/A,TRUE,"Has-Gets"}</definedName>
    <definedName name="wrn.5._4" hidden="1">{"cover",#N/A,TRUE,"Cover";"toc2",#N/A,TRUE,"TOC";"ts1",#N/A,TRUE,"Transaction Summary";"ei",#N/A,TRUE,"Earnings Impact";"ad",#N/A,TRUE,"accretion dilution";"hg",#N/A,TRUE,"Has-Gets"}</definedName>
    <definedName name="wrn.5._5" localSheetId="2" hidden="1">{"cover",#N/A,TRUE,"Cover";"toc2",#N/A,TRUE,"TOC";"ts1",#N/A,TRUE,"Transaction Summary";"ei",#N/A,TRUE,"Earnings Impact";"ad",#N/A,TRUE,"accretion dilution";"hg",#N/A,TRUE,"Has-Gets"}</definedName>
    <definedName name="wrn.5._5" localSheetId="6" hidden="1">{"cover",#N/A,TRUE,"Cover";"toc2",#N/A,TRUE,"TOC";"ts1",#N/A,TRUE,"Transaction Summary";"ei",#N/A,TRUE,"Earnings Impact";"ad",#N/A,TRUE,"accretion dilution";"hg",#N/A,TRUE,"Has-Gets"}</definedName>
    <definedName name="wrn.5._5" localSheetId="3" hidden="1">{"cover",#N/A,TRUE,"Cover";"toc2",#N/A,TRUE,"TOC";"ts1",#N/A,TRUE,"Transaction Summary";"ei",#N/A,TRUE,"Earnings Impact";"ad",#N/A,TRUE,"accretion dilution";"hg",#N/A,TRUE,"Has-Gets"}</definedName>
    <definedName name="wrn.5._5" localSheetId="9" hidden="1">{"cover",#N/A,TRUE,"Cover";"toc2",#N/A,TRUE,"TOC";"ts1",#N/A,TRUE,"Transaction Summary";"ei",#N/A,TRUE,"Earnings Impact";"ad",#N/A,TRUE,"accretion dilution";"hg",#N/A,TRUE,"Has-Gets"}</definedName>
    <definedName name="wrn.5._5" localSheetId="5" hidden="1">{"cover",#N/A,TRUE,"Cover";"toc2",#N/A,TRUE,"TOC";"ts1",#N/A,TRUE,"Transaction Summary";"ei",#N/A,TRUE,"Earnings Impact";"ad",#N/A,TRUE,"accretion dilution";"hg",#N/A,TRUE,"Has-Gets"}</definedName>
    <definedName name="wrn.5._5" localSheetId="4" hidden="1">{"cover",#N/A,TRUE,"Cover";"toc2",#N/A,TRUE,"TOC";"ts1",#N/A,TRUE,"Transaction Summary";"ei",#N/A,TRUE,"Earnings Impact";"ad",#N/A,TRUE,"accretion dilution";"hg",#N/A,TRUE,"Has-Gets"}</definedName>
    <definedName name="wrn.5._5" localSheetId="1" hidden="1">{"cover",#N/A,TRUE,"Cover";"toc2",#N/A,TRUE,"TOC";"ts1",#N/A,TRUE,"Transaction Summary";"ei",#N/A,TRUE,"Earnings Impact";"ad",#N/A,TRUE,"accretion dilution";"hg",#N/A,TRUE,"Has-Gets"}</definedName>
    <definedName name="wrn.5._5" localSheetId="7" hidden="1">{"cover",#N/A,TRUE,"Cover";"toc2",#N/A,TRUE,"TOC";"ts1",#N/A,TRUE,"Transaction Summary";"ei",#N/A,TRUE,"Earnings Impact";"ad",#N/A,TRUE,"accretion dilution";"hg",#N/A,TRUE,"Has-Gets"}</definedName>
    <definedName name="wrn.5._5" hidden="1">{"cover",#N/A,TRUE,"Cover";"toc2",#N/A,TRUE,"TOC";"ts1",#N/A,TRUE,"Transaction Summary";"ei",#N/A,TRUE,"Earnings Impact";"ad",#N/A,TRUE,"accretion dilution";"hg",#N/A,TRUE,"Has-Gets"}</definedName>
    <definedName name="wrn.50." localSheetId="0"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 localSheetId="2"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 localSheetId="6"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 localSheetId="3"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 localSheetId="9"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 localSheetId="5"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 localSheetId="4"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 localSheetId="1"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 localSheetId="7"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1" localSheetId="2"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1" localSheetId="6"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1" localSheetId="3"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1" localSheetId="9"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1" localSheetId="5"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1" localSheetId="4"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1" localSheetId="1"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1" localSheetId="7"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1"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2" localSheetId="2"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2" localSheetId="6"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2" localSheetId="3"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2" localSheetId="9"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2" localSheetId="5"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2" localSheetId="4"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2" localSheetId="1"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2" localSheetId="7"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2"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3" localSheetId="2"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3" localSheetId="6"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3" localSheetId="3"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3" localSheetId="9"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3" localSheetId="5"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3" localSheetId="4"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3" localSheetId="1"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3" localSheetId="7"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3"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4" localSheetId="2"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4" localSheetId="6"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4" localSheetId="3"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4" localSheetId="9"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4" localSheetId="5"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4" localSheetId="4"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4" localSheetId="1"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4" localSheetId="7"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4"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5" localSheetId="2"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5" localSheetId="6"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5" localSheetId="3"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5" localSheetId="9"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5" localSheetId="5"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5" localSheetId="4"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5" localSheetId="1"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5" localSheetId="7"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0._5" hidden="1">{"cover",#N/A,TRUE,"Cover";"toc9",#N/A,TRUE,"TOC";"over",#N/A,TRUE,"Overview";"ts2",#N/A,TRUE,"Det_Trans_Sum";"ei1c",#N/A,TRUE,"Earnings Impact";"ad1",#N/A,TRUE,"accretion dilution";"tas",#N/A,TRUE,"TaintedShares";"hg1",#N/A,TRUE,"Has-Gets";"pfis1",#N/A,TRUE,"Pro Forma Income Statement";"ca1",#N/A,TRUE,"Contribution_Analysis";"profba",#N/A,TRUE,"Pro Forma Balance Sheet";"acq1c",#N/A,TRUE,"Acquirer";"tar1c",#N/A,TRUE,"Target"}</definedName>
    <definedName name="wrn.51." localSheetId="0"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 localSheetId="2"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 localSheetId="6"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 localSheetId="3"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 localSheetId="9"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 localSheetId="5"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 localSheetId="4"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 localSheetId="1"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 localSheetId="7"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1" localSheetId="2"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1" localSheetId="6"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1" localSheetId="3"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1" localSheetId="9"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1" localSheetId="5"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1" localSheetId="4"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1" localSheetId="1"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1" localSheetId="7"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1"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2" localSheetId="2"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2" localSheetId="6"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2" localSheetId="3"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2" localSheetId="9"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2" localSheetId="5"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2" localSheetId="4"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2" localSheetId="1"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2" localSheetId="7"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2"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3" localSheetId="2"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3" localSheetId="6"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3" localSheetId="3"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3" localSheetId="9"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3" localSheetId="5"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3" localSheetId="4"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3" localSheetId="1"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3" localSheetId="7"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3"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4" localSheetId="2"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4" localSheetId="6"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4" localSheetId="3"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4" localSheetId="9"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4" localSheetId="5"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4" localSheetId="4"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4" localSheetId="1"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4" localSheetId="7"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4"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5" localSheetId="2"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5" localSheetId="6"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5" localSheetId="3"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5" localSheetId="9"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5" localSheetId="5"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5" localSheetId="4"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5" localSheetId="1"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5" localSheetId="7"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1._5" hidden="1">{"cover",#N/A,TRUE,"Cover";"toc9",#N/A,TRUE,"TOC";"over",#N/A,TRUE,"Overview";"ei2c",#N/A,TRUE,"Earnings Impact";"ts2",#N/A,TRUE,"Det_Trans_Sum";"ad2",#N/A,TRUE,"accretion dilution";"tas",#N/A,TRUE,"TaintedShares";"hg2",#N/A,TRUE,"Has-Gets";"pfis2",#N/A,TRUE,"Pro Forma Income Statement";"ca2",#N/A,TRUE,"Contribution_Analysis";"profba",#N/A,TRUE,"Pro Forma Balance Sheet";"acq2c",#N/A,TRUE,"Acquirer";"tar2c",#N/A,TRUE,"Target"}</definedName>
    <definedName name="wrn.52." localSheetId="0"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 localSheetId="2"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 localSheetId="6"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 localSheetId="3"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 localSheetId="9"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 localSheetId="5"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 localSheetId="4"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 localSheetId="1"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 localSheetId="7"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1" localSheetId="2"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1" localSheetId="6"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1" localSheetId="3"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1" localSheetId="9"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1" localSheetId="5"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1" localSheetId="4"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1" localSheetId="1"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1" localSheetId="7"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1"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2" localSheetId="2"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2" localSheetId="6"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2" localSheetId="3"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2" localSheetId="9"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2" localSheetId="5"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2" localSheetId="4"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2" localSheetId="1"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2" localSheetId="7"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2"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3" localSheetId="2"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3" localSheetId="6"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3" localSheetId="3"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3" localSheetId="9"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3" localSheetId="5"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3" localSheetId="4"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3" localSheetId="1"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3" localSheetId="7"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3"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4" localSheetId="2"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4" localSheetId="6"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4" localSheetId="3"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4" localSheetId="9"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4" localSheetId="5"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4" localSheetId="4"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4" localSheetId="1"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4" localSheetId="7"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4"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5" localSheetId="2"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5" localSheetId="6"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5" localSheetId="3"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5" localSheetId="9"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5" localSheetId="5"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5" localSheetId="4"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5" localSheetId="1"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5" localSheetId="7"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2._5" hidden="1">{"cover",#N/A,TRUE,"Cover";"toc9",#N/A,TRUE,"TOC";"over",#N/A,TRUE,"Overview";"ts2",#N/A,TRUE,"Det_Trans_Sum";"ei3c",#N/A,TRUE,"Earnings Impact";"ad3",#N/A,TRUE,"accretion dilution";"tas",#N/A,TRUE,"TaintedShares";"hg3",#N/A,TRUE,"Has-Gets";"pfis3",#N/A,TRUE,"Pro Forma Income Statement";"ca3",#N/A,TRUE,"Contribution_Analysis";"profba",#N/A,TRUE,"Pro Forma Balance Sheet";"acq3c",#N/A,TRUE,"Acquirer";"tar3c",#N/A,TRUE,"Target"}</definedName>
    <definedName name="wrn.53." localSheetId="0"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 localSheetId="2"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 localSheetId="6"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 localSheetId="3"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 localSheetId="9"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 localSheetId="5"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 localSheetId="4"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 localSheetId="1"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 localSheetId="7"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1" localSheetId="2"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1" localSheetId="6"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1" localSheetId="3"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1" localSheetId="9"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1" localSheetId="5"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1" localSheetId="4"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1" localSheetId="1"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1" localSheetId="7"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1"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2" localSheetId="2"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2" localSheetId="6"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2" localSheetId="3"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2" localSheetId="9"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2" localSheetId="5"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2" localSheetId="4"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2" localSheetId="1"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2" localSheetId="7"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2"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3" localSheetId="2"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3" localSheetId="6"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3" localSheetId="3"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3" localSheetId="9"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3" localSheetId="5"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3" localSheetId="4"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3" localSheetId="1"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3" localSheetId="7"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3"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4" localSheetId="2"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4" localSheetId="6"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4" localSheetId="3"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4" localSheetId="9"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4" localSheetId="5"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4" localSheetId="4"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4" localSheetId="1"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4" localSheetId="7"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4"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5" localSheetId="2"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5" localSheetId="6"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5" localSheetId="3"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5" localSheetId="9"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5" localSheetId="5"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5" localSheetId="4"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5" localSheetId="1"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5" localSheetId="7"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3._5" hidden="1">{"cover",#N/A,TRUE,"Cover";"toc10",#N/A,TRUE,"TOC";"over",#N/A,TRUE,"Overview";"ts2",#N/A,TRUE,"Det_Trans_Sum";"eic",#N/A,TRUE,"Earnings Impact";"ad",#N/A,TRUE,"accretion dilution";"hg",#N/A,TRUE,"Has-Gets";"pfis",#N/A,TRUE,"Pro Forma Income Statement";"ca",#N/A,TRUE,"Contribution_Analysis";"profba",#N/A,TRUE,"Pro Forma Balance Sheet";"acqc",#N/A,TRUE,"Acquirer";"tarc",#N/A,TRUE,"Target"}</definedName>
    <definedName name="wrn.54." localSheetId="0"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 localSheetId="2"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 localSheetId="6"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 localSheetId="3"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 localSheetId="9"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 localSheetId="5"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 localSheetId="4"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 localSheetId="1"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 localSheetId="7"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1" localSheetId="2"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1" localSheetId="6"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1" localSheetId="3"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1" localSheetId="9"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1" localSheetId="5"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1" localSheetId="4"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1" localSheetId="1"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1" localSheetId="7"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1"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2" localSheetId="2"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2" localSheetId="6"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2" localSheetId="3"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2" localSheetId="9"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2" localSheetId="5"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2" localSheetId="4"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2" localSheetId="1"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2" localSheetId="7"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2"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3" localSheetId="2"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3" localSheetId="6"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3" localSheetId="3"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3" localSheetId="9"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3" localSheetId="5"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3" localSheetId="4"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3" localSheetId="1"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3" localSheetId="7"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3"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4" localSheetId="2"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4" localSheetId="6"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4" localSheetId="3"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4" localSheetId="9"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4" localSheetId="5"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4" localSheetId="4"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4" localSheetId="1"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4" localSheetId="7"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4"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5" localSheetId="2"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5" localSheetId="6"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5" localSheetId="3"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5" localSheetId="9"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5" localSheetId="5"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5" localSheetId="4"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5" localSheetId="1"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5" localSheetId="7"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4._5" hidden="1">{"cover",#N/A,TRUE,"Cover";"toc10",#N/A,TRUE,"TOC";"over",#N/A,TRUE,"Overview";"over",#N/A,TRUE,"Det_Trans_Sum";"ei1c",#N/A,TRUE,"Earnings Impact";"ad1",#N/A,TRUE,"accretion dilution";"hg1",#N/A,TRUE,"Has-Gets";"pfis1",#N/A,TRUE,"Pro Forma Income Statement";"ca1",#N/A,TRUE,"Contribution_Analysis";"profba",#N/A,TRUE,"Pro Forma Balance Sheet";"acq1c",#N/A,TRUE,"Acquirer";"tar1c",#N/A,TRUE,"Target"}</definedName>
    <definedName name="wrn.55." localSheetId="0"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 localSheetId="2"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 localSheetId="6"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 localSheetId="3"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 localSheetId="9"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 localSheetId="5"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 localSheetId="4"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 localSheetId="1"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 localSheetId="7"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1" localSheetId="2"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1" localSheetId="6"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1" localSheetId="3"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1" localSheetId="9"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1" localSheetId="5"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1" localSheetId="4"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1" localSheetId="1"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1" localSheetId="7"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1"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2" localSheetId="2"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2" localSheetId="6"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2" localSheetId="3"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2" localSheetId="9"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2" localSheetId="5"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2" localSheetId="4"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2" localSheetId="1"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2" localSheetId="7"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2"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3" localSheetId="2"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3" localSheetId="6"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3" localSheetId="3"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3" localSheetId="9"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3" localSheetId="5"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3" localSheetId="4"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3" localSheetId="1"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3" localSheetId="7"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3"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4" localSheetId="2"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4" localSheetId="6"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4" localSheetId="3"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4" localSheetId="9"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4" localSheetId="5"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4" localSheetId="4"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4" localSheetId="1"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4" localSheetId="7"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4"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5" localSheetId="2"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5" localSheetId="6"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5" localSheetId="3"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5" localSheetId="9"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5" localSheetId="5"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5" localSheetId="4"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5" localSheetId="1"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5" localSheetId="7"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5._5" hidden="1">{"cover",#N/A,TRUE,"Cover";"toc10",#N/A,TRUE,"TOC";"over",#N/A,TRUE,"Overview";"ts2",#N/A,TRUE,"Det_Trans_Sum";"ei2c",#N/A,TRUE,"Earnings Impact";"ad2",#N/A,TRUE,"accretion dilution";"hg2",#N/A,TRUE,"Has-Gets";"pfis2",#N/A,TRUE,"Pro Forma Income Statement";"ca2",#N/A,TRUE,"Contribution_Analysis";"profba",#N/A,TRUE,"Pro Forma Balance Sheet";"acq2c",#N/A,TRUE,"Acquirer";"tar2c",#N/A,TRUE,"Target"}</definedName>
    <definedName name="wrn.56." localSheetId="0"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 localSheetId="2"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 localSheetId="6"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 localSheetId="3"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 localSheetId="9"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 localSheetId="5"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 localSheetId="4"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 localSheetId="1"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 localSheetId="7"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1" localSheetId="2"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1" localSheetId="6"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1" localSheetId="3"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1" localSheetId="9"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1" localSheetId="5"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1" localSheetId="4"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1" localSheetId="1"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1" localSheetId="7"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1"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2" localSheetId="2"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2" localSheetId="6"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2" localSheetId="3"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2" localSheetId="9"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2" localSheetId="5"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2" localSheetId="4"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2" localSheetId="1"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2" localSheetId="7"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2"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3" localSheetId="2"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3" localSheetId="6"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3" localSheetId="3"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3" localSheetId="9"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3" localSheetId="5"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3" localSheetId="4"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3" localSheetId="1"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3" localSheetId="7"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3"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4" localSheetId="2"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4" localSheetId="6"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4" localSheetId="3"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4" localSheetId="9"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4" localSheetId="5"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4" localSheetId="4"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4" localSheetId="1"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4" localSheetId="7"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4"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5" localSheetId="2"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5" localSheetId="6"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5" localSheetId="3"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5" localSheetId="9"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5" localSheetId="5"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5" localSheetId="4"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5" localSheetId="1"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5" localSheetId="7"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6._5" hidden="1">{"cover",#N/A,TRUE,"Cover";"toc10",#N/A,TRUE,"TOC";"over",#N/A,TRUE,"Overview";"ts2",#N/A,TRUE,"Det_Trans_Sum";"ei3c",#N/A,TRUE,"Earnings Impact";"ad3",#N/A,TRUE,"accretion dilution";"hg3",#N/A,TRUE,"Has-Gets";"pfis3",#N/A,TRUE,"Pro Forma Income Statement";"ca3",#N/A,TRUE,"Contribution_Analysis";"profba",#N/A,TRUE,"Pro Forma Balance Sheet";"acq3c",#N/A,TRUE,"Acquirer";"tar3c",#N/A,TRUE,"Target"}</definedName>
    <definedName name="wrn.57." localSheetId="0" hidden="1">{"cover",#N/A,TRUE,"Cover";"toc7",#N/A,TRUE,"TOC";"over",#N/A,TRUE,"Overview";"ts2",#N/A,TRUE,"Det_Trans_Sum";"ei",#N/A,TRUE,"Earnings Impact";"ad",#N/A,TRUE,"accretion dilution";"pfis",#N/A,TRUE,"Pro Forma Income Statement";"profba",#N/A,TRUE,"Pro Forma Balance Sheet";"acq",#N/A,TRUE,"Acquirer";"tar",#N/A,TRUE,"Target"}</definedName>
    <definedName name="wrn.57." localSheetId="2" hidden="1">{"cover",#N/A,TRUE,"Cover";"toc7",#N/A,TRUE,"TOC";"over",#N/A,TRUE,"Overview";"ts2",#N/A,TRUE,"Det_Trans_Sum";"ei",#N/A,TRUE,"Earnings Impact";"ad",#N/A,TRUE,"accretion dilution";"pfis",#N/A,TRUE,"Pro Forma Income Statement";"profba",#N/A,TRUE,"Pro Forma Balance Sheet";"acq",#N/A,TRUE,"Acquirer";"tar",#N/A,TRUE,"Target"}</definedName>
    <definedName name="wrn.57." localSheetId="6" hidden="1">{"cover",#N/A,TRUE,"Cover";"toc7",#N/A,TRUE,"TOC";"over",#N/A,TRUE,"Overview";"ts2",#N/A,TRUE,"Det_Trans_Sum";"ei",#N/A,TRUE,"Earnings Impact";"ad",#N/A,TRUE,"accretion dilution";"pfis",#N/A,TRUE,"Pro Forma Income Statement";"profba",#N/A,TRUE,"Pro Forma Balance Sheet";"acq",#N/A,TRUE,"Acquirer";"tar",#N/A,TRUE,"Target"}</definedName>
    <definedName name="wrn.57." localSheetId="3" hidden="1">{"cover",#N/A,TRUE,"Cover";"toc7",#N/A,TRUE,"TOC";"over",#N/A,TRUE,"Overview";"ts2",#N/A,TRUE,"Det_Trans_Sum";"ei",#N/A,TRUE,"Earnings Impact";"ad",#N/A,TRUE,"accretion dilution";"pfis",#N/A,TRUE,"Pro Forma Income Statement";"profba",#N/A,TRUE,"Pro Forma Balance Sheet";"acq",#N/A,TRUE,"Acquirer";"tar",#N/A,TRUE,"Target"}</definedName>
    <definedName name="wrn.57." localSheetId="9" hidden="1">{"cover",#N/A,TRUE,"Cover";"toc7",#N/A,TRUE,"TOC";"over",#N/A,TRUE,"Overview";"ts2",#N/A,TRUE,"Det_Trans_Sum";"ei",#N/A,TRUE,"Earnings Impact";"ad",#N/A,TRUE,"accretion dilution";"pfis",#N/A,TRUE,"Pro Forma Income Statement";"profba",#N/A,TRUE,"Pro Forma Balance Sheet";"acq",#N/A,TRUE,"Acquirer";"tar",#N/A,TRUE,"Target"}</definedName>
    <definedName name="wrn.57." localSheetId="5" hidden="1">{"cover",#N/A,TRUE,"Cover";"toc7",#N/A,TRUE,"TOC";"over",#N/A,TRUE,"Overview";"ts2",#N/A,TRUE,"Det_Trans_Sum";"ei",#N/A,TRUE,"Earnings Impact";"ad",#N/A,TRUE,"accretion dilution";"pfis",#N/A,TRUE,"Pro Forma Income Statement";"profba",#N/A,TRUE,"Pro Forma Balance Sheet";"acq",#N/A,TRUE,"Acquirer";"tar",#N/A,TRUE,"Target"}</definedName>
    <definedName name="wrn.57." localSheetId="4" hidden="1">{"cover",#N/A,TRUE,"Cover";"toc7",#N/A,TRUE,"TOC";"over",#N/A,TRUE,"Overview";"ts2",#N/A,TRUE,"Det_Trans_Sum";"ei",#N/A,TRUE,"Earnings Impact";"ad",#N/A,TRUE,"accretion dilution";"pfis",#N/A,TRUE,"Pro Forma Income Statement";"profba",#N/A,TRUE,"Pro Forma Balance Sheet";"acq",#N/A,TRUE,"Acquirer";"tar",#N/A,TRUE,"Target"}</definedName>
    <definedName name="wrn.57." localSheetId="1" hidden="1">{"cover",#N/A,TRUE,"Cover";"toc7",#N/A,TRUE,"TOC";"over",#N/A,TRUE,"Overview";"ts2",#N/A,TRUE,"Det_Trans_Sum";"ei",#N/A,TRUE,"Earnings Impact";"ad",#N/A,TRUE,"accretion dilution";"pfis",#N/A,TRUE,"Pro Forma Income Statement";"profba",#N/A,TRUE,"Pro Forma Balance Sheet";"acq",#N/A,TRUE,"Acquirer";"tar",#N/A,TRUE,"Target"}</definedName>
    <definedName name="wrn.57." localSheetId="7" hidden="1">{"cover",#N/A,TRUE,"Cover";"toc7",#N/A,TRUE,"TOC";"over",#N/A,TRUE,"Overview";"ts2",#N/A,TRUE,"Det_Trans_Sum";"ei",#N/A,TRUE,"Earnings Impact";"ad",#N/A,TRUE,"accretion dilution";"pfis",#N/A,TRUE,"Pro Forma Income Statement";"profba",#N/A,TRUE,"Pro Forma Balance Sheet";"acq",#N/A,TRUE,"Acquirer";"tar",#N/A,TRUE,"Target"}</definedName>
    <definedName name="wrn.57." hidden="1">{"cover",#N/A,TRUE,"Cover";"toc7",#N/A,TRUE,"TOC";"over",#N/A,TRUE,"Overview";"ts2",#N/A,TRUE,"Det_Trans_Sum";"ei",#N/A,TRUE,"Earnings Impact";"ad",#N/A,TRUE,"accretion dilution";"pfis",#N/A,TRUE,"Pro Forma Income Statement";"profba",#N/A,TRUE,"Pro Forma Balance Sheet";"acq",#N/A,TRUE,"Acquirer";"tar",#N/A,TRUE,"Target"}</definedName>
    <definedName name="wrn.57._1" localSheetId="2" hidden="1">{"cover",#N/A,TRUE,"Cover";"toc7",#N/A,TRUE,"TOC";"over",#N/A,TRUE,"Overview";"ts2",#N/A,TRUE,"Det_Trans_Sum";"ei",#N/A,TRUE,"Earnings Impact";"ad",#N/A,TRUE,"accretion dilution";"pfis",#N/A,TRUE,"Pro Forma Income Statement";"profba",#N/A,TRUE,"Pro Forma Balance Sheet";"acq",#N/A,TRUE,"Acquirer";"tar",#N/A,TRUE,"Target"}</definedName>
    <definedName name="wrn.57._1" localSheetId="6" hidden="1">{"cover",#N/A,TRUE,"Cover";"toc7",#N/A,TRUE,"TOC";"over",#N/A,TRUE,"Overview";"ts2",#N/A,TRUE,"Det_Trans_Sum";"ei",#N/A,TRUE,"Earnings Impact";"ad",#N/A,TRUE,"accretion dilution";"pfis",#N/A,TRUE,"Pro Forma Income Statement";"profba",#N/A,TRUE,"Pro Forma Balance Sheet";"acq",#N/A,TRUE,"Acquirer";"tar",#N/A,TRUE,"Target"}</definedName>
    <definedName name="wrn.57._1" localSheetId="3" hidden="1">{"cover",#N/A,TRUE,"Cover";"toc7",#N/A,TRUE,"TOC";"over",#N/A,TRUE,"Overview";"ts2",#N/A,TRUE,"Det_Trans_Sum";"ei",#N/A,TRUE,"Earnings Impact";"ad",#N/A,TRUE,"accretion dilution";"pfis",#N/A,TRUE,"Pro Forma Income Statement";"profba",#N/A,TRUE,"Pro Forma Balance Sheet";"acq",#N/A,TRUE,"Acquirer";"tar",#N/A,TRUE,"Target"}</definedName>
    <definedName name="wrn.57._1" localSheetId="9" hidden="1">{"cover",#N/A,TRUE,"Cover";"toc7",#N/A,TRUE,"TOC";"over",#N/A,TRUE,"Overview";"ts2",#N/A,TRUE,"Det_Trans_Sum";"ei",#N/A,TRUE,"Earnings Impact";"ad",#N/A,TRUE,"accretion dilution";"pfis",#N/A,TRUE,"Pro Forma Income Statement";"profba",#N/A,TRUE,"Pro Forma Balance Sheet";"acq",#N/A,TRUE,"Acquirer";"tar",#N/A,TRUE,"Target"}</definedName>
    <definedName name="wrn.57._1" localSheetId="5" hidden="1">{"cover",#N/A,TRUE,"Cover";"toc7",#N/A,TRUE,"TOC";"over",#N/A,TRUE,"Overview";"ts2",#N/A,TRUE,"Det_Trans_Sum";"ei",#N/A,TRUE,"Earnings Impact";"ad",#N/A,TRUE,"accretion dilution";"pfis",#N/A,TRUE,"Pro Forma Income Statement";"profba",#N/A,TRUE,"Pro Forma Balance Sheet";"acq",#N/A,TRUE,"Acquirer";"tar",#N/A,TRUE,"Target"}</definedName>
    <definedName name="wrn.57._1" localSheetId="4" hidden="1">{"cover",#N/A,TRUE,"Cover";"toc7",#N/A,TRUE,"TOC";"over",#N/A,TRUE,"Overview";"ts2",#N/A,TRUE,"Det_Trans_Sum";"ei",#N/A,TRUE,"Earnings Impact";"ad",#N/A,TRUE,"accretion dilution";"pfis",#N/A,TRUE,"Pro Forma Income Statement";"profba",#N/A,TRUE,"Pro Forma Balance Sheet";"acq",#N/A,TRUE,"Acquirer";"tar",#N/A,TRUE,"Target"}</definedName>
    <definedName name="wrn.57._1" localSheetId="1" hidden="1">{"cover",#N/A,TRUE,"Cover";"toc7",#N/A,TRUE,"TOC";"over",#N/A,TRUE,"Overview";"ts2",#N/A,TRUE,"Det_Trans_Sum";"ei",#N/A,TRUE,"Earnings Impact";"ad",#N/A,TRUE,"accretion dilution";"pfis",#N/A,TRUE,"Pro Forma Income Statement";"profba",#N/A,TRUE,"Pro Forma Balance Sheet";"acq",#N/A,TRUE,"Acquirer";"tar",#N/A,TRUE,"Target"}</definedName>
    <definedName name="wrn.57._1" localSheetId="7" hidden="1">{"cover",#N/A,TRUE,"Cover";"toc7",#N/A,TRUE,"TOC";"over",#N/A,TRUE,"Overview";"ts2",#N/A,TRUE,"Det_Trans_Sum";"ei",#N/A,TRUE,"Earnings Impact";"ad",#N/A,TRUE,"accretion dilution";"pfis",#N/A,TRUE,"Pro Forma Income Statement";"profba",#N/A,TRUE,"Pro Forma Balance Sheet";"acq",#N/A,TRUE,"Acquirer";"tar",#N/A,TRUE,"Target"}</definedName>
    <definedName name="wrn.57._1" hidden="1">{"cover",#N/A,TRUE,"Cover";"toc7",#N/A,TRUE,"TOC";"over",#N/A,TRUE,"Overview";"ts2",#N/A,TRUE,"Det_Trans_Sum";"ei",#N/A,TRUE,"Earnings Impact";"ad",#N/A,TRUE,"accretion dilution";"pfis",#N/A,TRUE,"Pro Forma Income Statement";"profba",#N/A,TRUE,"Pro Forma Balance Sheet";"acq",#N/A,TRUE,"Acquirer";"tar",#N/A,TRUE,"Target"}</definedName>
    <definedName name="wrn.57._2" localSheetId="2" hidden="1">{"cover",#N/A,TRUE,"Cover";"toc7",#N/A,TRUE,"TOC";"over",#N/A,TRUE,"Overview";"ts2",#N/A,TRUE,"Det_Trans_Sum";"ei",#N/A,TRUE,"Earnings Impact";"ad",#N/A,TRUE,"accretion dilution";"pfis",#N/A,TRUE,"Pro Forma Income Statement";"profba",#N/A,TRUE,"Pro Forma Balance Sheet";"acq",#N/A,TRUE,"Acquirer";"tar",#N/A,TRUE,"Target"}</definedName>
    <definedName name="wrn.57._2" localSheetId="6" hidden="1">{"cover",#N/A,TRUE,"Cover";"toc7",#N/A,TRUE,"TOC";"over",#N/A,TRUE,"Overview";"ts2",#N/A,TRUE,"Det_Trans_Sum";"ei",#N/A,TRUE,"Earnings Impact";"ad",#N/A,TRUE,"accretion dilution";"pfis",#N/A,TRUE,"Pro Forma Income Statement";"profba",#N/A,TRUE,"Pro Forma Balance Sheet";"acq",#N/A,TRUE,"Acquirer";"tar",#N/A,TRUE,"Target"}</definedName>
    <definedName name="wrn.57._2" localSheetId="3" hidden="1">{"cover",#N/A,TRUE,"Cover";"toc7",#N/A,TRUE,"TOC";"over",#N/A,TRUE,"Overview";"ts2",#N/A,TRUE,"Det_Trans_Sum";"ei",#N/A,TRUE,"Earnings Impact";"ad",#N/A,TRUE,"accretion dilution";"pfis",#N/A,TRUE,"Pro Forma Income Statement";"profba",#N/A,TRUE,"Pro Forma Balance Sheet";"acq",#N/A,TRUE,"Acquirer";"tar",#N/A,TRUE,"Target"}</definedName>
    <definedName name="wrn.57._2" localSheetId="9" hidden="1">{"cover",#N/A,TRUE,"Cover";"toc7",#N/A,TRUE,"TOC";"over",#N/A,TRUE,"Overview";"ts2",#N/A,TRUE,"Det_Trans_Sum";"ei",#N/A,TRUE,"Earnings Impact";"ad",#N/A,TRUE,"accretion dilution";"pfis",#N/A,TRUE,"Pro Forma Income Statement";"profba",#N/A,TRUE,"Pro Forma Balance Sheet";"acq",#N/A,TRUE,"Acquirer";"tar",#N/A,TRUE,"Target"}</definedName>
    <definedName name="wrn.57._2" localSheetId="5" hidden="1">{"cover",#N/A,TRUE,"Cover";"toc7",#N/A,TRUE,"TOC";"over",#N/A,TRUE,"Overview";"ts2",#N/A,TRUE,"Det_Trans_Sum";"ei",#N/A,TRUE,"Earnings Impact";"ad",#N/A,TRUE,"accretion dilution";"pfis",#N/A,TRUE,"Pro Forma Income Statement";"profba",#N/A,TRUE,"Pro Forma Balance Sheet";"acq",#N/A,TRUE,"Acquirer";"tar",#N/A,TRUE,"Target"}</definedName>
    <definedName name="wrn.57._2" localSheetId="4" hidden="1">{"cover",#N/A,TRUE,"Cover";"toc7",#N/A,TRUE,"TOC";"over",#N/A,TRUE,"Overview";"ts2",#N/A,TRUE,"Det_Trans_Sum";"ei",#N/A,TRUE,"Earnings Impact";"ad",#N/A,TRUE,"accretion dilution";"pfis",#N/A,TRUE,"Pro Forma Income Statement";"profba",#N/A,TRUE,"Pro Forma Balance Sheet";"acq",#N/A,TRUE,"Acquirer";"tar",#N/A,TRUE,"Target"}</definedName>
    <definedName name="wrn.57._2" localSheetId="1" hidden="1">{"cover",#N/A,TRUE,"Cover";"toc7",#N/A,TRUE,"TOC";"over",#N/A,TRUE,"Overview";"ts2",#N/A,TRUE,"Det_Trans_Sum";"ei",#N/A,TRUE,"Earnings Impact";"ad",#N/A,TRUE,"accretion dilution";"pfis",#N/A,TRUE,"Pro Forma Income Statement";"profba",#N/A,TRUE,"Pro Forma Balance Sheet";"acq",#N/A,TRUE,"Acquirer";"tar",#N/A,TRUE,"Target"}</definedName>
    <definedName name="wrn.57._2" localSheetId="7" hidden="1">{"cover",#N/A,TRUE,"Cover";"toc7",#N/A,TRUE,"TOC";"over",#N/A,TRUE,"Overview";"ts2",#N/A,TRUE,"Det_Trans_Sum";"ei",#N/A,TRUE,"Earnings Impact";"ad",#N/A,TRUE,"accretion dilution";"pfis",#N/A,TRUE,"Pro Forma Income Statement";"profba",#N/A,TRUE,"Pro Forma Balance Sheet";"acq",#N/A,TRUE,"Acquirer";"tar",#N/A,TRUE,"Target"}</definedName>
    <definedName name="wrn.57._2" hidden="1">{"cover",#N/A,TRUE,"Cover";"toc7",#N/A,TRUE,"TOC";"over",#N/A,TRUE,"Overview";"ts2",#N/A,TRUE,"Det_Trans_Sum";"ei",#N/A,TRUE,"Earnings Impact";"ad",#N/A,TRUE,"accretion dilution";"pfis",#N/A,TRUE,"Pro Forma Income Statement";"profba",#N/A,TRUE,"Pro Forma Balance Sheet";"acq",#N/A,TRUE,"Acquirer";"tar",#N/A,TRUE,"Target"}</definedName>
    <definedName name="wrn.57._3" localSheetId="2" hidden="1">{"cover",#N/A,TRUE,"Cover";"toc7",#N/A,TRUE,"TOC";"over",#N/A,TRUE,"Overview";"ts2",#N/A,TRUE,"Det_Trans_Sum";"ei",#N/A,TRUE,"Earnings Impact";"ad",#N/A,TRUE,"accretion dilution";"pfis",#N/A,TRUE,"Pro Forma Income Statement";"profba",#N/A,TRUE,"Pro Forma Balance Sheet";"acq",#N/A,TRUE,"Acquirer";"tar",#N/A,TRUE,"Target"}</definedName>
    <definedName name="wrn.57._3" localSheetId="6" hidden="1">{"cover",#N/A,TRUE,"Cover";"toc7",#N/A,TRUE,"TOC";"over",#N/A,TRUE,"Overview";"ts2",#N/A,TRUE,"Det_Trans_Sum";"ei",#N/A,TRUE,"Earnings Impact";"ad",#N/A,TRUE,"accretion dilution";"pfis",#N/A,TRUE,"Pro Forma Income Statement";"profba",#N/A,TRUE,"Pro Forma Balance Sheet";"acq",#N/A,TRUE,"Acquirer";"tar",#N/A,TRUE,"Target"}</definedName>
    <definedName name="wrn.57._3" localSheetId="3" hidden="1">{"cover",#N/A,TRUE,"Cover";"toc7",#N/A,TRUE,"TOC";"over",#N/A,TRUE,"Overview";"ts2",#N/A,TRUE,"Det_Trans_Sum";"ei",#N/A,TRUE,"Earnings Impact";"ad",#N/A,TRUE,"accretion dilution";"pfis",#N/A,TRUE,"Pro Forma Income Statement";"profba",#N/A,TRUE,"Pro Forma Balance Sheet";"acq",#N/A,TRUE,"Acquirer";"tar",#N/A,TRUE,"Target"}</definedName>
    <definedName name="wrn.57._3" localSheetId="9" hidden="1">{"cover",#N/A,TRUE,"Cover";"toc7",#N/A,TRUE,"TOC";"over",#N/A,TRUE,"Overview";"ts2",#N/A,TRUE,"Det_Trans_Sum";"ei",#N/A,TRUE,"Earnings Impact";"ad",#N/A,TRUE,"accretion dilution";"pfis",#N/A,TRUE,"Pro Forma Income Statement";"profba",#N/A,TRUE,"Pro Forma Balance Sheet";"acq",#N/A,TRUE,"Acquirer";"tar",#N/A,TRUE,"Target"}</definedName>
    <definedName name="wrn.57._3" localSheetId="5" hidden="1">{"cover",#N/A,TRUE,"Cover";"toc7",#N/A,TRUE,"TOC";"over",#N/A,TRUE,"Overview";"ts2",#N/A,TRUE,"Det_Trans_Sum";"ei",#N/A,TRUE,"Earnings Impact";"ad",#N/A,TRUE,"accretion dilution";"pfis",#N/A,TRUE,"Pro Forma Income Statement";"profba",#N/A,TRUE,"Pro Forma Balance Sheet";"acq",#N/A,TRUE,"Acquirer";"tar",#N/A,TRUE,"Target"}</definedName>
    <definedName name="wrn.57._3" localSheetId="4" hidden="1">{"cover",#N/A,TRUE,"Cover";"toc7",#N/A,TRUE,"TOC";"over",#N/A,TRUE,"Overview";"ts2",#N/A,TRUE,"Det_Trans_Sum";"ei",#N/A,TRUE,"Earnings Impact";"ad",#N/A,TRUE,"accretion dilution";"pfis",#N/A,TRUE,"Pro Forma Income Statement";"profba",#N/A,TRUE,"Pro Forma Balance Sheet";"acq",#N/A,TRUE,"Acquirer";"tar",#N/A,TRUE,"Target"}</definedName>
    <definedName name="wrn.57._3" localSheetId="1" hidden="1">{"cover",#N/A,TRUE,"Cover";"toc7",#N/A,TRUE,"TOC";"over",#N/A,TRUE,"Overview";"ts2",#N/A,TRUE,"Det_Trans_Sum";"ei",#N/A,TRUE,"Earnings Impact";"ad",#N/A,TRUE,"accretion dilution";"pfis",#N/A,TRUE,"Pro Forma Income Statement";"profba",#N/A,TRUE,"Pro Forma Balance Sheet";"acq",#N/A,TRUE,"Acquirer";"tar",#N/A,TRUE,"Target"}</definedName>
    <definedName name="wrn.57._3" localSheetId="7" hidden="1">{"cover",#N/A,TRUE,"Cover";"toc7",#N/A,TRUE,"TOC";"over",#N/A,TRUE,"Overview";"ts2",#N/A,TRUE,"Det_Trans_Sum";"ei",#N/A,TRUE,"Earnings Impact";"ad",#N/A,TRUE,"accretion dilution";"pfis",#N/A,TRUE,"Pro Forma Income Statement";"profba",#N/A,TRUE,"Pro Forma Balance Sheet";"acq",#N/A,TRUE,"Acquirer";"tar",#N/A,TRUE,"Target"}</definedName>
    <definedName name="wrn.57._3" hidden="1">{"cover",#N/A,TRUE,"Cover";"toc7",#N/A,TRUE,"TOC";"over",#N/A,TRUE,"Overview";"ts2",#N/A,TRUE,"Det_Trans_Sum";"ei",#N/A,TRUE,"Earnings Impact";"ad",#N/A,TRUE,"accretion dilution";"pfis",#N/A,TRUE,"Pro Forma Income Statement";"profba",#N/A,TRUE,"Pro Forma Balance Sheet";"acq",#N/A,TRUE,"Acquirer";"tar",#N/A,TRUE,"Target"}</definedName>
    <definedName name="wrn.57._4" localSheetId="2" hidden="1">{"cover",#N/A,TRUE,"Cover";"toc7",#N/A,TRUE,"TOC";"over",#N/A,TRUE,"Overview";"ts2",#N/A,TRUE,"Det_Trans_Sum";"ei",#N/A,TRUE,"Earnings Impact";"ad",#N/A,TRUE,"accretion dilution";"pfis",#N/A,TRUE,"Pro Forma Income Statement";"profba",#N/A,TRUE,"Pro Forma Balance Sheet";"acq",#N/A,TRUE,"Acquirer";"tar",#N/A,TRUE,"Target"}</definedName>
    <definedName name="wrn.57._4" localSheetId="6" hidden="1">{"cover",#N/A,TRUE,"Cover";"toc7",#N/A,TRUE,"TOC";"over",#N/A,TRUE,"Overview";"ts2",#N/A,TRUE,"Det_Trans_Sum";"ei",#N/A,TRUE,"Earnings Impact";"ad",#N/A,TRUE,"accretion dilution";"pfis",#N/A,TRUE,"Pro Forma Income Statement";"profba",#N/A,TRUE,"Pro Forma Balance Sheet";"acq",#N/A,TRUE,"Acquirer";"tar",#N/A,TRUE,"Target"}</definedName>
    <definedName name="wrn.57._4" localSheetId="3" hidden="1">{"cover",#N/A,TRUE,"Cover";"toc7",#N/A,TRUE,"TOC";"over",#N/A,TRUE,"Overview";"ts2",#N/A,TRUE,"Det_Trans_Sum";"ei",#N/A,TRUE,"Earnings Impact";"ad",#N/A,TRUE,"accretion dilution";"pfis",#N/A,TRUE,"Pro Forma Income Statement";"profba",#N/A,TRUE,"Pro Forma Balance Sheet";"acq",#N/A,TRUE,"Acquirer";"tar",#N/A,TRUE,"Target"}</definedName>
    <definedName name="wrn.57._4" localSheetId="9" hidden="1">{"cover",#N/A,TRUE,"Cover";"toc7",#N/A,TRUE,"TOC";"over",#N/A,TRUE,"Overview";"ts2",#N/A,TRUE,"Det_Trans_Sum";"ei",#N/A,TRUE,"Earnings Impact";"ad",#N/A,TRUE,"accretion dilution";"pfis",#N/A,TRUE,"Pro Forma Income Statement";"profba",#N/A,TRUE,"Pro Forma Balance Sheet";"acq",#N/A,TRUE,"Acquirer";"tar",#N/A,TRUE,"Target"}</definedName>
    <definedName name="wrn.57._4" localSheetId="5" hidden="1">{"cover",#N/A,TRUE,"Cover";"toc7",#N/A,TRUE,"TOC";"over",#N/A,TRUE,"Overview";"ts2",#N/A,TRUE,"Det_Trans_Sum";"ei",#N/A,TRUE,"Earnings Impact";"ad",#N/A,TRUE,"accretion dilution";"pfis",#N/A,TRUE,"Pro Forma Income Statement";"profba",#N/A,TRUE,"Pro Forma Balance Sheet";"acq",#N/A,TRUE,"Acquirer";"tar",#N/A,TRUE,"Target"}</definedName>
    <definedName name="wrn.57._4" localSheetId="4" hidden="1">{"cover",#N/A,TRUE,"Cover";"toc7",#N/A,TRUE,"TOC";"over",#N/A,TRUE,"Overview";"ts2",#N/A,TRUE,"Det_Trans_Sum";"ei",#N/A,TRUE,"Earnings Impact";"ad",#N/A,TRUE,"accretion dilution";"pfis",#N/A,TRUE,"Pro Forma Income Statement";"profba",#N/A,TRUE,"Pro Forma Balance Sheet";"acq",#N/A,TRUE,"Acquirer";"tar",#N/A,TRUE,"Target"}</definedName>
    <definedName name="wrn.57._4" localSheetId="1" hidden="1">{"cover",#N/A,TRUE,"Cover";"toc7",#N/A,TRUE,"TOC";"over",#N/A,TRUE,"Overview";"ts2",#N/A,TRUE,"Det_Trans_Sum";"ei",#N/A,TRUE,"Earnings Impact";"ad",#N/A,TRUE,"accretion dilution";"pfis",#N/A,TRUE,"Pro Forma Income Statement";"profba",#N/A,TRUE,"Pro Forma Balance Sheet";"acq",#N/A,TRUE,"Acquirer";"tar",#N/A,TRUE,"Target"}</definedName>
    <definedName name="wrn.57._4" localSheetId="7" hidden="1">{"cover",#N/A,TRUE,"Cover";"toc7",#N/A,TRUE,"TOC";"over",#N/A,TRUE,"Overview";"ts2",#N/A,TRUE,"Det_Trans_Sum";"ei",#N/A,TRUE,"Earnings Impact";"ad",#N/A,TRUE,"accretion dilution";"pfis",#N/A,TRUE,"Pro Forma Income Statement";"profba",#N/A,TRUE,"Pro Forma Balance Sheet";"acq",#N/A,TRUE,"Acquirer";"tar",#N/A,TRUE,"Target"}</definedName>
    <definedName name="wrn.57._4" hidden="1">{"cover",#N/A,TRUE,"Cover";"toc7",#N/A,TRUE,"TOC";"over",#N/A,TRUE,"Overview";"ts2",#N/A,TRUE,"Det_Trans_Sum";"ei",#N/A,TRUE,"Earnings Impact";"ad",#N/A,TRUE,"accretion dilution";"pfis",#N/A,TRUE,"Pro Forma Income Statement";"profba",#N/A,TRUE,"Pro Forma Balance Sheet";"acq",#N/A,TRUE,"Acquirer";"tar",#N/A,TRUE,"Target"}</definedName>
    <definedName name="wrn.57._5" localSheetId="2" hidden="1">{"cover",#N/A,TRUE,"Cover";"toc7",#N/A,TRUE,"TOC";"over",#N/A,TRUE,"Overview";"ts2",#N/A,TRUE,"Det_Trans_Sum";"ei",#N/A,TRUE,"Earnings Impact";"ad",#N/A,TRUE,"accretion dilution";"pfis",#N/A,TRUE,"Pro Forma Income Statement";"profba",#N/A,TRUE,"Pro Forma Balance Sheet";"acq",#N/A,TRUE,"Acquirer";"tar",#N/A,TRUE,"Target"}</definedName>
    <definedName name="wrn.57._5" localSheetId="6" hidden="1">{"cover",#N/A,TRUE,"Cover";"toc7",#N/A,TRUE,"TOC";"over",#N/A,TRUE,"Overview";"ts2",#N/A,TRUE,"Det_Trans_Sum";"ei",#N/A,TRUE,"Earnings Impact";"ad",#N/A,TRUE,"accretion dilution";"pfis",#N/A,TRUE,"Pro Forma Income Statement";"profba",#N/A,TRUE,"Pro Forma Balance Sheet";"acq",#N/A,TRUE,"Acquirer";"tar",#N/A,TRUE,"Target"}</definedName>
    <definedName name="wrn.57._5" localSheetId="3" hidden="1">{"cover",#N/A,TRUE,"Cover";"toc7",#N/A,TRUE,"TOC";"over",#N/A,TRUE,"Overview";"ts2",#N/A,TRUE,"Det_Trans_Sum";"ei",#N/A,TRUE,"Earnings Impact";"ad",#N/A,TRUE,"accretion dilution";"pfis",#N/A,TRUE,"Pro Forma Income Statement";"profba",#N/A,TRUE,"Pro Forma Balance Sheet";"acq",#N/A,TRUE,"Acquirer";"tar",#N/A,TRUE,"Target"}</definedName>
    <definedName name="wrn.57._5" localSheetId="9" hidden="1">{"cover",#N/A,TRUE,"Cover";"toc7",#N/A,TRUE,"TOC";"over",#N/A,TRUE,"Overview";"ts2",#N/A,TRUE,"Det_Trans_Sum";"ei",#N/A,TRUE,"Earnings Impact";"ad",#N/A,TRUE,"accretion dilution";"pfis",#N/A,TRUE,"Pro Forma Income Statement";"profba",#N/A,TRUE,"Pro Forma Balance Sheet";"acq",#N/A,TRUE,"Acquirer";"tar",#N/A,TRUE,"Target"}</definedName>
    <definedName name="wrn.57._5" localSheetId="5" hidden="1">{"cover",#N/A,TRUE,"Cover";"toc7",#N/A,TRUE,"TOC";"over",#N/A,TRUE,"Overview";"ts2",#N/A,TRUE,"Det_Trans_Sum";"ei",#N/A,TRUE,"Earnings Impact";"ad",#N/A,TRUE,"accretion dilution";"pfis",#N/A,TRUE,"Pro Forma Income Statement";"profba",#N/A,TRUE,"Pro Forma Balance Sheet";"acq",#N/A,TRUE,"Acquirer";"tar",#N/A,TRUE,"Target"}</definedName>
    <definedName name="wrn.57._5" localSheetId="4" hidden="1">{"cover",#N/A,TRUE,"Cover";"toc7",#N/A,TRUE,"TOC";"over",#N/A,TRUE,"Overview";"ts2",#N/A,TRUE,"Det_Trans_Sum";"ei",#N/A,TRUE,"Earnings Impact";"ad",#N/A,TRUE,"accretion dilution";"pfis",#N/A,TRUE,"Pro Forma Income Statement";"profba",#N/A,TRUE,"Pro Forma Balance Sheet";"acq",#N/A,TRUE,"Acquirer";"tar",#N/A,TRUE,"Target"}</definedName>
    <definedName name="wrn.57._5" localSheetId="1" hidden="1">{"cover",#N/A,TRUE,"Cover";"toc7",#N/A,TRUE,"TOC";"over",#N/A,TRUE,"Overview";"ts2",#N/A,TRUE,"Det_Trans_Sum";"ei",#N/A,TRUE,"Earnings Impact";"ad",#N/A,TRUE,"accretion dilution";"pfis",#N/A,TRUE,"Pro Forma Income Statement";"profba",#N/A,TRUE,"Pro Forma Balance Sheet";"acq",#N/A,TRUE,"Acquirer";"tar",#N/A,TRUE,"Target"}</definedName>
    <definedName name="wrn.57._5" localSheetId="7" hidden="1">{"cover",#N/A,TRUE,"Cover";"toc7",#N/A,TRUE,"TOC";"over",#N/A,TRUE,"Overview";"ts2",#N/A,TRUE,"Det_Trans_Sum";"ei",#N/A,TRUE,"Earnings Impact";"ad",#N/A,TRUE,"accretion dilution";"pfis",#N/A,TRUE,"Pro Forma Income Statement";"profba",#N/A,TRUE,"Pro Forma Balance Sheet";"acq",#N/A,TRUE,"Acquirer";"tar",#N/A,TRUE,"Target"}</definedName>
    <definedName name="wrn.57._5" hidden="1">{"cover",#N/A,TRUE,"Cover";"toc7",#N/A,TRUE,"TOC";"over",#N/A,TRUE,"Overview";"ts2",#N/A,TRUE,"Det_Trans_Sum";"ei",#N/A,TRUE,"Earnings Impact";"ad",#N/A,TRUE,"accretion dilution";"pfis",#N/A,TRUE,"Pro Forma Income Statement";"profba",#N/A,TRUE,"Pro Forma Balance Sheet";"acq",#N/A,TRUE,"Acquirer";"tar",#N/A,TRUE,"Target"}</definedName>
    <definedName name="wrn.58." localSheetId="0" hidden="1">{"cover",#N/A,TRUE,"Cover";"toc7",#N/A,TRUE,"TOC";"over",#N/A,TRUE,"Overview";"ts2",#N/A,TRUE,"Det_Trans_Sum";"ei1",#N/A,TRUE,"Earnings Impact";"ad1",#N/A,TRUE,"accretion dilution";"pfis1",#N/A,TRUE,"Pro Forma Income Statement";"profba",#N/A,TRUE,"Pro Forma Balance Sheet";"acq1",#N/A,TRUE,"Acquirer";"tar1",#N/A,TRUE,"Target"}</definedName>
    <definedName name="wrn.58." localSheetId="2" hidden="1">{"cover",#N/A,TRUE,"Cover";"toc7",#N/A,TRUE,"TOC";"over",#N/A,TRUE,"Overview";"ts2",#N/A,TRUE,"Det_Trans_Sum";"ei1",#N/A,TRUE,"Earnings Impact";"ad1",#N/A,TRUE,"accretion dilution";"pfis1",#N/A,TRUE,"Pro Forma Income Statement";"profba",#N/A,TRUE,"Pro Forma Balance Sheet";"acq1",#N/A,TRUE,"Acquirer";"tar1",#N/A,TRUE,"Target"}</definedName>
    <definedName name="wrn.58." localSheetId="6" hidden="1">{"cover",#N/A,TRUE,"Cover";"toc7",#N/A,TRUE,"TOC";"over",#N/A,TRUE,"Overview";"ts2",#N/A,TRUE,"Det_Trans_Sum";"ei1",#N/A,TRUE,"Earnings Impact";"ad1",#N/A,TRUE,"accretion dilution";"pfis1",#N/A,TRUE,"Pro Forma Income Statement";"profba",#N/A,TRUE,"Pro Forma Balance Sheet";"acq1",#N/A,TRUE,"Acquirer";"tar1",#N/A,TRUE,"Target"}</definedName>
    <definedName name="wrn.58." localSheetId="3" hidden="1">{"cover",#N/A,TRUE,"Cover";"toc7",#N/A,TRUE,"TOC";"over",#N/A,TRUE,"Overview";"ts2",#N/A,TRUE,"Det_Trans_Sum";"ei1",#N/A,TRUE,"Earnings Impact";"ad1",#N/A,TRUE,"accretion dilution";"pfis1",#N/A,TRUE,"Pro Forma Income Statement";"profba",#N/A,TRUE,"Pro Forma Balance Sheet";"acq1",#N/A,TRUE,"Acquirer";"tar1",#N/A,TRUE,"Target"}</definedName>
    <definedName name="wrn.58." localSheetId="9" hidden="1">{"cover",#N/A,TRUE,"Cover";"toc7",#N/A,TRUE,"TOC";"over",#N/A,TRUE,"Overview";"ts2",#N/A,TRUE,"Det_Trans_Sum";"ei1",#N/A,TRUE,"Earnings Impact";"ad1",#N/A,TRUE,"accretion dilution";"pfis1",#N/A,TRUE,"Pro Forma Income Statement";"profba",#N/A,TRUE,"Pro Forma Balance Sheet";"acq1",#N/A,TRUE,"Acquirer";"tar1",#N/A,TRUE,"Target"}</definedName>
    <definedName name="wrn.58." localSheetId="5" hidden="1">{"cover",#N/A,TRUE,"Cover";"toc7",#N/A,TRUE,"TOC";"over",#N/A,TRUE,"Overview";"ts2",#N/A,TRUE,"Det_Trans_Sum";"ei1",#N/A,TRUE,"Earnings Impact";"ad1",#N/A,TRUE,"accretion dilution";"pfis1",#N/A,TRUE,"Pro Forma Income Statement";"profba",#N/A,TRUE,"Pro Forma Balance Sheet";"acq1",#N/A,TRUE,"Acquirer";"tar1",#N/A,TRUE,"Target"}</definedName>
    <definedName name="wrn.58." localSheetId="4" hidden="1">{"cover",#N/A,TRUE,"Cover";"toc7",#N/A,TRUE,"TOC";"over",#N/A,TRUE,"Overview";"ts2",#N/A,TRUE,"Det_Trans_Sum";"ei1",#N/A,TRUE,"Earnings Impact";"ad1",#N/A,TRUE,"accretion dilution";"pfis1",#N/A,TRUE,"Pro Forma Income Statement";"profba",#N/A,TRUE,"Pro Forma Balance Sheet";"acq1",#N/A,TRUE,"Acquirer";"tar1",#N/A,TRUE,"Target"}</definedName>
    <definedName name="wrn.58." localSheetId="1" hidden="1">{"cover",#N/A,TRUE,"Cover";"toc7",#N/A,TRUE,"TOC";"over",#N/A,TRUE,"Overview";"ts2",#N/A,TRUE,"Det_Trans_Sum";"ei1",#N/A,TRUE,"Earnings Impact";"ad1",#N/A,TRUE,"accretion dilution";"pfis1",#N/A,TRUE,"Pro Forma Income Statement";"profba",#N/A,TRUE,"Pro Forma Balance Sheet";"acq1",#N/A,TRUE,"Acquirer";"tar1",#N/A,TRUE,"Target"}</definedName>
    <definedName name="wrn.58." localSheetId="7" hidden="1">{"cover",#N/A,TRUE,"Cover";"toc7",#N/A,TRUE,"TOC";"over",#N/A,TRUE,"Overview";"ts2",#N/A,TRUE,"Det_Trans_Sum";"ei1",#N/A,TRUE,"Earnings Impact";"ad1",#N/A,TRUE,"accretion dilution";"pfis1",#N/A,TRUE,"Pro Forma Income Statement";"profba",#N/A,TRUE,"Pro Forma Balance Sheet";"acq1",#N/A,TRUE,"Acquirer";"tar1",#N/A,TRUE,"Target"}</definedName>
    <definedName name="wrn.58." hidden="1">{"cover",#N/A,TRUE,"Cover";"toc7",#N/A,TRUE,"TOC";"over",#N/A,TRUE,"Overview";"ts2",#N/A,TRUE,"Det_Trans_Sum";"ei1",#N/A,TRUE,"Earnings Impact";"ad1",#N/A,TRUE,"accretion dilution";"pfis1",#N/A,TRUE,"Pro Forma Income Statement";"profba",#N/A,TRUE,"Pro Forma Balance Sheet";"acq1",#N/A,TRUE,"Acquirer";"tar1",#N/A,TRUE,"Target"}</definedName>
    <definedName name="wrn.58._1" localSheetId="2" hidden="1">{"cover",#N/A,TRUE,"Cover";"toc7",#N/A,TRUE,"TOC";"over",#N/A,TRUE,"Overview";"ts2",#N/A,TRUE,"Det_Trans_Sum";"ei1",#N/A,TRUE,"Earnings Impact";"ad1",#N/A,TRUE,"accretion dilution";"pfis1",#N/A,TRUE,"Pro Forma Income Statement";"profba",#N/A,TRUE,"Pro Forma Balance Sheet";"acq1",#N/A,TRUE,"Acquirer";"tar1",#N/A,TRUE,"Target"}</definedName>
    <definedName name="wrn.58._1" localSheetId="6" hidden="1">{"cover",#N/A,TRUE,"Cover";"toc7",#N/A,TRUE,"TOC";"over",#N/A,TRUE,"Overview";"ts2",#N/A,TRUE,"Det_Trans_Sum";"ei1",#N/A,TRUE,"Earnings Impact";"ad1",#N/A,TRUE,"accretion dilution";"pfis1",#N/A,TRUE,"Pro Forma Income Statement";"profba",#N/A,TRUE,"Pro Forma Balance Sheet";"acq1",#N/A,TRUE,"Acquirer";"tar1",#N/A,TRUE,"Target"}</definedName>
    <definedName name="wrn.58._1" localSheetId="3" hidden="1">{"cover",#N/A,TRUE,"Cover";"toc7",#N/A,TRUE,"TOC";"over",#N/A,TRUE,"Overview";"ts2",#N/A,TRUE,"Det_Trans_Sum";"ei1",#N/A,TRUE,"Earnings Impact";"ad1",#N/A,TRUE,"accretion dilution";"pfis1",#N/A,TRUE,"Pro Forma Income Statement";"profba",#N/A,TRUE,"Pro Forma Balance Sheet";"acq1",#N/A,TRUE,"Acquirer";"tar1",#N/A,TRUE,"Target"}</definedName>
    <definedName name="wrn.58._1" localSheetId="9" hidden="1">{"cover",#N/A,TRUE,"Cover";"toc7",#N/A,TRUE,"TOC";"over",#N/A,TRUE,"Overview";"ts2",#N/A,TRUE,"Det_Trans_Sum";"ei1",#N/A,TRUE,"Earnings Impact";"ad1",#N/A,TRUE,"accretion dilution";"pfis1",#N/A,TRUE,"Pro Forma Income Statement";"profba",#N/A,TRUE,"Pro Forma Balance Sheet";"acq1",#N/A,TRUE,"Acquirer";"tar1",#N/A,TRUE,"Target"}</definedName>
    <definedName name="wrn.58._1" localSheetId="5" hidden="1">{"cover",#N/A,TRUE,"Cover";"toc7",#N/A,TRUE,"TOC";"over",#N/A,TRUE,"Overview";"ts2",#N/A,TRUE,"Det_Trans_Sum";"ei1",#N/A,TRUE,"Earnings Impact";"ad1",#N/A,TRUE,"accretion dilution";"pfis1",#N/A,TRUE,"Pro Forma Income Statement";"profba",#N/A,TRUE,"Pro Forma Balance Sheet";"acq1",#N/A,TRUE,"Acquirer";"tar1",#N/A,TRUE,"Target"}</definedName>
    <definedName name="wrn.58._1" localSheetId="4" hidden="1">{"cover",#N/A,TRUE,"Cover";"toc7",#N/A,TRUE,"TOC";"over",#N/A,TRUE,"Overview";"ts2",#N/A,TRUE,"Det_Trans_Sum";"ei1",#N/A,TRUE,"Earnings Impact";"ad1",#N/A,TRUE,"accretion dilution";"pfis1",#N/A,TRUE,"Pro Forma Income Statement";"profba",#N/A,TRUE,"Pro Forma Balance Sheet";"acq1",#N/A,TRUE,"Acquirer";"tar1",#N/A,TRUE,"Target"}</definedName>
    <definedName name="wrn.58._1" localSheetId="1" hidden="1">{"cover",#N/A,TRUE,"Cover";"toc7",#N/A,TRUE,"TOC";"over",#N/A,TRUE,"Overview";"ts2",#N/A,TRUE,"Det_Trans_Sum";"ei1",#N/A,TRUE,"Earnings Impact";"ad1",#N/A,TRUE,"accretion dilution";"pfis1",#N/A,TRUE,"Pro Forma Income Statement";"profba",#N/A,TRUE,"Pro Forma Balance Sheet";"acq1",#N/A,TRUE,"Acquirer";"tar1",#N/A,TRUE,"Target"}</definedName>
    <definedName name="wrn.58._1" localSheetId="7" hidden="1">{"cover",#N/A,TRUE,"Cover";"toc7",#N/A,TRUE,"TOC";"over",#N/A,TRUE,"Overview";"ts2",#N/A,TRUE,"Det_Trans_Sum";"ei1",#N/A,TRUE,"Earnings Impact";"ad1",#N/A,TRUE,"accretion dilution";"pfis1",#N/A,TRUE,"Pro Forma Income Statement";"profba",#N/A,TRUE,"Pro Forma Balance Sheet";"acq1",#N/A,TRUE,"Acquirer";"tar1",#N/A,TRUE,"Target"}</definedName>
    <definedName name="wrn.58._1" hidden="1">{"cover",#N/A,TRUE,"Cover";"toc7",#N/A,TRUE,"TOC";"over",#N/A,TRUE,"Overview";"ts2",#N/A,TRUE,"Det_Trans_Sum";"ei1",#N/A,TRUE,"Earnings Impact";"ad1",#N/A,TRUE,"accretion dilution";"pfis1",#N/A,TRUE,"Pro Forma Income Statement";"profba",#N/A,TRUE,"Pro Forma Balance Sheet";"acq1",#N/A,TRUE,"Acquirer";"tar1",#N/A,TRUE,"Target"}</definedName>
    <definedName name="wrn.58._2" localSheetId="2" hidden="1">{"cover",#N/A,TRUE,"Cover";"toc7",#N/A,TRUE,"TOC";"over",#N/A,TRUE,"Overview";"ts2",#N/A,TRUE,"Det_Trans_Sum";"ei1",#N/A,TRUE,"Earnings Impact";"ad1",#N/A,TRUE,"accretion dilution";"pfis1",#N/A,TRUE,"Pro Forma Income Statement";"profba",#N/A,TRUE,"Pro Forma Balance Sheet";"acq1",#N/A,TRUE,"Acquirer";"tar1",#N/A,TRUE,"Target"}</definedName>
    <definedName name="wrn.58._2" localSheetId="6" hidden="1">{"cover",#N/A,TRUE,"Cover";"toc7",#N/A,TRUE,"TOC";"over",#N/A,TRUE,"Overview";"ts2",#N/A,TRUE,"Det_Trans_Sum";"ei1",#N/A,TRUE,"Earnings Impact";"ad1",#N/A,TRUE,"accretion dilution";"pfis1",#N/A,TRUE,"Pro Forma Income Statement";"profba",#N/A,TRUE,"Pro Forma Balance Sheet";"acq1",#N/A,TRUE,"Acquirer";"tar1",#N/A,TRUE,"Target"}</definedName>
    <definedName name="wrn.58._2" localSheetId="3" hidden="1">{"cover",#N/A,TRUE,"Cover";"toc7",#N/A,TRUE,"TOC";"over",#N/A,TRUE,"Overview";"ts2",#N/A,TRUE,"Det_Trans_Sum";"ei1",#N/A,TRUE,"Earnings Impact";"ad1",#N/A,TRUE,"accretion dilution";"pfis1",#N/A,TRUE,"Pro Forma Income Statement";"profba",#N/A,TRUE,"Pro Forma Balance Sheet";"acq1",#N/A,TRUE,"Acquirer";"tar1",#N/A,TRUE,"Target"}</definedName>
    <definedName name="wrn.58._2" localSheetId="9" hidden="1">{"cover",#N/A,TRUE,"Cover";"toc7",#N/A,TRUE,"TOC";"over",#N/A,TRUE,"Overview";"ts2",#N/A,TRUE,"Det_Trans_Sum";"ei1",#N/A,TRUE,"Earnings Impact";"ad1",#N/A,TRUE,"accretion dilution";"pfis1",#N/A,TRUE,"Pro Forma Income Statement";"profba",#N/A,TRUE,"Pro Forma Balance Sheet";"acq1",#N/A,TRUE,"Acquirer";"tar1",#N/A,TRUE,"Target"}</definedName>
    <definedName name="wrn.58._2" localSheetId="5" hidden="1">{"cover",#N/A,TRUE,"Cover";"toc7",#N/A,TRUE,"TOC";"over",#N/A,TRUE,"Overview";"ts2",#N/A,TRUE,"Det_Trans_Sum";"ei1",#N/A,TRUE,"Earnings Impact";"ad1",#N/A,TRUE,"accretion dilution";"pfis1",#N/A,TRUE,"Pro Forma Income Statement";"profba",#N/A,TRUE,"Pro Forma Balance Sheet";"acq1",#N/A,TRUE,"Acquirer";"tar1",#N/A,TRUE,"Target"}</definedName>
    <definedName name="wrn.58._2" localSheetId="4" hidden="1">{"cover",#N/A,TRUE,"Cover";"toc7",#N/A,TRUE,"TOC";"over",#N/A,TRUE,"Overview";"ts2",#N/A,TRUE,"Det_Trans_Sum";"ei1",#N/A,TRUE,"Earnings Impact";"ad1",#N/A,TRUE,"accretion dilution";"pfis1",#N/A,TRUE,"Pro Forma Income Statement";"profba",#N/A,TRUE,"Pro Forma Balance Sheet";"acq1",#N/A,TRUE,"Acquirer";"tar1",#N/A,TRUE,"Target"}</definedName>
    <definedName name="wrn.58._2" localSheetId="1" hidden="1">{"cover",#N/A,TRUE,"Cover";"toc7",#N/A,TRUE,"TOC";"over",#N/A,TRUE,"Overview";"ts2",#N/A,TRUE,"Det_Trans_Sum";"ei1",#N/A,TRUE,"Earnings Impact";"ad1",#N/A,TRUE,"accretion dilution";"pfis1",#N/A,TRUE,"Pro Forma Income Statement";"profba",#N/A,TRUE,"Pro Forma Balance Sheet";"acq1",#N/A,TRUE,"Acquirer";"tar1",#N/A,TRUE,"Target"}</definedName>
    <definedName name="wrn.58._2" localSheetId="7" hidden="1">{"cover",#N/A,TRUE,"Cover";"toc7",#N/A,TRUE,"TOC";"over",#N/A,TRUE,"Overview";"ts2",#N/A,TRUE,"Det_Trans_Sum";"ei1",#N/A,TRUE,"Earnings Impact";"ad1",#N/A,TRUE,"accretion dilution";"pfis1",#N/A,TRUE,"Pro Forma Income Statement";"profba",#N/A,TRUE,"Pro Forma Balance Sheet";"acq1",#N/A,TRUE,"Acquirer";"tar1",#N/A,TRUE,"Target"}</definedName>
    <definedName name="wrn.58._2" hidden="1">{"cover",#N/A,TRUE,"Cover";"toc7",#N/A,TRUE,"TOC";"over",#N/A,TRUE,"Overview";"ts2",#N/A,TRUE,"Det_Trans_Sum";"ei1",#N/A,TRUE,"Earnings Impact";"ad1",#N/A,TRUE,"accretion dilution";"pfis1",#N/A,TRUE,"Pro Forma Income Statement";"profba",#N/A,TRUE,"Pro Forma Balance Sheet";"acq1",#N/A,TRUE,"Acquirer";"tar1",#N/A,TRUE,"Target"}</definedName>
    <definedName name="wrn.58._3" localSheetId="2" hidden="1">{"cover",#N/A,TRUE,"Cover";"toc7",#N/A,TRUE,"TOC";"over",#N/A,TRUE,"Overview";"ts2",#N/A,TRUE,"Det_Trans_Sum";"ei1",#N/A,TRUE,"Earnings Impact";"ad1",#N/A,TRUE,"accretion dilution";"pfis1",#N/A,TRUE,"Pro Forma Income Statement";"profba",#N/A,TRUE,"Pro Forma Balance Sheet";"acq1",#N/A,TRUE,"Acquirer";"tar1",#N/A,TRUE,"Target"}</definedName>
    <definedName name="wrn.58._3" localSheetId="6" hidden="1">{"cover",#N/A,TRUE,"Cover";"toc7",#N/A,TRUE,"TOC";"over",#N/A,TRUE,"Overview";"ts2",#N/A,TRUE,"Det_Trans_Sum";"ei1",#N/A,TRUE,"Earnings Impact";"ad1",#N/A,TRUE,"accretion dilution";"pfis1",#N/A,TRUE,"Pro Forma Income Statement";"profba",#N/A,TRUE,"Pro Forma Balance Sheet";"acq1",#N/A,TRUE,"Acquirer";"tar1",#N/A,TRUE,"Target"}</definedName>
    <definedName name="wrn.58._3" localSheetId="3" hidden="1">{"cover",#N/A,TRUE,"Cover";"toc7",#N/A,TRUE,"TOC";"over",#N/A,TRUE,"Overview";"ts2",#N/A,TRUE,"Det_Trans_Sum";"ei1",#N/A,TRUE,"Earnings Impact";"ad1",#N/A,TRUE,"accretion dilution";"pfis1",#N/A,TRUE,"Pro Forma Income Statement";"profba",#N/A,TRUE,"Pro Forma Balance Sheet";"acq1",#N/A,TRUE,"Acquirer";"tar1",#N/A,TRUE,"Target"}</definedName>
    <definedName name="wrn.58._3" localSheetId="9" hidden="1">{"cover",#N/A,TRUE,"Cover";"toc7",#N/A,TRUE,"TOC";"over",#N/A,TRUE,"Overview";"ts2",#N/A,TRUE,"Det_Trans_Sum";"ei1",#N/A,TRUE,"Earnings Impact";"ad1",#N/A,TRUE,"accretion dilution";"pfis1",#N/A,TRUE,"Pro Forma Income Statement";"profba",#N/A,TRUE,"Pro Forma Balance Sheet";"acq1",#N/A,TRUE,"Acquirer";"tar1",#N/A,TRUE,"Target"}</definedName>
    <definedName name="wrn.58._3" localSheetId="5" hidden="1">{"cover",#N/A,TRUE,"Cover";"toc7",#N/A,TRUE,"TOC";"over",#N/A,TRUE,"Overview";"ts2",#N/A,TRUE,"Det_Trans_Sum";"ei1",#N/A,TRUE,"Earnings Impact";"ad1",#N/A,TRUE,"accretion dilution";"pfis1",#N/A,TRUE,"Pro Forma Income Statement";"profba",#N/A,TRUE,"Pro Forma Balance Sheet";"acq1",#N/A,TRUE,"Acquirer";"tar1",#N/A,TRUE,"Target"}</definedName>
    <definedName name="wrn.58._3" localSheetId="4" hidden="1">{"cover",#N/A,TRUE,"Cover";"toc7",#N/A,TRUE,"TOC";"over",#N/A,TRUE,"Overview";"ts2",#N/A,TRUE,"Det_Trans_Sum";"ei1",#N/A,TRUE,"Earnings Impact";"ad1",#N/A,TRUE,"accretion dilution";"pfis1",#N/A,TRUE,"Pro Forma Income Statement";"profba",#N/A,TRUE,"Pro Forma Balance Sheet";"acq1",#N/A,TRUE,"Acquirer";"tar1",#N/A,TRUE,"Target"}</definedName>
    <definedName name="wrn.58._3" localSheetId="1" hidden="1">{"cover",#N/A,TRUE,"Cover";"toc7",#N/A,TRUE,"TOC";"over",#N/A,TRUE,"Overview";"ts2",#N/A,TRUE,"Det_Trans_Sum";"ei1",#N/A,TRUE,"Earnings Impact";"ad1",#N/A,TRUE,"accretion dilution";"pfis1",#N/A,TRUE,"Pro Forma Income Statement";"profba",#N/A,TRUE,"Pro Forma Balance Sheet";"acq1",#N/A,TRUE,"Acquirer";"tar1",#N/A,TRUE,"Target"}</definedName>
    <definedName name="wrn.58._3" localSheetId="7" hidden="1">{"cover",#N/A,TRUE,"Cover";"toc7",#N/A,TRUE,"TOC";"over",#N/A,TRUE,"Overview";"ts2",#N/A,TRUE,"Det_Trans_Sum";"ei1",#N/A,TRUE,"Earnings Impact";"ad1",#N/A,TRUE,"accretion dilution";"pfis1",#N/A,TRUE,"Pro Forma Income Statement";"profba",#N/A,TRUE,"Pro Forma Balance Sheet";"acq1",#N/A,TRUE,"Acquirer";"tar1",#N/A,TRUE,"Target"}</definedName>
    <definedName name="wrn.58._3" hidden="1">{"cover",#N/A,TRUE,"Cover";"toc7",#N/A,TRUE,"TOC";"over",#N/A,TRUE,"Overview";"ts2",#N/A,TRUE,"Det_Trans_Sum";"ei1",#N/A,TRUE,"Earnings Impact";"ad1",#N/A,TRUE,"accretion dilution";"pfis1",#N/A,TRUE,"Pro Forma Income Statement";"profba",#N/A,TRUE,"Pro Forma Balance Sheet";"acq1",#N/A,TRUE,"Acquirer";"tar1",#N/A,TRUE,"Target"}</definedName>
    <definedName name="wrn.58._4" localSheetId="2" hidden="1">{"cover",#N/A,TRUE,"Cover";"toc7",#N/A,TRUE,"TOC";"over",#N/A,TRUE,"Overview";"ts2",#N/A,TRUE,"Det_Trans_Sum";"ei1",#N/A,TRUE,"Earnings Impact";"ad1",#N/A,TRUE,"accretion dilution";"pfis1",#N/A,TRUE,"Pro Forma Income Statement";"profba",#N/A,TRUE,"Pro Forma Balance Sheet";"acq1",#N/A,TRUE,"Acquirer";"tar1",#N/A,TRUE,"Target"}</definedName>
    <definedName name="wrn.58._4" localSheetId="6" hidden="1">{"cover",#N/A,TRUE,"Cover";"toc7",#N/A,TRUE,"TOC";"over",#N/A,TRUE,"Overview";"ts2",#N/A,TRUE,"Det_Trans_Sum";"ei1",#N/A,TRUE,"Earnings Impact";"ad1",#N/A,TRUE,"accretion dilution";"pfis1",#N/A,TRUE,"Pro Forma Income Statement";"profba",#N/A,TRUE,"Pro Forma Balance Sheet";"acq1",#N/A,TRUE,"Acquirer";"tar1",#N/A,TRUE,"Target"}</definedName>
    <definedName name="wrn.58._4" localSheetId="3" hidden="1">{"cover",#N/A,TRUE,"Cover";"toc7",#N/A,TRUE,"TOC";"over",#N/A,TRUE,"Overview";"ts2",#N/A,TRUE,"Det_Trans_Sum";"ei1",#N/A,TRUE,"Earnings Impact";"ad1",#N/A,TRUE,"accretion dilution";"pfis1",#N/A,TRUE,"Pro Forma Income Statement";"profba",#N/A,TRUE,"Pro Forma Balance Sheet";"acq1",#N/A,TRUE,"Acquirer";"tar1",#N/A,TRUE,"Target"}</definedName>
    <definedName name="wrn.58._4" localSheetId="9" hidden="1">{"cover",#N/A,TRUE,"Cover";"toc7",#N/A,TRUE,"TOC";"over",#N/A,TRUE,"Overview";"ts2",#N/A,TRUE,"Det_Trans_Sum";"ei1",#N/A,TRUE,"Earnings Impact";"ad1",#N/A,TRUE,"accretion dilution";"pfis1",#N/A,TRUE,"Pro Forma Income Statement";"profba",#N/A,TRUE,"Pro Forma Balance Sheet";"acq1",#N/A,TRUE,"Acquirer";"tar1",#N/A,TRUE,"Target"}</definedName>
    <definedName name="wrn.58._4" localSheetId="5" hidden="1">{"cover",#N/A,TRUE,"Cover";"toc7",#N/A,TRUE,"TOC";"over",#N/A,TRUE,"Overview";"ts2",#N/A,TRUE,"Det_Trans_Sum";"ei1",#N/A,TRUE,"Earnings Impact";"ad1",#N/A,TRUE,"accretion dilution";"pfis1",#N/A,TRUE,"Pro Forma Income Statement";"profba",#N/A,TRUE,"Pro Forma Balance Sheet";"acq1",#N/A,TRUE,"Acquirer";"tar1",#N/A,TRUE,"Target"}</definedName>
    <definedName name="wrn.58._4" localSheetId="4" hidden="1">{"cover",#N/A,TRUE,"Cover";"toc7",#N/A,TRUE,"TOC";"over",#N/A,TRUE,"Overview";"ts2",#N/A,TRUE,"Det_Trans_Sum";"ei1",#N/A,TRUE,"Earnings Impact";"ad1",#N/A,TRUE,"accretion dilution";"pfis1",#N/A,TRUE,"Pro Forma Income Statement";"profba",#N/A,TRUE,"Pro Forma Balance Sheet";"acq1",#N/A,TRUE,"Acquirer";"tar1",#N/A,TRUE,"Target"}</definedName>
    <definedName name="wrn.58._4" localSheetId="1" hidden="1">{"cover",#N/A,TRUE,"Cover";"toc7",#N/A,TRUE,"TOC";"over",#N/A,TRUE,"Overview";"ts2",#N/A,TRUE,"Det_Trans_Sum";"ei1",#N/A,TRUE,"Earnings Impact";"ad1",#N/A,TRUE,"accretion dilution";"pfis1",#N/A,TRUE,"Pro Forma Income Statement";"profba",#N/A,TRUE,"Pro Forma Balance Sheet";"acq1",#N/A,TRUE,"Acquirer";"tar1",#N/A,TRUE,"Target"}</definedName>
    <definedName name="wrn.58._4" localSheetId="7" hidden="1">{"cover",#N/A,TRUE,"Cover";"toc7",#N/A,TRUE,"TOC";"over",#N/A,TRUE,"Overview";"ts2",#N/A,TRUE,"Det_Trans_Sum";"ei1",#N/A,TRUE,"Earnings Impact";"ad1",#N/A,TRUE,"accretion dilution";"pfis1",#N/A,TRUE,"Pro Forma Income Statement";"profba",#N/A,TRUE,"Pro Forma Balance Sheet";"acq1",#N/A,TRUE,"Acquirer";"tar1",#N/A,TRUE,"Target"}</definedName>
    <definedName name="wrn.58._4" hidden="1">{"cover",#N/A,TRUE,"Cover";"toc7",#N/A,TRUE,"TOC";"over",#N/A,TRUE,"Overview";"ts2",#N/A,TRUE,"Det_Trans_Sum";"ei1",#N/A,TRUE,"Earnings Impact";"ad1",#N/A,TRUE,"accretion dilution";"pfis1",#N/A,TRUE,"Pro Forma Income Statement";"profba",#N/A,TRUE,"Pro Forma Balance Sheet";"acq1",#N/A,TRUE,"Acquirer";"tar1",#N/A,TRUE,"Target"}</definedName>
    <definedName name="wrn.58._5" localSheetId="2" hidden="1">{"cover",#N/A,TRUE,"Cover";"toc7",#N/A,TRUE,"TOC";"over",#N/A,TRUE,"Overview";"ts2",#N/A,TRUE,"Det_Trans_Sum";"ei1",#N/A,TRUE,"Earnings Impact";"ad1",#N/A,TRUE,"accretion dilution";"pfis1",#N/A,TRUE,"Pro Forma Income Statement";"profba",#N/A,TRUE,"Pro Forma Balance Sheet";"acq1",#N/A,TRUE,"Acquirer";"tar1",#N/A,TRUE,"Target"}</definedName>
    <definedName name="wrn.58._5" localSheetId="6" hidden="1">{"cover",#N/A,TRUE,"Cover";"toc7",#N/A,TRUE,"TOC";"over",#N/A,TRUE,"Overview";"ts2",#N/A,TRUE,"Det_Trans_Sum";"ei1",#N/A,TRUE,"Earnings Impact";"ad1",#N/A,TRUE,"accretion dilution";"pfis1",#N/A,TRUE,"Pro Forma Income Statement";"profba",#N/A,TRUE,"Pro Forma Balance Sheet";"acq1",#N/A,TRUE,"Acquirer";"tar1",#N/A,TRUE,"Target"}</definedName>
    <definedName name="wrn.58._5" localSheetId="3" hidden="1">{"cover",#N/A,TRUE,"Cover";"toc7",#N/A,TRUE,"TOC";"over",#N/A,TRUE,"Overview";"ts2",#N/A,TRUE,"Det_Trans_Sum";"ei1",#N/A,TRUE,"Earnings Impact";"ad1",#N/A,TRUE,"accretion dilution";"pfis1",#N/A,TRUE,"Pro Forma Income Statement";"profba",#N/A,TRUE,"Pro Forma Balance Sheet";"acq1",#N/A,TRUE,"Acquirer";"tar1",#N/A,TRUE,"Target"}</definedName>
    <definedName name="wrn.58._5" localSheetId="9" hidden="1">{"cover",#N/A,TRUE,"Cover";"toc7",#N/A,TRUE,"TOC";"over",#N/A,TRUE,"Overview";"ts2",#N/A,TRUE,"Det_Trans_Sum";"ei1",#N/A,TRUE,"Earnings Impact";"ad1",#N/A,TRUE,"accretion dilution";"pfis1",#N/A,TRUE,"Pro Forma Income Statement";"profba",#N/A,TRUE,"Pro Forma Balance Sheet";"acq1",#N/A,TRUE,"Acquirer";"tar1",#N/A,TRUE,"Target"}</definedName>
    <definedName name="wrn.58._5" localSheetId="5" hidden="1">{"cover",#N/A,TRUE,"Cover";"toc7",#N/A,TRUE,"TOC";"over",#N/A,TRUE,"Overview";"ts2",#N/A,TRUE,"Det_Trans_Sum";"ei1",#N/A,TRUE,"Earnings Impact";"ad1",#N/A,TRUE,"accretion dilution";"pfis1",#N/A,TRUE,"Pro Forma Income Statement";"profba",#N/A,TRUE,"Pro Forma Balance Sheet";"acq1",#N/A,TRUE,"Acquirer";"tar1",#N/A,TRUE,"Target"}</definedName>
    <definedName name="wrn.58._5" localSheetId="4" hidden="1">{"cover",#N/A,TRUE,"Cover";"toc7",#N/A,TRUE,"TOC";"over",#N/A,TRUE,"Overview";"ts2",#N/A,TRUE,"Det_Trans_Sum";"ei1",#N/A,TRUE,"Earnings Impact";"ad1",#N/A,TRUE,"accretion dilution";"pfis1",#N/A,TRUE,"Pro Forma Income Statement";"profba",#N/A,TRUE,"Pro Forma Balance Sheet";"acq1",#N/A,TRUE,"Acquirer";"tar1",#N/A,TRUE,"Target"}</definedName>
    <definedName name="wrn.58._5" localSheetId="1" hidden="1">{"cover",#N/A,TRUE,"Cover";"toc7",#N/A,TRUE,"TOC";"over",#N/A,TRUE,"Overview";"ts2",#N/A,TRUE,"Det_Trans_Sum";"ei1",#N/A,TRUE,"Earnings Impact";"ad1",#N/A,TRUE,"accretion dilution";"pfis1",#N/A,TRUE,"Pro Forma Income Statement";"profba",#N/A,TRUE,"Pro Forma Balance Sheet";"acq1",#N/A,TRUE,"Acquirer";"tar1",#N/A,TRUE,"Target"}</definedName>
    <definedName name="wrn.58._5" localSheetId="7" hidden="1">{"cover",#N/A,TRUE,"Cover";"toc7",#N/A,TRUE,"TOC";"over",#N/A,TRUE,"Overview";"ts2",#N/A,TRUE,"Det_Trans_Sum";"ei1",#N/A,TRUE,"Earnings Impact";"ad1",#N/A,TRUE,"accretion dilution";"pfis1",#N/A,TRUE,"Pro Forma Income Statement";"profba",#N/A,TRUE,"Pro Forma Balance Sheet";"acq1",#N/A,TRUE,"Acquirer";"tar1",#N/A,TRUE,"Target"}</definedName>
    <definedName name="wrn.58._5" hidden="1">{"cover",#N/A,TRUE,"Cover";"toc7",#N/A,TRUE,"TOC";"over",#N/A,TRUE,"Overview";"ts2",#N/A,TRUE,"Det_Trans_Sum";"ei1",#N/A,TRUE,"Earnings Impact";"ad1",#N/A,TRUE,"accretion dilution";"pfis1",#N/A,TRUE,"Pro Forma Income Statement";"profba",#N/A,TRUE,"Pro Forma Balance Sheet";"acq1",#N/A,TRUE,"Acquirer";"tar1",#N/A,TRUE,"Target"}</definedName>
    <definedName name="wrn.59." localSheetId="0" hidden="1">{"cover",#N/A,TRUE,"Cover";"toc7",#N/A,TRUE,"TOC";"over",#N/A,TRUE,"Overview";"ts2",#N/A,TRUE,"Det_Trans_Sum";"ei2",#N/A,TRUE,"Earnings Impact";"ad2",#N/A,TRUE,"accretion dilution";"pfis2",#N/A,TRUE,"Pro Forma Income Statement";"profba",#N/A,TRUE,"Pro Forma Balance Sheet";"acq2",#N/A,TRUE,"Acquirer";"tar2",#N/A,TRUE,"Target"}</definedName>
    <definedName name="wrn.59." localSheetId="2" hidden="1">{"cover",#N/A,TRUE,"Cover";"toc7",#N/A,TRUE,"TOC";"over",#N/A,TRUE,"Overview";"ts2",#N/A,TRUE,"Det_Trans_Sum";"ei2",#N/A,TRUE,"Earnings Impact";"ad2",#N/A,TRUE,"accretion dilution";"pfis2",#N/A,TRUE,"Pro Forma Income Statement";"profba",#N/A,TRUE,"Pro Forma Balance Sheet";"acq2",#N/A,TRUE,"Acquirer";"tar2",#N/A,TRUE,"Target"}</definedName>
    <definedName name="wrn.59." localSheetId="6" hidden="1">{"cover",#N/A,TRUE,"Cover";"toc7",#N/A,TRUE,"TOC";"over",#N/A,TRUE,"Overview";"ts2",#N/A,TRUE,"Det_Trans_Sum";"ei2",#N/A,TRUE,"Earnings Impact";"ad2",#N/A,TRUE,"accretion dilution";"pfis2",#N/A,TRUE,"Pro Forma Income Statement";"profba",#N/A,TRUE,"Pro Forma Balance Sheet";"acq2",#N/A,TRUE,"Acquirer";"tar2",#N/A,TRUE,"Target"}</definedName>
    <definedName name="wrn.59." localSheetId="3" hidden="1">{"cover",#N/A,TRUE,"Cover";"toc7",#N/A,TRUE,"TOC";"over",#N/A,TRUE,"Overview";"ts2",#N/A,TRUE,"Det_Trans_Sum";"ei2",#N/A,TRUE,"Earnings Impact";"ad2",#N/A,TRUE,"accretion dilution";"pfis2",#N/A,TRUE,"Pro Forma Income Statement";"profba",#N/A,TRUE,"Pro Forma Balance Sheet";"acq2",#N/A,TRUE,"Acquirer";"tar2",#N/A,TRUE,"Target"}</definedName>
    <definedName name="wrn.59." localSheetId="9" hidden="1">{"cover",#N/A,TRUE,"Cover";"toc7",#N/A,TRUE,"TOC";"over",#N/A,TRUE,"Overview";"ts2",#N/A,TRUE,"Det_Trans_Sum";"ei2",#N/A,TRUE,"Earnings Impact";"ad2",#N/A,TRUE,"accretion dilution";"pfis2",#N/A,TRUE,"Pro Forma Income Statement";"profba",#N/A,TRUE,"Pro Forma Balance Sheet";"acq2",#N/A,TRUE,"Acquirer";"tar2",#N/A,TRUE,"Target"}</definedName>
    <definedName name="wrn.59." localSheetId="5" hidden="1">{"cover",#N/A,TRUE,"Cover";"toc7",#N/A,TRUE,"TOC";"over",#N/A,TRUE,"Overview";"ts2",#N/A,TRUE,"Det_Trans_Sum";"ei2",#N/A,TRUE,"Earnings Impact";"ad2",#N/A,TRUE,"accretion dilution";"pfis2",#N/A,TRUE,"Pro Forma Income Statement";"profba",#N/A,TRUE,"Pro Forma Balance Sheet";"acq2",#N/A,TRUE,"Acquirer";"tar2",#N/A,TRUE,"Target"}</definedName>
    <definedName name="wrn.59." localSheetId="4" hidden="1">{"cover",#N/A,TRUE,"Cover";"toc7",#N/A,TRUE,"TOC";"over",#N/A,TRUE,"Overview";"ts2",#N/A,TRUE,"Det_Trans_Sum";"ei2",#N/A,TRUE,"Earnings Impact";"ad2",#N/A,TRUE,"accretion dilution";"pfis2",#N/A,TRUE,"Pro Forma Income Statement";"profba",#N/A,TRUE,"Pro Forma Balance Sheet";"acq2",#N/A,TRUE,"Acquirer";"tar2",#N/A,TRUE,"Target"}</definedName>
    <definedName name="wrn.59." localSheetId="1" hidden="1">{"cover",#N/A,TRUE,"Cover";"toc7",#N/A,TRUE,"TOC";"over",#N/A,TRUE,"Overview";"ts2",#N/A,TRUE,"Det_Trans_Sum";"ei2",#N/A,TRUE,"Earnings Impact";"ad2",#N/A,TRUE,"accretion dilution";"pfis2",#N/A,TRUE,"Pro Forma Income Statement";"profba",#N/A,TRUE,"Pro Forma Balance Sheet";"acq2",#N/A,TRUE,"Acquirer";"tar2",#N/A,TRUE,"Target"}</definedName>
    <definedName name="wrn.59." localSheetId="7" hidden="1">{"cover",#N/A,TRUE,"Cover";"toc7",#N/A,TRUE,"TOC";"over",#N/A,TRUE,"Overview";"ts2",#N/A,TRUE,"Det_Trans_Sum";"ei2",#N/A,TRUE,"Earnings Impact";"ad2",#N/A,TRUE,"accretion dilution";"pfis2",#N/A,TRUE,"Pro Forma Income Statement";"profba",#N/A,TRUE,"Pro Forma Balance Sheet";"acq2",#N/A,TRUE,"Acquirer";"tar2",#N/A,TRUE,"Target"}</definedName>
    <definedName name="wrn.59." hidden="1">{"cover",#N/A,TRUE,"Cover";"toc7",#N/A,TRUE,"TOC";"over",#N/A,TRUE,"Overview";"ts2",#N/A,TRUE,"Det_Trans_Sum";"ei2",#N/A,TRUE,"Earnings Impact";"ad2",#N/A,TRUE,"accretion dilution";"pfis2",#N/A,TRUE,"Pro Forma Income Statement";"profba",#N/A,TRUE,"Pro Forma Balance Sheet";"acq2",#N/A,TRUE,"Acquirer";"tar2",#N/A,TRUE,"Target"}</definedName>
    <definedName name="wrn.59._1" localSheetId="2" hidden="1">{"cover",#N/A,TRUE,"Cover";"toc7",#N/A,TRUE,"TOC";"over",#N/A,TRUE,"Overview";"ts2",#N/A,TRUE,"Det_Trans_Sum";"ei2",#N/A,TRUE,"Earnings Impact";"ad2",#N/A,TRUE,"accretion dilution";"pfis2",#N/A,TRUE,"Pro Forma Income Statement";"profba",#N/A,TRUE,"Pro Forma Balance Sheet";"acq2",#N/A,TRUE,"Acquirer";"tar2",#N/A,TRUE,"Target"}</definedName>
    <definedName name="wrn.59._1" localSheetId="6" hidden="1">{"cover",#N/A,TRUE,"Cover";"toc7",#N/A,TRUE,"TOC";"over",#N/A,TRUE,"Overview";"ts2",#N/A,TRUE,"Det_Trans_Sum";"ei2",#N/A,TRUE,"Earnings Impact";"ad2",#N/A,TRUE,"accretion dilution";"pfis2",#N/A,TRUE,"Pro Forma Income Statement";"profba",#N/A,TRUE,"Pro Forma Balance Sheet";"acq2",#N/A,TRUE,"Acquirer";"tar2",#N/A,TRUE,"Target"}</definedName>
    <definedName name="wrn.59._1" localSheetId="3" hidden="1">{"cover",#N/A,TRUE,"Cover";"toc7",#N/A,TRUE,"TOC";"over",#N/A,TRUE,"Overview";"ts2",#N/A,TRUE,"Det_Trans_Sum";"ei2",#N/A,TRUE,"Earnings Impact";"ad2",#N/A,TRUE,"accretion dilution";"pfis2",#N/A,TRUE,"Pro Forma Income Statement";"profba",#N/A,TRUE,"Pro Forma Balance Sheet";"acq2",#N/A,TRUE,"Acquirer";"tar2",#N/A,TRUE,"Target"}</definedName>
    <definedName name="wrn.59._1" localSheetId="9" hidden="1">{"cover",#N/A,TRUE,"Cover";"toc7",#N/A,TRUE,"TOC";"over",#N/A,TRUE,"Overview";"ts2",#N/A,TRUE,"Det_Trans_Sum";"ei2",#N/A,TRUE,"Earnings Impact";"ad2",#N/A,TRUE,"accretion dilution";"pfis2",#N/A,TRUE,"Pro Forma Income Statement";"profba",#N/A,TRUE,"Pro Forma Balance Sheet";"acq2",#N/A,TRUE,"Acquirer";"tar2",#N/A,TRUE,"Target"}</definedName>
    <definedName name="wrn.59._1" localSheetId="5" hidden="1">{"cover",#N/A,TRUE,"Cover";"toc7",#N/A,TRUE,"TOC";"over",#N/A,TRUE,"Overview";"ts2",#N/A,TRUE,"Det_Trans_Sum";"ei2",#N/A,TRUE,"Earnings Impact";"ad2",#N/A,TRUE,"accretion dilution";"pfis2",#N/A,TRUE,"Pro Forma Income Statement";"profba",#N/A,TRUE,"Pro Forma Balance Sheet";"acq2",#N/A,TRUE,"Acquirer";"tar2",#N/A,TRUE,"Target"}</definedName>
    <definedName name="wrn.59._1" localSheetId="4" hidden="1">{"cover",#N/A,TRUE,"Cover";"toc7",#N/A,TRUE,"TOC";"over",#N/A,TRUE,"Overview";"ts2",#N/A,TRUE,"Det_Trans_Sum";"ei2",#N/A,TRUE,"Earnings Impact";"ad2",#N/A,TRUE,"accretion dilution";"pfis2",#N/A,TRUE,"Pro Forma Income Statement";"profba",#N/A,TRUE,"Pro Forma Balance Sheet";"acq2",#N/A,TRUE,"Acquirer";"tar2",#N/A,TRUE,"Target"}</definedName>
    <definedName name="wrn.59._1" localSheetId="1" hidden="1">{"cover",#N/A,TRUE,"Cover";"toc7",#N/A,TRUE,"TOC";"over",#N/A,TRUE,"Overview";"ts2",#N/A,TRUE,"Det_Trans_Sum";"ei2",#N/A,TRUE,"Earnings Impact";"ad2",#N/A,TRUE,"accretion dilution";"pfis2",#N/A,TRUE,"Pro Forma Income Statement";"profba",#N/A,TRUE,"Pro Forma Balance Sheet";"acq2",#N/A,TRUE,"Acquirer";"tar2",#N/A,TRUE,"Target"}</definedName>
    <definedName name="wrn.59._1" localSheetId="7" hidden="1">{"cover",#N/A,TRUE,"Cover";"toc7",#N/A,TRUE,"TOC";"over",#N/A,TRUE,"Overview";"ts2",#N/A,TRUE,"Det_Trans_Sum";"ei2",#N/A,TRUE,"Earnings Impact";"ad2",#N/A,TRUE,"accretion dilution";"pfis2",#N/A,TRUE,"Pro Forma Income Statement";"profba",#N/A,TRUE,"Pro Forma Balance Sheet";"acq2",#N/A,TRUE,"Acquirer";"tar2",#N/A,TRUE,"Target"}</definedName>
    <definedName name="wrn.59._1" hidden="1">{"cover",#N/A,TRUE,"Cover";"toc7",#N/A,TRUE,"TOC";"over",#N/A,TRUE,"Overview";"ts2",#N/A,TRUE,"Det_Trans_Sum";"ei2",#N/A,TRUE,"Earnings Impact";"ad2",#N/A,TRUE,"accretion dilution";"pfis2",#N/A,TRUE,"Pro Forma Income Statement";"profba",#N/A,TRUE,"Pro Forma Balance Sheet";"acq2",#N/A,TRUE,"Acquirer";"tar2",#N/A,TRUE,"Target"}</definedName>
    <definedName name="wrn.59._2" localSheetId="2" hidden="1">{"cover",#N/A,TRUE,"Cover";"toc7",#N/A,TRUE,"TOC";"over",#N/A,TRUE,"Overview";"ts2",#N/A,TRUE,"Det_Trans_Sum";"ei2",#N/A,TRUE,"Earnings Impact";"ad2",#N/A,TRUE,"accretion dilution";"pfis2",#N/A,TRUE,"Pro Forma Income Statement";"profba",#N/A,TRUE,"Pro Forma Balance Sheet";"acq2",#N/A,TRUE,"Acquirer";"tar2",#N/A,TRUE,"Target"}</definedName>
    <definedName name="wrn.59._2" localSheetId="6" hidden="1">{"cover",#N/A,TRUE,"Cover";"toc7",#N/A,TRUE,"TOC";"over",#N/A,TRUE,"Overview";"ts2",#N/A,TRUE,"Det_Trans_Sum";"ei2",#N/A,TRUE,"Earnings Impact";"ad2",#N/A,TRUE,"accretion dilution";"pfis2",#N/A,TRUE,"Pro Forma Income Statement";"profba",#N/A,TRUE,"Pro Forma Balance Sheet";"acq2",#N/A,TRUE,"Acquirer";"tar2",#N/A,TRUE,"Target"}</definedName>
    <definedName name="wrn.59._2" localSheetId="3" hidden="1">{"cover",#N/A,TRUE,"Cover";"toc7",#N/A,TRUE,"TOC";"over",#N/A,TRUE,"Overview";"ts2",#N/A,TRUE,"Det_Trans_Sum";"ei2",#N/A,TRUE,"Earnings Impact";"ad2",#N/A,TRUE,"accretion dilution";"pfis2",#N/A,TRUE,"Pro Forma Income Statement";"profba",#N/A,TRUE,"Pro Forma Balance Sheet";"acq2",#N/A,TRUE,"Acquirer";"tar2",#N/A,TRUE,"Target"}</definedName>
    <definedName name="wrn.59._2" localSheetId="9" hidden="1">{"cover",#N/A,TRUE,"Cover";"toc7",#N/A,TRUE,"TOC";"over",#N/A,TRUE,"Overview";"ts2",#N/A,TRUE,"Det_Trans_Sum";"ei2",#N/A,TRUE,"Earnings Impact";"ad2",#N/A,TRUE,"accretion dilution";"pfis2",#N/A,TRUE,"Pro Forma Income Statement";"profba",#N/A,TRUE,"Pro Forma Balance Sheet";"acq2",#N/A,TRUE,"Acquirer";"tar2",#N/A,TRUE,"Target"}</definedName>
    <definedName name="wrn.59._2" localSheetId="5" hidden="1">{"cover",#N/A,TRUE,"Cover";"toc7",#N/A,TRUE,"TOC";"over",#N/A,TRUE,"Overview";"ts2",#N/A,TRUE,"Det_Trans_Sum";"ei2",#N/A,TRUE,"Earnings Impact";"ad2",#N/A,TRUE,"accretion dilution";"pfis2",#N/A,TRUE,"Pro Forma Income Statement";"profba",#N/A,TRUE,"Pro Forma Balance Sheet";"acq2",#N/A,TRUE,"Acquirer";"tar2",#N/A,TRUE,"Target"}</definedName>
    <definedName name="wrn.59._2" localSheetId="4" hidden="1">{"cover",#N/A,TRUE,"Cover";"toc7",#N/A,TRUE,"TOC";"over",#N/A,TRUE,"Overview";"ts2",#N/A,TRUE,"Det_Trans_Sum";"ei2",#N/A,TRUE,"Earnings Impact";"ad2",#N/A,TRUE,"accretion dilution";"pfis2",#N/A,TRUE,"Pro Forma Income Statement";"profba",#N/A,TRUE,"Pro Forma Balance Sheet";"acq2",#N/A,TRUE,"Acquirer";"tar2",#N/A,TRUE,"Target"}</definedName>
    <definedName name="wrn.59._2" localSheetId="1" hidden="1">{"cover",#N/A,TRUE,"Cover";"toc7",#N/A,TRUE,"TOC";"over",#N/A,TRUE,"Overview";"ts2",#N/A,TRUE,"Det_Trans_Sum";"ei2",#N/A,TRUE,"Earnings Impact";"ad2",#N/A,TRUE,"accretion dilution";"pfis2",#N/A,TRUE,"Pro Forma Income Statement";"profba",#N/A,TRUE,"Pro Forma Balance Sheet";"acq2",#N/A,TRUE,"Acquirer";"tar2",#N/A,TRUE,"Target"}</definedName>
    <definedName name="wrn.59._2" localSheetId="7" hidden="1">{"cover",#N/A,TRUE,"Cover";"toc7",#N/A,TRUE,"TOC";"over",#N/A,TRUE,"Overview";"ts2",#N/A,TRUE,"Det_Trans_Sum";"ei2",#N/A,TRUE,"Earnings Impact";"ad2",#N/A,TRUE,"accretion dilution";"pfis2",#N/A,TRUE,"Pro Forma Income Statement";"profba",#N/A,TRUE,"Pro Forma Balance Sheet";"acq2",#N/A,TRUE,"Acquirer";"tar2",#N/A,TRUE,"Target"}</definedName>
    <definedName name="wrn.59._2" hidden="1">{"cover",#N/A,TRUE,"Cover";"toc7",#N/A,TRUE,"TOC";"over",#N/A,TRUE,"Overview";"ts2",#N/A,TRUE,"Det_Trans_Sum";"ei2",#N/A,TRUE,"Earnings Impact";"ad2",#N/A,TRUE,"accretion dilution";"pfis2",#N/A,TRUE,"Pro Forma Income Statement";"profba",#N/A,TRUE,"Pro Forma Balance Sheet";"acq2",#N/A,TRUE,"Acquirer";"tar2",#N/A,TRUE,"Target"}</definedName>
    <definedName name="wrn.59._3" localSheetId="2" hidden="1">{"cover",#N/A,TRUE,"Cover";"toc7",#N/A,TRUE,"TOC";"over",#N/A,TRUE,"Overview";"ts2",#N/A,TRUE,"Det_Trans_Sum";"ei2",#N/A,TRUE,"Earnings Impact";"ad2",#N/A,TRUE,"accretion dilution";"pfis2",#N/A,TRUE,"Pro Forma Income Statement";"profba",#N/A,TRUE,"Pro Forma Balance Sheet";"acq2",#N/A,TRUE,"Acquirer";"tar2",#N/A,TRUE,"Target"}</definedName>
    <definedName name="wrn.59._3" localSheetId="6" hidden="1">{"cover",#N/A,TRUE,"Cover";"toc7",#N/A,TRUE,"TOC";"over",#N/A,TRUE,"Overview";"ts2",#N/A,TRUE,"Det_Trans_Sum";"ei2",#N/A,TRUE,"Earnings Impact";"ad2",#N/A,TRUE,"accretion dilution";"pfis2",#N/A,TRUE,"Pro Forma Income Statement";"profba",#N/A,TRUE,"Pro Forma Balance Sheet";"acq2",#N/A,TRUE,"Acquirer";"tar2",#N/A,TRUE,"Target"}</definedName>
    <definedName name="wrn.59._3" localSheetId="3" hidden="1">{"cover",#N/A,TRUE,"Cover";"toc7",#N/A,TRUE,"TOC";"over",#N/A,TRUE,"Overview";"ts2",#N/A,TRUE,"Det_Trans_Sum";"ei2",#N/A,TRUE,"Earnings Impact";"ad2",#N/A,TRUE,"accretion dilution";"pfis2",#N/A,TRUE,"Pro Forma Income Statement";"profba",#N/A,TRUE,"Pro Forma Balance Sheet";"acq2",#N/A,TRUE,"Acquirer";"tar2",#N/A,TRUE,"Target"}</definedName>
    <definedName name="wrn.59._3" localSheetId="9" hidden="1">{"cover",#N/A,TRUE,"Cover";"toc7",#N/A,TRUE,"TOC";"over",#N/A,TRUE,"Overview";"ts2",#N/A,TRUE,"Det_Trans_Sum";"ei2",#N/A,TRUE,"Earnings Impact";"ad2",#N/A,TRUE,"accretion dilution";"pfis2",#N/A,TRUE,"Pro Forma Income Statement";"profba",#N/A,TRUE,"Pro Forma Balance Sheet";"acq2",#N/A,TRUE,"Acquirer";"tar2",#N/A,TRUE,"Target"}</definedName>
    <definedName name="wrn.59._3" localSheetId="5" hidden="1">{"cover",#N/A,TRUE,"Cover";"toc7",#N/A,TRUE,"TOC";"over",#N/A,TRUE,"Overview";"ts2",#N/A,TRUE,"Det_Trans_Sum";"ei2",#N/A,TRUE,"Earnings Impact";"ad2",#N/A,TRUE,"accretion dilution";"pfis2",#N/A,TRUE,"Pro Forma Income Statement";"profba",#N/A,TRUE,"Pro Forma Balance Sheet";"acq2",#N/A,TRUE,"Acquirer";"tar2",#N/A,TRUE,"Target"}</definedName>
    <definedName name="wrn.59._3" localSheetId="4" hidden="1">{"cover",#N/A,TRUE,"Cover";"toc7",#N/A,TRUE,"TOC";"over",#N/A,TRUE,"Overview";"ts2",#N/A,TRUE,"Det_Trans_Sum";"ei2",#N/A,TRUE,"Earnings Impact";"ad2",#N/A,TRUE,"accretion dilution";"pfis2",#N/A,TRUE,"Pro Forma Income Statement";"profba",#N/A,TRUE,"Pro Forma Balance Sheet";"acq2",#N/A,TRUE,"Acquirer";"tar2",#N/A,TRUE,"Target"}</definedName>
    <definedName name="wrn.59._3" localSheetId="1" hidden="1">{"cover",#N/A,TRUE,"Cover";"toc7",#N/A,TRUE,"TOC";"over",#N/A,TRUE,"Overview";"ts2",#N/A,TRUE,"Det_Trans_Sum";"ei2",#N/A,TRUE,"Earnings Impact";"ad2",#N/A,TRUE,"accretion dilution";"pfis2",#N/A,TRUE,"Pro Forma Income Statement";"profba",#N/A,TRUE,"Pro Forma Balance Sheet";"acq2",#N/A,TRUE,"Acquirer";"tar2",#N/A,TRUE,"Target"}</definedName>
    <definedName name="wrn.59._3" localSheetId="7" hidden="1">{"cover",#N/A,TRUE,"Cover";"toc7",#N/A,TRUE,"TOC";"over",#N/A,TRUE,"Overview";"ts2",#N/A,TRUE,"Det_Trans_Sum";"ei2",#N/A,TRUE,"Earnings Impact";"ad2",#N/A,TRUE,"accretion dilution";"pfis2",#N/A,TRUE,"Pro Forma Income Statement";"profba",#N/A,TRUE,"Pro Forma Balance Sheet";"acq2",#N/A,TRUE,"Acquirer";"tar2",#N/A,TRUE,"Target"}</definedName>
    <definedName name="wrn.59._3" hidden="1">{"cover",#N/A,TRUE,"Cover";"toc7",#N/A,TRUE,"TOC";"over",#N/A,TRUE,"Overview";"ts2",#N/A,TRUE,"Det_Trans_Sum";"ei2",#N/A,TRUE,"Earnings Impact";"ad2",#N/A,TRUE,"accretion dilution";"pfis2",#N/A,TRUE,"Pro Forma Income Statement";"profba",#N/A,TRUE,"Pro Forma Balance Sheet";"acq2",#N/A,TRUE,"Acquirer";"tar2",#N/A,TRUE,"Target"}</definedName>
    <definedName name="wrn.59._4" localSheetId="2" hidden="1">{"cover",#N/A,TRUE,"Cover";"toc7",#N/A,TRUE,"TOC";"over",#N/A,TRUE,"Overview";"ts2",#N/A,TRUE,"Det_Trans_Sum";"ei2",#N/A,TRUE,"Earnings Impact";"ad2",#N/A,TRUE,"accretion dilution";"pfis2",#N/A,TRUE,"Pro Forma Income Statement";"profba",#N/A,TRUE,"Pro Forma Balance Sheet";"acq2",#N/A,TRUE,"Acquirer";"tar2",#N/A,TRUE,"Target"}</definedName>
    <definedName name="wrn.59._4" localSheetId="6" hidden="1">{"cover",#N/A,TRUE,"Cover";"toc7",#N/A,TRUE,"TOC";"over",#N/A,TRUE,"Overview";"ts2",#N/A,TRUE,"Det_Trans_Sum";"ei2",#N/A,TRUE,"Earnings Impact";"ad2",#N/A,TRUE,"accretion dilution";"pfis2",#N/A,TRUE,"Pro Forma Income Statement";"profba",#N/A,TRUE,"Pro Forma Balance Sheet";"acq2",#N/A,TRUE,"Acquirer";"tar2",#N/A,TRUE,"Target"}</definedName>
    <definedName name="wrn.59._4" localSheetId="3" hidden="1">{"cover",#N/A,TRUE,"Cover";"toc7",#N/A,TRUE,"TOC";"over",#N/A,TRUE,"Overview";"ts2",#N/A,TRUE,"Det_Trans_Sum";"ei2",#N/A,TRUE,"Earnings Impact";"ad2",#N/A,TRUE,"accretion dilution";"pfis2",#N/A,TRUE,"Pro Forma Income Statement";"profba",#N/A,TRUE,"Pro Forma Balance Sheet";"acq2",#N/A,TRUE,"Acquirer";"tar2",#N/A,TRUE,"Target"}</definedName>
    <definedName name="wrn.59._4" localSheetId="9" hidden="1">{"cover",#N/A,TRUE,"Cover";"toc7",#N/A,TRUE,"TOC";"over",#N/A,TRUE,"Overview";"ts2",#N/A,TRUE,"Det_Trans_Sum";"ei2",#N/A,TRUE,"Earnings Impact";"ad2",#N/A,TRUE,"accretion dilution";"pfis2",#N/A,TRUE,"Pro Forma Income Statement";"profba",#N/A,TRUE,"Pro Forma Balance Sheet";"acq2",#N/A,TRUE,"Acquirer";"tar2",#N/A,TRUE,"Target"}</definedName>
    <definedName name="wrn.59._4" localSheetId="5" hidden="1">{"cover",#N/A,TRUE,"Cover";"toc7",#N/A,TRUE,"TOC";"over",#N/A,TRUE,"Overview";"ts2",#N/A,TRUE,"Det_Trans_Sum";"ei2",#N/A,TRUE,"Earnings Impact";"ad2",#N/A,TRUE,"accretion dilution";"pfis2",#N/A,TRUE,"Pro Forma Income Statement";"profba",#N/A,TRUE,"Pro Forma Balance Sheet";"acq2",#N/A,TRUE,"Acquirer";"tar2",#N/A,TRUE,"Target"}</definedName>
    <definedName name="wrn.59._4" localSheetId="4" hidden="1">{"cover",#N/A,TRUE,"Cover";"toc7",#N/A,TRUE,"TOC";"over",#N/A,TRUE,"Overview";"ts2",#N/A,TRUE,"Det_Trans_Sum";"ei2",#N/A,TRUE,"Earnings Impact";"ad2",#N/A,TRUE,"accretion dilution";"pfis2",#N/A,TRUE,"Pro Forma Income Statement";"profba",#N/A,TRUE,"Pro Forma Balance Sheet";"acq2",#N/A,TRUE,"Acquirer";"tar2",#N/A,TRUE,"Target"}</definedName>
    <definedName name="wrn.59._4" localSheetId="1" hidden="1">{"cover",#N/A,TRUE,"Cover";"toc7",#N/A,TRUE,"TOC";"over",#N/A,TRUE,"Overview";"ts2",#N/A,TRUE,"Det_Trans_Sum";"ei2",#N/A,TRUE,"Earnings Impact";"ad2",#N/A,TRUE,"accretion dilution";"pfis2",#N/A,TRUE,"Pro Forma Income Statement";"profba",#N/A,TRUE,"Pro Forma Balance Sheet";"acq2",#N/A,TRUE,"Acquirer";"tar2",#N/A,TRUE,"Target"}</definedName>
    <definedName name="wrn.59._4" localSheetId="7" hidden="1">{"cover",#N/A,TRUE,"Cover";"toc7",#N/A,TRUE,"TOC";"over",#N/A,TRUE,"Overview";"ts2",#N/A,TRUE,"Det_Trans_Sum";"ei2",#N/A,TRUE,"Earnings Impact";"ad2",#N/A,TRUE,"accretion dilution";"pfis2",#N/A,TRUE,"Pro Forma Income Statement";"profba",#N/A,TRUE,"Pro Forma Balance Sheet";"acq2",#N/A,TRUE,"Acquirer";"tar2",#N/A,TRUE,"Target"}</definedName>
    <definedName name="wrn.59._4" hidden="1">{"cover",#N/A,TRUE,"Cover";"toc7",#N/A,TRUE,"TOC";"over",#N/A,TRUE,"Overview";"ts2",#N/A,TRUE,"Det_Trans_Sum";"ei2",#N/A,TRUE,"Earnings Impact";"ad2",#N/A,TRUE,"accretion dilution";"pfis2",#N/A,TRUE,"Pro Forma Income Statement";"profba",#N/A,TRUE,"Pro Forma Balance Sheet";"acq2",#N/A,TRUE,"Acquirer";"tar2",#N/A,TRUE,"Target"}</definedName>
    <definedName name="wrn.59._5" localSheetId="2" hidden="1">{"cover",#N/A,TRUE,"Cover";"toc7",#N/A,TRUE,"TOC";"over",#N/A,TRUE,"Overview";"ts2",#N/A,TRUE,"Det_Trans_Sum";"ei2",#N/A,TRUE,"Earnings Impact";"ad2",#N/A,TRUE,"accretion dilution";"pfis2",#N/A,TRUE,"Pro Forma Income Statement";"profba",#N/A,TRUE,"Pro Forma Balance Sheet";"acq2",#N/A,TRUE,"Acquirer";"tar2",#N/A,TRUE,"Target"}</definedName>
    <definedName name="wrn.59._5" localSheetId="6" hidden="1">{"cover",#N/A,TRUE,"Cover";"toc7",#N/A,TRUE,"TOC";"over",#N/A,TRUE,"Overview";"ts2",#N/A,TRUE,"Det_Trans_Sum";"ei2",#N/A,TRUE,"Earnings Impact";"ad2",#N/A,TRUE,"accretion dilution";"pfis2",#N/A,TRUE,"Pro Forma Income Statement";"profba",#N/A,TRUE,"Pro Forma Balance Sheet";"acq2",#N/A,TRUE,"Acquirer";"tar2",#N/A,TRUE,"Target"}</definedName>
    <definedName name="wrn.59._5" localSheetId="3" hidden="1">{"cover",#N/A,TRUE,"Cover";"toc7",#N/A,TRUE,"TOC";"over",#N/A,TRUE,"Overview";"ts2",#N/A,TRUE,"Det_Trans_Sum";"ei2",#N/A,TRUE,"Earnings Impact";"ad2",#N/A,TRUE,"accretion dilution";"pfis2",#N/A,TRUE,"Pro Forma Income Statement";"profba",#N/A,TRUE,"Pro Forma Balance Sheet";"acq2",#N/A,TRUE,"Acquirer";"tar2",#N/A,TRUE,"Target"}</definedName>
    <definedName name="wrn.59._5" localSheetId="9" hidden="1">{"cover",#N/A,TRUE,"Cover";"toc7",#N/A,TRUE,"TOC";"over",#N/A,TRUE,"Overview";"ts2",#N/A,TRUE,"Det_Trans_Sum";"ei2",#N/A,TRUE,"Earnings Impact";"ad2",#N/A,TRUE,"accretion dilution";"pfis2",#N/A,TRUE,"Pro Forma Income Statement";"profba",#N/A,TRUE,"Pro Forma Balance Sheet";"acq2",#N/A,TRUE,"Acquirer";"tar2",#N/A,TRUE,"Target"}</definedName>
    <definedName name="wrn.59._5" localSheetId="5" hidden="1">{"cover",#N/A,TRUE,"Cover";"toc7",#N/A,TRUE,"TOC";"over",#N/A,TRUE,"Overview";"ts2",#N/A,TRUE,"Det_Trans_Sum";"ei2",#N/A,TRUE,"Earnings Impact";"ad2",#N/A,TRUE,"accretion dilution";"pfis2",#N/A,TRUE,"Pro Forma Income Statement";"profba",#N/A,TRUE,"Pro Forma Balance Sheet";"acq2",#N/A,TRUE,"Acquirer";"tar2",#N/A,TRUE,"Target"}</definedName>
    <definedName name="wrn.59._5" localSheetId="4" hidden="1">{"cover",#N/A,TRUE,"Cover";"toc7",#N/A,TRUE,"TOC";"over",#N/A,TRUE,"Overview";"ts2",#N/A,TRUE,"Det_Trans_Sum";"ei2",#N/A,TRUE,"Earnings Impact";"ad2",#N/A,TRUE,"accretion dilution";"pfis2",#N/A,TRUE,"Pro Forma Income Statement";"profba",#N/A,TRUE,"Pro Forma Balance Sheet";"acq2",#N/A,TRUE,"Acquirer";"tar2",#N/A,TRUE,"Target"}</definedName>
    <definedName name="wrn.59._5" localSheetId="1" hidden="1">{"cover",#N/A,TRUE,"Cover";"toc7",#N/A,TRUE,"TOC";"over",#N/A,TRUE,"Overview";"ts2",#N/A,TRUE,"Det_Trans_Sum";"ei2",#N/A,TRUE,"Earnings Impact";"ad2",#N/A,TRUE,"accretion dilution";"pfis2",#N/A,TRUE,"Pro Forma Income Statement";"profba",#N/A,TRUE,"Pro Forma Balance Sheet";"acq2",#N/A,TRUE,"Acquirer";"tar2",#N/A,TRUE,"Target"}</definedName>
    <definedName name="wrn.59._5" localSheetId="7" hidden="1">{"cover",#N/A,TRUE,"Cover";"toc7",#N/A,TRUE,"TOC";"over",#N/A,TRUE,"Overview";"ts2",#N/A,TRUE,"Det_Trans_Sum";"ei2",#N/A,TRUE,"Earnings Impact";"ad2",#N/A,TRUE,"accretion dilution";"pfis2",#N/A,TRUE,"Pro Forma Income Statement";"profba",#N/A,TRUE,"Pro Forma Balance Sheet";"acq2",#N/A,TRUE,"Acquirer";"tar2",#N/A,TRUE,"Target"}</definedName>
    <definedName name="wrn.59._5" hidden="1">{"cover",#N/A,TRUE,"Cover";"toc7",#N/A,TRUE,"TOC";"over",#N/A,TRUE,"Overview";"ts2",#N/A,TRUE,"Det_Trans_Sum";"ei2",#N/A,TRUE,"Earnings Impact";"ad2",#N/A,TRUE,"accretion dilution";"pfis2",#N/A,TRUE,"Pro Forma Income Statement";"profba",#N/A,TRUE,"Pro Forma Balance Sheet";"acq2",#N/A,TRUE,"Acquirer";"tar2",#N/A,TRUE,"Target"}</definedName>
    <definedName name="wrn.6." localSheetId="0" hidden="1">{"cover",#N/A,TRUE,"Cover";"toc2",#N/A,TRUE,"TOC";"ts1",#N/A,TRUE,"Transaction Summary";"ei1",#N/A,TRUE,"Earnings Impact";"ad1",#N/A,TRUE,"accretion dilution";"hg1",#N/A,TRUE,"Has-Gets"}</definedName>
    <definedName name="wrn.6." localSheetId="2" hidden="1">{"cover",#N/A,TRUE,"Cover";"toc2",#N/A,TRUE,"TOC";"ts1",#N/A,TRUE,"Transaction Summary";"ei1",#N/A,TRUE,"Earnings Impact";"ad1",#N/A,TRUE,"accretion dilution";"hg1",#N/A,TRUE,"Has-Gets"}</definedName>
    <definedName name="wrn.6." localSheetId="6" hidden="1">{"cover",#N/A,TRUE,"Cover";"toc2",#N/A,TRUE,"TOC";"ts1",#N/A,TRUE,"Transaction Summary";"ei1",#N/A,TRUE,"Earnings Impact";"ad1",#N/A,TRUE,"accretion dilution";"hg1",#N/A,TRUE,"Has-Gets"}</definedName>
    <definedName name="wrn.6." localSheetId="3" hidden="1">{"cover",#N/A,TRUE,"Cover";"toc2",#N/A,TRUE,"TOC";"ts1",#N/A,TRUE,"Transaction Summary";"ei1",#N/A,TRUE,"Earnings Impact";"ad1",#N/A,TRUE,"accretion dilution";"hg1",#N/A,TRUE,"Has-Gets"}</definedName>
    <definedName name="wrn.6." localSheetId="9" hidden="1">{"cover",#N/A,TRUE,"Cover";"toc2",#N/A,TRUE,"TOC";"ts1",#N/A,TRUE,"Transaction Summary";"ei1",#N/A,TRUE,"Earnings Impact";"ad1",#N/A,TRUE,"accretion dilution";"hg1",#N/A,TRUE,"Has-Gets"}</definedName>
    <definedName name="wrn.6." localSheetId="5" hidden="1">{"cover",#N/A,TRUE,"Cover";"toc2",#N/A,TRUE,"TOC";"ts1",#N/A,TRUE,"Transaction Summary";"ei1",#N/A,TRUE,"Earnings Impact";"ad1",#N/A,TRUE,"accretion dilution";"hg1",#N/A,TRUE,"Has-Gets"}</definedName>
    <definedName name="wrn.6." localSheetId="4" hidden="1">{"cover",#N/A,TRUE,"Cover";"toc2",#N/A,TRUE,"TOC";"ts1",#N/A,TRUE,"Transaction Summary";"ei1",#N/A,TRUE,"Earnings Impact";"ad1",#N/A,TRUE,"accretion dilution";"hg1",#N/A,TRUE,"Has-Gets"}</definedName>
    <definedName name="wrn.6." localSheetId="1" hidden="1">{"cover",#N/A,TRUE,"Cover";"toc2",#N/A,TRUE,"TOC";"ts1",#N/A,TRUE,"Transaction Summary";"ei1",#N/A,TRUE,"Earnings Impact";"ad1",#N/A,TRUE,"accretion dilution";"hg1",#N/A,TRUE,"Has-Gets"}</definedName>
    <definedName name="wrn.6." localSheetId="7" hidden="1">{"cover",#N/A,TRUE,"Cover";"toc2",#N/A,TRUE,"TOC";"ts1",#N/A,TRUE,"Transaction Summary";"ei1",#N/A,TRUE,"Earnings Impact";"ad1",#N/A,TRUE,"accretion dilution";"hg1",#N/A,TRUE,"Has-Gets"}</definedName>
    <definedName name="wrn.6." hidden="1">{"cover",#N/A,TRUE,"Cover";"toc2",#N/A,TRUE,"TOC";"ts1",#N/A,TRUE,"Transaction Summary";"ei1",#N/A,TRUE,"Earnings Impact";"ad1",#N/A,TRUE,"accretion dilution";"hg1",#N/A,TRUE,"Has-Gets"}</definedName>
    <definedName name="wrn.6._1" localSheetId="2" hidden="1">{"cover",#N/A,TRUE,"Cover";"toc2",#N/A,TRUE,"TOC";"ts1",#N/A,TRUE,"Transaction Summary";"ei1",#N/A,TRUE,"Earnings Impact";"ad1",#N/A,TRUE,"accretion dilution";"hg1",#N/A,TRUE,"Has-Gets"}</definedName>
    <definedName name="wrn.6._1" localSheetId="6" hidden="1">{"cover",#N/A,TRUE,"Cover";"toc2",#N/A,TRUE,"TOC";"ts1",#N/A,TRUE,"Transaction Summary";"ei1",#N/A,TRUE,"Earnings Impact";"ad1",#N/A,TRUE,"accretion dilution";"hg1",#N/A,TRUE,"Has-Gets"}</definedName>
    <definedName name="wrn.6._1" localSheetId="3" hidden="1">{"cover",#N/A,TRUE,"Cover";"toc2",#N/A,TRUE,"TOC";"ts1",#N/A,TRUE,"Transaction Summary";"ei1",#N/A,TRUE,"Earnings Impact";"ad1",#N/A,TRUE,"accretion dilution";"hg1",#N/A,TRUE,"Has-Gets"}</definedName>
    <definedName name="wrn.6._1" localSheetId="9" hidden="1">{"cover",#N/A,TRUE,"Cover";"toc2",#N/A,TRUE,"TOC";"ts1",#N/A,TRUE,"Transaction Summary";"ei1",#N/A,TRUE,"Earnings Impact";"ad1",#N/A,TRUE,"accretion dilution";"hg1",#N/A,TRUE,"Has-Gets"}</definedName>
    <definedName name="wrn.6._1" localSheetId="5" hidden="1">{"cover",#N/A,TRUE,"Cover";"toc2",#N/A,TRUE,"TOC";"ts1",#N/A,TRUE,"Transaction Summary";"ei1",#N/A,TRUE,"Earnings Impact";"ad1",#N/A,TRUE,"accretion dilution";"hg1",#N/A,TRUE,"Has-Gets"}</definedName>
    <definedName name="wrn.6._1" localSheetId="4" hidden="1">{"cover",#N/A,TRUE,"Cover";"toc2",#N/A,TRUE,"TOC";"ts1",#N/A,TRUE,"Transaction Summary";"ei1",#N/A,TRUE,"Earnings Impact";"ad1",#N/A,TRUE,"accretion dilution";"hg1",#N/A,TRUE,"Has-Gets"}</definedName>
    <definedName name="wrn.6._1" localSheetId="1" hidden="1">{"cover",#N/A,TRUE,"Cover";"toc2",#N/A,TRUE,"TOC";"ts1",#N/A,TRUE,"Transaction Summary";"ei1",#N/A,TRUE,"Earnings Impact";"ad1",#N/A,TRUE,"accretion dilution";"hg1",#N/A,TRUE,"Has-Gets"}</definedName>
    <definedName name="wrn.6._1" localSheetId="7" hidden="1">{"cover",#N/A,TRUE,"Cover";"toc2",#N/A,TRUE,"TOC";"ts1",#N/A,TRUE,"Transaction Summary";"ei1",#N/A,TRUE,"Earnings Impact";"ad1",#N/A,TRUE,"accretion dilution";"hg1",#N/A,TRUE,"Has-Gets"}</definedName>
    <definedName name="wrn.6._1" hidden="1">{"cover",#N/A,TRUE,"Cover";"toc2",#N/A,TRUE,"TOC";"ts1",#N/A,TRUE,"Transaction Summary";"ei1",#N/A,TRUE,"Earnings Impact";"ad1",#N/A,TRUE,"accretion dilution";"hg1",#N/A,TRUE,"Has-Gets"}</definedName>
    <definedName name="wrn.6._2" localSheetId="2" hidden="1">{"cover",#N/A,TRUE,"Cover";"toc2",#N/A,TRUE,"TOC";"ts1",#N/A,TRUE,"Transaction Summary";"ei1",#N/A,TRUE,"Earnings Impact";"ad1",#N/A,TRUE,"accretion dilution";"hg1",#N/A,TRUE,"Has-Gets"}</definedName>
    <definedName name="wrn.6._2" localSheetId="6" hidden="1">{"cover",#N/A,TRUE,"Cover";"toc2",#N/A,TRUE,"TOC";"ts1",#N/A,TRUE,"Transaction Summary";"ei1",#N/A,TRUE,"Earnings Impact";"ad1",#N/A,TRUE,"accretion dilution";"hg1",#N/A,TRUE,"Has-Gets"}</definedName>
    <definedName name="wrn.6._2" localSheetId="3" hidden="1">{"cover",#N/A,TRUE,"Cover";"toc2",#N/A,TRUE,"TOC";"ts1",#N/A,TRUE,"Transaction Summary";"ei1",#N/A,TRUE,"Earnings Impact";"ad1",#N/A,TRUE,"accretion dilution";"hg1",#N/A,TRUE,"Has-Gets"}</definedName>
    <definedName name="wrn.6._2" localSheetId="9" hidden="1">{"cover",#N/A,TRUE,"Cover";"toc2",#N/A,TRUE,"TOC";"ts1",#N/A,TRUE,"Transaction Summary";"ei1",#N/A,TRUE,"Earnings Impact";"ad1",#N/A,TRUE,"accretion dilution";"hg1",#N/A,TRUE,"Has-Gets"}</definedName>
    <definedName name="wrn.6._2" localSheetId="5" hidden="1">{"cover",#N/A,TRUE,"Cover";"toc2",#N/A,TRUE,"TOC";"ts1",#N/A,TRUE,"Transaction Summary";"ei1",#N/A,TRUE,"Earnings Impact";"ad1",#N/A,TRUE,"accretion dilution";"hg1",#N/A,TRUE,"Has-Gets"}</definedName>
    <definedName name="wrn.6._2" localSheetId="4" hidden="1">{"cover",#N/A,TRUE,"Cover";"toc2",#N/A,TRUE,"TOC";"ts1",#N/A,TRUE,"Transaction Summary";"ei1",#N/A,TRUE,"Earnings Impact";"ad1",#N/A,TRUE,"accretion dilution";"hg1",#N/A,TRUE,"Has-Gets"}</definedName>
    <definedName name="wrn.6._2" localSheetId="1" hidden="1">{"cover",#N/A,TRUE,"Cover";"toc2",#N/A,TRUE,"TOC";"ts1",#N/A,TRUE,"Transaction Summary";"ei1",#N/A,TRUE,"Earnings Impact";"ad1",#N/A,TRUE,"accretion dilution";"hg1",#N/A,TRUE,"Has-Gets"}</definedName>
    <definedName name="wrn.6._2" localSheetId="7" hidden="1">{"cover",#N/A,TRUE,"Cover";"toc2",#N/A,TRUE,"TOC";"ts1",#N/A,TRUE,"Transaction Summary";"ei1",#N/A,TRUE,"Earnings Impact";"ad1",#N/A,TRUE,"accretion dilution";"hg1",#N/A,TRUE,"Has-Gets"}</definedName>
    <definedName name="wrn.6._2" hidden="1">{"cover",#N/A,TRUE,"Cover";"toc2",#N/A,TRUE,"TOC";"ts1",#N/A,TRUE,"Transaction Summary";"ei1",#N/A,TRUE,"Earnings Impact";"ad1",#N/A,TRUE,"accretion dilution";"hg1",#N/A,TRUE,"Has-Gets"}</definedName>
    <definedName name="wrn.6._3" localSheetId="2" hidden="1">{"cover",#N/A,TRUE,"Cover";"toc2",#N/A,TRUE,"TOC";"ts1",#N/A,TRUE,"Transaction Summary";"ei1",#N/A,TRUE,"Earnings Impact";"ad1",#N/A,TRUE,"accretion dilution";"hg1",#N/A,TRUE,"Has-Gets"}</definedName>
    <definedName name="wrn.6._3" localSheetId="6" hidden="1">{"cover",#N/A,TRUE,"Cover";"toc2",#N/A,TRUE,"TOC";"ts1",#N/A,TRUE,"Transaction Summary";"ei1",#N/A,TRUE,"Earnings Impact";"ad1",#N/A,TRUE,"accretion dilution";"hg1",#N/A,TRUE,"Has-Gets"}</definedName>
    <definedName name="wrn.6._3" localSheetId="3" hidden="1">{"cover",#N/A,TRUE,"Cover";"toc2",#N/A,TRUE,"TOC";"ts1",#N/A,TRUE,"Transaction Summary";"ei1",#N/A,TRUE,"Earnings Impact";"ad1",#N/A,TRUE,"accretion dilution";"hg1",#N/A,TRUE,"Has-Gets"}</definedName>
    <definedName name="wrn.6._3" localSheetId="9" hidden="1">{"cover",#N/A,TRUE,"Cover";"toc2",#N/A,TRUE,"TOC";"ts1",#N/A,TRUE,"Transaction Summary";"ei1",#N/A,TRUE,"Earnings Impact";"ad1",#N/A,TRUE,"accretion dilution";"hg1",#N/A,TRUE,"Has-Gets"}</definedName>
    <definedName name="wrn.6._3" localSheetId="5" hidden="1">{"cover",#N/A,TRUE,"Cover";"toc2",#N/A,TRUE,"TOC";"ts1",#N/A,TRUE,"Transaction Summary";"ei1",#N/A,TRUE,"Earnings Impact";"ad1",#N/A,TRUE,"accretion dilution";"hg1",#N/A,TRUE,"Has-Gets"}</definedName>
    <definedName name="wrn.6._3" localSheetId="4" hidden="1">{"cover",#N/A,TRUE,"Cover";"toc2",#N/A,TRUE,"TOC";"ts1",#N/A,TRUE,"Transaction Summary";"ei1",#N/A,TRUE,"Earnings Impact";"ad1",#N/A,TRUE,"accretion dilution";"hg1",#N/A,TRUE,"Has-Gets"}</definedName>
    <definedName name="wrn.6._3" localSheetId="1" hidden="1">{"cover",#N/A,TRUE,"Cover";"toc2",#N/A,TRUE,"TOC";"ts1",#N/A,TRUE,"Transaction Summary";"ei1",#N/A,TRUE,"Earnings Impact";"ad1",#N/A,TRUE,"accretion dilution";"hg1",#N/A,TRUE,"Has-Gets"}</definedName>
    <definedName name="wrn.6._3" localSheetId="7" hidden="1">{"cover",#N/A,TRUE,"Cover";"toc2",#N/A,TRUE,"TOC";"ts1",#N/A,TRUE,"Transaction Summary";"ei1",#N/A,TRUE,"Earnings Impact";"ad1",#N/A,TRUE,"accretion dilution";"hg1",#N/A,TRUE,"Has-Gets"}</definedName>
    <definedName name="wrn.6._3" hidden="1">{"cover",#N/A,TRUE,"Cover";"toc2",#N/A,TRUE,"TOC";"ts1",#N/A,TRUE,"Transaction Summary";"ei1",#N/A,TRUE,"Earnings Impact";"ad1",#N/A,TRUE,"accretion dilution";"hg1",#N/A,TRUE,"Has-Gets"}</definedName>
    <definedName name="wrn.6._4" localSheetId="2" hidden="1">{"cover",#N/A,TRUE,"Cover";"toc2",#N/A,TRUE,"TOC";"ts1",#N/A,TRUE,"Transaction Summary";"ei1",#N/A,TRUE,"Earnings Impact";"ad1",#N/A,TRUE,"accretion dilution";"hg1",#N/A,TRUE,"Has-Gets"}</definedName>
    <definedName name="wrn.6._4" localSheetId="6" hidden="1">{"cover",#N/A,TRUE,"Cover";"toc2",#N/A,TRUE,"TOC";"ts1",#N/A,TRUE,"Transaction Summary";"ei1",#N/A,TRUE,"Earnings Impact";"ad1",#N/A,TRUE,"accretion dilution";"hg1",#N/A,TRUE,"Has-Gets"}</definedName>
    <definedName name="wrn.6._4" localSheetId="3" hidden="1">{"cover",#N/A,TRUE,"Cover";"toc2",#N/A,TRUE,"TOC";"ts1",#N/A,TRUE,"Transaction Summary";"ei1",#N/A,TRUE,"Earnings Impact";"ad1",#N/A,TRUE,"accretion dilution";"hg1",#N/A,TRUE,"Has-Gets"}</definedName>
    <definedName name="wrn.6._4" localSheetId="9" hidden="1">{"cover",#N/A,TRUE,"Cover";"toc2",#N/A,TRUE,"TOC";"ts1",#N/A,TRUE,"Transaction Summary";"ei1",#N/A,TRUE,"Earnings Impact";"ad1",#N/A,TRUE,"accretion dilution";"hg1",#N/A,TRUE,"Has-Gets"}</definedName>
    <definedName name="wrn.6._4" localSheetId="5" hidden="1">{"cover",#N/A,TRUE,"Cover";"toc2",#N/A,TRUE,"TOC";"ts1",#N/A,TRUE,"Transaction Summary";"ei1",#N/A,TRUE,"Earnings Impact";"ad1",#N/A,TRUE,"accretion dilution";"hg1",#N/A,TRUE,"Has-Gets"}</definedName>
    <definedName name="wrn.6._4" localSheetId="4" hidden="1">{"cover",#N/A,TRUE,"Cover";"toc2",#N/A,TRUE,"TOC";"ts1",#N/A,TRUE,"Transaction Summary";"ei1",#N/A,TRUE,"Earnings Impact";"ad1",#N/A,TRUE,"accretion dilution";"hg1",#N/A,TRUE,"Has-Gets"}</definedName>
    <definedName name="wrn.6._4" localSheetId="1" hidden="1">{"cover",#N/A,TRUE,"Cover";"toc2",#N/A,TRUE,"TOC";"ts1",#N/A,TRUE,"Transaction Summary";"ei1",#N/A,TRUE,"Earnings Impact";"ad1",#N/A,TRUE,"accretion dilution";"hg1",#N/A,TRUE,"Has-Gets"}</definedName>
    <definedName name="wrn.6._4" localSheetId="7" hidden="1">{"cover",#N/A,TRUE,"Cover";"toc2",#N/A,TRUE,"TOC";"ts1",#N/A,TRUE,"Transaction Summary";"ei1",#N/A,TRUE,"Earnings Impact";"ad1",#N/A,TRUE,"accretion dilution";"hg1",#N/A,TRUE,"Has-Gets"}</definedName>
    <definedName name="wrn.6._4" hidden="1">{"cover",#N/A,TRUE,"Cover";"toc2",#N/A,TRUE,"TOC";"ts1",#N/A,TRUE,"Transaction Summary";"ei1",#N/A,TRUE,"Earnings Impact";"ad1",#N/A,TRUE,"accretion dilution";"hg1",#N/A,TRUE,"Has-Gets"}</definedName>
    <definedName name="wrn.6._5" localSheetId="2" hidden="1">{"cover",#N/A,TRUE,"Cover";"toc2",#N/A,TRUE,"TOC";"ts1",#N/A,TRUE,"Transaction Summary";"ei1",#N/A,TRUE,"Earnings Impact";"ad1",#N/A,TRUE,"accretion dilution";"hg1",#N/A,TRUE,"Has-Gets"}</definedName>
    <definedName name="wrn.6._5" localSheetId="6" hidden="1">{"cover",#N/A,TRUE,"Cover";"toc2",#N/A,TRUE,"TOC";"ts1",#N/A,TRUE,"Transaction Summary";"ei1",#N/A,TRUE,"Earnings Impact";"ad1",#N/A,TRUE,"accretion dilution";"hg1",#N/A,TRUE,"Has-Gets"}</definedName>
    <definedName name="wrn.6._5" localSheetId="3" hidden="1">{"cover",#N/A,TRUE,"Cover";"toc2",#N/A,TRUE,"TOC";"ts1",#N/A,TRUE,"Transaction Summary";"ei1",#N/A,TRUE,"Earnings Impact";"ad1",#N/A,TRUE,"accretion dilution";"hg1",#N/A,TRUE,"Has-Gets"}</definedName>
    <definedName name="wrn.6._5" localSheetId="9" hidden="1">{"cover",#N/A,TRUE,"Cover";"toc2",#N/A,TRUE,"TOC";"ts1",#N/A,TRUE,"Transaction Summary";"ei1",#N/A,TRUE,"Earnings Impact";"ad1",#N/A,TRUE,"accretion dilution";"hg1",#N/A,TRUE,"Has-Gets"}</definedName>
    <definedName name="wrn.6._5" localSheetId="5" hidden="1">{"cover",#N/A,TRUE,"Cover";"toc2",#N/A,TRUE,"TOC";"ts1",#N/A,TRUE,"Transaction Summary";"ei1",#N/A,TRUE,"Earnings Impact";"ad1",#N/A,TRUE,"accretion dilution";"hg1",#N/A,TRUE,"Has-Gets"}</definedName>
    <definedName name="wrn.6._5" localSheetId="4" hidden="1">{"cover",#N/A,TRUE,"Cover";"toc2",#N/A,TRUE,"TOC";"ts1",#N/A,TRUE,"Transaction Summary";"ei1",#N/A,TRUE,"Earnings Impact";"ad1",#N/A,TRUE,"accretion dilution";"hg1",#N/A,TRUE,"Has-Gets"}</definedName>
    <definedName name="wrn.6._5" localSheetId="1" hidden="1">{"cover",#N/A,TRUE,"Cover";"toc2",#N/A,TRUE,"TOC";"ts1",#N/A,TRUE,"Transaction Summary";"ei1",#N/A,TRUE,"Earnings Impact";"ad1",#N/A,TRUE,"accretion dilution";"hg1",#N/A,TRUE,"Has-Gets"}</definedName>
    <definedName name="wrn.6._5" localSheetId="7" hidden="1">{"cover",#N/A,TRUE,"Cover";"toc2",#N/A,TRUE,"TOC";"ts1",#N/A,TRUE,"Transaction Summary";"ei1",#N/A,TRUE,"Earnings Impact";"ad1",#N/A,TRUE,"accretion dilution";"hg1",#N/A,TRUE,"Has-Gets"}</definedName>
    <definedName name="wrn.6._5" hidden="1">{"cover",#N/A,TRUE,"Cover";"toc2",#N/A,TRUE,"TOC";"ts1",#N/A,TRUE,"Transaction Summary";"ei1",#N/A,TRUE,"Earnings Impact";"ad1",#N/A,TRUE,"accretion dilution";"hg1",#N/A,TRUE,"Has-Gets"}</definedName>
    <definedName name="wrn.60." localSheetId="0" hidden="1">{"cover",#N/A,TRUE,"Cover";"toc7",#N/A,TRUE,"TOC";"over",#N/A,TRUE,"Overview";"ts2",#N/A,TRUE,"Det_Trans_Sum";"ei3",#N/A,TRUE,"Earnings Impact";"ad3",#N/A,TRUE,"accretion dilution";"pfis3",#N/A,TRUE,"Pro Forma Income Statement";"profba",#N/A,TRUE,"Pro Forma Balance Sheet";"acq3",#N/A,TRUE,"Acquirer";"tar3",#N/A,TRUE,"Target"}</definedName>
    <definedName name="wrn.60." localSheetId="2" hidden="1">{"cover",#N/A,TRUE,"Cover";"toc7",#N/A,TRUE,"TOC";"over",#N/A,TRUE,"Overview";"ts2",#N/A,TRUE,"Det_Trans_Sum";"ei3",#N/A,TRUE,"Earnings Impact";"ad3",#N/A,TRUE,"accretion dilution";"pfis3",#N/A,TRUE,"Pro Forma Income Statement";"profba",#N/A,TRUE,"Pro Forma Balance Sheet";"acq3",#N/A,TRUE,"Acquirer";"tar3",#N/A,TRUE,"Target"}</definedName>
    <definedName name="wrn.60." localSheetId="6" hidden="1">{"cover",#N/A,TRUE,"Cover";"toc7",#N/A,TRUE,"TOC";"over",#N/A,TRUE,"Overview";"ts2",#N/A,TRUE,"Det_Trans_Sum";"ei3",#N/A,TRUE,"Earnings Impact";"ad3",#N/A,TRUE,"accretion dilution";"pfis3",#N/A,TRUE,"Pro Forma Income Statement";"profba",#N/A,TRUE,"Pro Forma Balance Sheet";"acq3",#N/A,TRUE,"Acquirer";"tar3",#N/A,TRUE,"Target"}</definedName>
    <definedName name="wrn.60." localSheetId="3" hidden="1">{"cover",#N/A,TRUE,"Cover";"toc7",#N/A,TRUE,"TOC";"over",#N/A,TRUE,"Overview";"ts2",#N/A,TRUE,"Det_Trans_Sum";"ei3",#N/A,TRUE,"Earnings Impact";"ad3",#N/A,TRUE,"accretion dilution";"pfis3",#N/A,TRUE,"Pro Forma Income Statement";"profba",#N/A,TRUE,"Pro Forma Balance Sheet";"acq3",#N/A,TRUE,"Acquirer";"tar3",#N/A,TRUE,"Target"}</definedName>
    <definedName name="wrn.60." localSheetId="9" hidden="1">{"cover",#N/A,TRUE,"Cover";"toc7",#N/A,TRUE,"TOC";"over",#N/A,TRUE,"Overview";"ts2",#N/A,TRUE,"Det_Trans_Sum";"ei3",#N/A,TRUE,"Earnings Impact";"ad3",#N/A,TRUE,"accretion dilution";"pfis3",#N/A,TRUE,"Pro Forma Income Statement";"profba",#N/A,TRUE,"Pro Forma Balance Sheet";"acq3",#N/A,TRUE,"Acquirer";"tar3",#N/A,TRUE,"Target"}</definedName>
    <definedName name="wrn.60." localSheetId="5" hidden="1">{"cover",#N/A,TRUE,"Cover";"toc7",#N/A,TRUE,"TOC";"over",#N/A,TRUE,"Overview";"ts2",#N/A,TRUE,"Det_Trans_Sum";"ei3",#N/A,TRUE,"Earnings Impact";"ad3",#N/A,TRUE,"accretion dilution";"pfis3",#N/A,TRUE,"Pro Forma Income Statement";"profba",#N/A,TRUE,"Pro Forma Balance Sheet";"acq3",#N/A,TRUE,"Acquirer";"tar3",#N/A,TRUE,"Target"}</definedName>
    <definedName name="wrn.60." localSheetId="4" hidden="1">{"cover",#N/A,TRUE,"Cover";"toc7",#N/A,TRUE,"TOC";"over",#N/A,TRUE,"Overview";"ts2",#N/A,TRUE,"Det_Trans_Sum";"ei3",#N/A,TRUE,"Earnings Impact";"ad3",#N/A,TRUE,"accretion dilution";"pfis3",#N/A,TRUE,"Pro Forma Income Statement";"profba",#N/A,TRUE,"Pro Forma Balance Sheet";"acq3",#N/A,TRUE,"Acquirer";"tar3",#N/A,TRUE,"Target"}</definedName>
    <definedName name="wrn.60." localSheetId="1" hidden="1">{"cover",#N/A,TRUE,"Cover";"toc7",#N/A,TRUE,"TOC";"over",#N/A,TRUE,"Overview";"ts2",#N/A,TRUE,"Det_Trans_Sum";"ei3",#N/A,TRUE,"Earnings Impact";"ad3",#N/A,TRUE,"accretion dilution";"pfis3",#N/A,TRUE,"Pro Forma Income Statement";"profba",#N/A,TRUE,"Pro Forma Balance Sheet";"acq3",#N/A,TRUE,"Acquirer";"tar3",#N/A,TRUE,"Target"}</definedName>
    <definedName name="wrn.60." localSheetId="7" hidden="1">{"cover",#N/A,TRUE,"Cover";"toc7",#N/A,TRUE,"TOC";"over",#N/A,TRUE,"Overview";"ts2",#N/A,TRUE,"Det_Trans_Sum";"ei3",#N/A,TRUE,"Earnings Impact";"ad3",#N/A,TRUE,"accretion dilution";"pfis3",#N/A,TRUE,"Pro Forma Income Statement";"profba",#N/A,TRUE,"Pro Forma Balance Sheet";"acq3",#N/A,TRUE,"Acquirer";"tar3",#N/A,TRUE,"Target"}</definedName>
    <definedName name="wrn.60." hidden="1">{"cover",#N/A,TRUE,"Cover";"toc7",#N/A,TRUE,"TOC";"over",#N/A,TRUE,"Overview";"ts2",#N/A,TRUE,"Det_Trans_Sum";"ei3",#N/A,TRUE,"Earnings Impact";"ad3",#N/A,TRUE,"accretion dilution";"pfis3",#N/A,TRUE,"Pro Forma Income Statement";"profba",#N/A,TRUE,"Pro Forma Balance Sheet";"acq3",#N/A,TRUE,"Acquirer";"tar3",#N/A,TRUE,"Target"}</definedName>
    <definedName name="wrn.60._1" localSheetId="2" hidden="1">{"cover",#N/A,TRUE,"Cover";"toc7",#N/A,TRUE,"TOC";"over",#N/A,TRUE,"Overview";"ts2",#N/A,TRUE,"Det_Trans_Sum";"ei3",#N/A,TRUE,"Earnings Impact";"ad3",#N/A,TRUE,"accretion dilution";"pfis3",#N/A,TRUE,"Pro Forma Income Statement";"profba",#N/A,TRUE,"Pro Forma Balance Sheet";"acq3",#N/A,TRUE,"Acquirer";"tar3",#N/A,TRUE,"Target"}</definedName>
    <definedName name="wrn.60._1" localSheetId="6" hidden="1">{"cover",#N/A,TRUE,"Cover";"toc7",#N/A,TRUE,"TOC";"over",#N/A,TRUE,"Overview";"ts2",#N/A,TRUE,"Det_Trans_Sum";"ei3",#N/A,TRUE,"Earnings Impact";"ad3",#N/A,TRUE,"accretion dilution";"pfis3",#N/A,TRUE,"Pro Forma Income Statement";"profba",#N/A,TRUE,"Pro Forma Balance Sheet";"acq3",#N/A,TRUE,"Acquirer";"tar3",#N/A,TRUE,"Target"}</definedName>
    <definedName name="wrn.60._1" localSheetId="3" hidden="1">{"cover",#N/A,TRUE,"Cover";"toc7",#N/A,TRUE,"TOC";"over",#N/A,TRUE,"Overview";"ts2",#N/A,TRUE,"Det_Trans_Sum";"ei3",#N/A,TRUE,"Earnings Impact";"ad3",#N/A,TRUE,"accretion dilution";"pfis3",#N/A,TRUE,"Pro Forma Income Statement";"profba",#N/A,TRUE,"Pro Forma Balance Sheet";"acq3",#N/A,TRUE,"Acquirer";"tar3",#N/A,TRUE,"Target"}</definedName>
    <definedName name="wrn.60._1" localSheetId="9" hidden="1">{"cover",#N/A,TRUE,"Cover";"toc7",#N/A,TRUE,"TOC";"over",#N/A,TRUE,"Overview";"ts2",#N/A,TRUE,"Det_Trans_Sum";"ei3",#N/A,TRUE,"Earnings Impact";"ad3",#N/A,TRUE,"accretion dilution";"pfis3",#N/A,TRUE,"Pro Forma Income Statement";"profba",#N/A,TRUE,"Pro Forma Balance Sheet";"acq3",#N/A,TRUE,"Acquirer";"tar3",#N/A,TRUE,"Target"}</definedName>
    <definedName name="wrn.60._1" localSheetId="5" hidden="1">{"cover",#N/A,TRUE,"Cover";"toc7",#N/A,TRUE,"TOC";"over",#N/A,TRUE,"Overview";"ts2",#N/A,TRUE,"Det_Trans_Sum";"ei3",#N/A,TRUE,"Earnings Impact";"ad3",#N/A,TRUE,"accretion dilution";"pfis3",#N/A,TRUE,"Pro Forma Income Statement";"profba",#N/A,TRUE,"Pro Forma Balance Sheet";"acq3",#N/A,TRUE,"Acquirer";"tar3",#N/A,TRUE,"Target"}</definedName>
    <definedName name="wrn.60._1" localSheetId="4" hidden="1">{"cover",#N/A,TRUE,"Cover";"toc7",#N/A,TRUE,"TOC";"over",#N/A,TRUE,"Overview";"ts2",#N/A,TRUE,"Det_Trans_Sum";"ei3",#N/A,TRUE,"Earnings Impact";"ad3",#N/A,TRUE,"accretion dilution";"pfis3",#N/A,TRUE,"Pro Forma Income Statement";"profba",#N/A,TRUE,"Pro Forma Balance Sheet";"acq3",#N/A,TRUE,"Acquirer";"tar3",#N/A,TRUE,"Target"}</definedName>
    <definedName name="wrn.60._1" localSheetId="1" hidden="1">{"cover",#N/A,TRUE,"Cover";"toc7",#N/A,TRUE,"TOC";"over",#N/A,TRUE,"Overview";"ts2",#N/A,TRUE,"Det_Trans_Sum";"ei3",#N/A,TRUE,"Earnings Impact";"ad3",#N/A,TRUE,"accretion dilution";"pfis3",#N/A,TRUE,"Pro Forma Income Statement";"profba",#N/A,TRUE,"Pro Forma Balance Sheet";"acq3",#N/A,TRUE,"Acquirer";"tar3",#N/A,TRUE,"Target"}</definedName>
    <definedName name="wrn.60._1" localSheetId="7" hidden="1">{"cover",#N/A,TRUE,"Cover";"toc7",#N/A,TRUE,"TOC";"over",#N/A,TRUE,"Overview";"ts2",#N/A,TRUE,"Det_Trans_Sum";"ei3",#N/A,TRUE,"Earnings Impact";"ad3",#N/A,TRUE,"accretion dilution";"pfis3",#N/A,TRUE,"Pro Forma Income Statement";"profba",#N/A,TRUE,"Pro Forma Balance Sheet";"acq3",#N/A,TRUE,"Acquirer";"tar3",#N/A,TRUE,"Target"}</definedName>
    <definedName name="wrn.60._1" hidden="1">{"cover",#N/A,TRUE,"Cover";"toc7",#N/A,TRUE,"TOC";"over",#N/A,TRUE,"Overview";"ts2",#N/A,TRUE,"Det_Trans_Sum";"ei3",#N/A,TRUE,"Earnings Impact";"ad3",#N/A,TRUE,"accretion dilution";"pfis3",#N/A,TRUE,"Pro Forma Income Statement";"profba",#N/A,TRUE,"Pro Forma Balance Sheet";"acq3",#N/A,TRUE,"Acquirer";"tar3",#N/A,TRUE,"Target"}</definedName>
    <definedName name="wrn.60._2" localSheetId="2" hidden="1">{"cover",#N/A,TRUE,"Cover";"toc7",#N/A,TRUE,"TOC";"over",#N/A,TRUE,"Overview";"ts2",#N/A,TRUE,"Det_Trans_Sum";"ei3",#N/A,TRUE,"Earnings Impact";"ad3",#N/A,TRUE,"accretion dilution";"pfis3",#N/A,TRUE,"Pro Forma Income Statement";"profba",#N/A,TRUE,"Pro Forma Balance Sheet";"acq3",#N/A,TRUE,"Acquirer";"tar3",#N/A,TRUE,"Target"}</definedName>
    <definedName name="wrn.60._2" localSheetId="6" hidden="1">{"cover",#N/A,TRUE,"Cover";"toc7",#N/A,TRUE,"TOC";"over",#N/A,TRUE,"Overview";"ts2",#N/A,TRUE,"Det_Trans_Sum";"ei3",#N/A,TRUE,"Earnings Impact";"ad3",#N/A,TRUE,"accretion dilution";"pfis3",#N/A,TRUE,"Pro Forma Income Statement";"profba",#N/A,TRUE,"Pro Forma Balance Sheet";"acq3",#N/A,TRUE,"Acquirer";"tar3",#N/A,TRUE,"Target"}</definedName>
    <definedName name="wrn.60._2" localSheetId="3" hidden="1">{"cover",#N/A,TRUE,"Cover";"toc7",#N/A,TRUE,"TOC";"over",#N/A,TRUE,"Overview";"ts2",#N/A,TRUE,"Det_Trans_Sum";"ei3",#N/A,TRUE,"Earnings Impact";"ad3",#N/A,TRUE,"accretion dilution";"pfis3",#N/A,TRUE,"Pro Forma Income Statement";"profba",#N/A,TRUE,"Pro Forma Balance Sheet";"acq3",#N/A,TRUE,"Acquirer";"tar3",#N/A,TRUE,"Target"}</definedName>
    <definedName name="wrn.60._2" localSheetId="9" hidden="1">{"cover",#N/A,TRUE,"Cover";"toc7",#N/A,TRUE,"TOC";"over",#N/A,TRUE,"Overview";"ts2",#N/A,TRUE,"Det_Trans_Sum";"ei3",#N/A,TRUE,"Earnings Impact";"ad3",#N/A,TRUE,"accretion dilution";"pfis3",#N/A,TRUE,"Pro Forma Income Statement";"profba",#N/A,TRUE,"Pro Forma Balance Sheet";"acq3",#N/A,TRUE,"Acquirer";"tar3",#N/A,TRUE,"Target"}</definedName>
    <definedName name="wrn.60._2" localSheetId="5" hidden="1">{"cover",#N/A,TRUE,"Cover";"toc7",#N/A,TRUE,"TOC";"over",#N/A,TRUE,"Overview";"ts2",#N/A,TRUE,"Det_Trans_Sum";"ei3",#N/A,TRUE,"Earnings Impact";"ad3",#N/A,TRUE,"accretion dilution";"pfis3",#N/A,TRUE,"Pro Forma Income Statement";"profba",#N/A,TRUE,"Pro Forma Balance Sheet";"acq3",#N/A,TRUE,"Acquirer";"tar3",#N/A,TRUE,"Target"}</definedName>
    <definedName name="wrn.60._2" localSheetId="4" hidden="1">{"cover",#N/A,TRUE,"Cover";"toc7",#N/A,TRUE,"TOC";"over",#N/A,TRUE,"Overview";"ts2",#N/A,TRUE,"Det_Trans_Sum";"ei3",#N/A,TRUE,"Earnings Impact";"ad3",#N/A,TRUE,"accretion dilution";"pfis3",#N/A,TRUE,"Pro Forma Income Statement";"profba",#N/A,TRUE,"Pro Forma Balance Sheet";"acq3",#N/A,TRUE,"Acquirer";"tar3",#N/A,TRUE,"Target"}</definedName>
    <definedName name="wrn.60._2" localSheetId="1" hidden="1">{"cover",#N/A,TRUE,"Cover";"toc7",#N/A,TRUE,"TOC";"over",#N/A,TRUE,"Overview";"ts2",#N/A,TRUE,"Det_Trans_Sum";"ei3",#N/A,TRUE,"Earnings Impact";"ad3",#N/A,TRUE,"accretion dilution";"pfis3",#N/A,TRUE,"Pro Forma Income Statement";"profba",#N/A,TRUE,"Pro Forma Balance Sheet";"acq3",#N/A,TRUE,"Acquirer";"tar3",#N/A,TRUE,"Target"}</definedName>
    <definedName name="wrn.60._2" localSheetId="7" hidden="1">{"cover",#N/A,TRUE,"Cover";"toc7",#N/A,TRUE,"TOC";"over",#N/A,TRUE,"Overview";"ts2",#N/A,TRUE,"Det_Trans_Sum";"ei3",#N/A,TRUE,"Earnings Impact";"ad3",#N/A,TRUE,"accretion dilution";"pfis3",#N/A,TRUE,"Pro Forma Income Statement";"profba",#N/A,TRUE,"Pro Forma Balance Sheet";"acq3",#N/A,TRUE,"Acquirer";"tar3",#N/A,TRUE,"Target"}</definedName>
    <definedName name="wrn.60._2" hidden="1">{"cover",#N/A,TRUE,"Cover";"toc7",#N/A,TRUE,"TOC";"over",#N/A,TRUE,"Overview";"ts2",#N/A,TRUE,"Det_Trans_Sum";"ei3",#N/A,TRUE,"Earnings Impact";"ad3",#N/A,TRUE,"accretion dilution";"pfis3",#N/A,TRUE,"Pro Forma Income Statement";"profba",#N/A,TRUE,"Pro Forma Balance Sheet";"acq3",#N/A,TRUE,"Acquirer";"tar3",#N/A,TRUE,"Target"}</definedName>
    <definedName name="wrn.60._3" localSheetId="2" hidden="1">{"cover",#N/A,TRUE,"Cover";"toc7",#N/A,TRUE,"TOC";"over",#N/A,TRUE,"Overview";"ts2",#N/A,TRUE,"Det_Trans_Sum";"ei3",#N/A,TRUE,"Earnings Impact";"ad3",#N/A,TRUE,"accretion dilution";"pfis3",#N/A,TRUE,"Pro Forma Income Statement";"profba",#N/A,TRUE,"Pro Forma Balance Sheet";"acq3",#N/A,TRUE,"Acquirer";"tar3",#N/A,TRUE,"Target"}</definedName>
    <definedName name="wrn.60._3" localSheetId="6" hidden="1">{"cover",#N/A,TRUE,"Cover";"toc7",#N/A,TRUE,"TOC";"over",#N/A,TRUE,"Overview";"ts2",#N/A,TRUE,"Det_Trans_Sum";"ei3",#N/A,TRUE,"Earnings Impact";"ad3",#N/A,TRUE,"accretion dilution";"pfis3",#N/A,TRUE,"Pro Forma Income Statement";"profba",#N/A,TRUE,"Pro Forma Balance Sheet";"acq3",#N/A,TRUE,"Acquirer";"tar3",#N/A,TRUE,"Target"}</definedName>
    <definedName name="wrn.60._3" localSheetId="3" hidden="1">{"cover",#N/A,TRUE,"Cover";"toc7",#N/A,TRUE,"TOC";"over",#N/A,TRUE,"Overview";"ts2",#N/A,TRUE,"Det_Trans_Sum";"ei3",#N/A,TRUE,"Earnings Impact";"ad3",#N/A,TRUE,"accretion dilution";"pfis3",#N/A,TRUE,"Pro Forma Income Statement";"profba",#N/A,TRUE,"Pro Forma Balance Sheet";"acq3",#N/A,TRUE,"Acquirer";"tar3",#N/A,TRUE,"Target"}</definedName>
    <definedName name="wrn.60._3" localSheetId="9" hidden="1">{"cover",#N/A,TRUE,"Cover";"toc7",#N/A,TRUE,"TOC";"over",#N/A,TRUE,"Overview";"ts2",#N/A,TRUE,"Det_Trans_Sum";"ei3",#N/A,TRUE,"Earnings Impact";"ad3",#N/A,TRUE,"accretion dilution";"pfis3",#N/A,TRUE,"Pro Forma Income Statement";"profba",#N/A,TRUE,"Pro Forma Balance Sheet";"acq3",#N/A,TRUE,"Acquirer";"tar3",#N/A,TRUE,"Target"}</definedName>
    <definedName name="wrn.60._3" localSheetId="5" hidden="1">{"cover",#N/A,TRUE,"Cover";"toc7",#N/A,TRUE,"TOC";"over",#N/A,TRUE,"Overview";"ts2",#N/A,TRUE,"Det_Trans_Sum";"ei3",#N/A,TRUE,"Earnings Impact";"ad3",#N/A,TRUE,"accretion dilution";"pfis3",#N/A,TRUE,"Pro Forma Income Statement";"profba",#N/A,TRUE,"Pro Forma Balance Sheet";"acq3",#N/A,TRUE,"Acquirer";"tar3",#N/A,TRUE,"Target"}</definedName>
    <definedName name="wrn.60._3" localSheetId="4" hidden="1">{"cover",#N/A,TRUE,"Cover";"toc7",#N/A,TRUE,"TOC";"over",#N/A,TRUE,"Overview";"ts2",#N/A,TRUE,"Det_Trans_Sum";"ei3",#N/A,TRUE,"Earnings Impact";"ad3",#N/A,TRUE,"accretion dilution";"pfis3",#N/A,TRUE,"Pro Forma Income Statement";"profba",#N/A,TRUE,"Pro Forma Balance Sheet";"acq3",#N/A,TRUE,"Acquirer";"tar3",#N/A,TRUE,"Target"}</definedName>
    <definedName name="wrn.60._3" localSheetId="1" hidden="1">{"cover",#N/A,TRUE,"Cover";"toc7",#N/A,TRUE,"TOC";"over",#N/A,TRUE,"Overview";"ts2",#N/A,TRUE,"Det_Trans_Sum";"ei3",#N/A,TRUE,"Earnings Impact";"ad3",#N/A,TRUE,"accretion dilution";"pfis3",#N/A,TRUE,"Pro Forma Income Statement";"profba",#N/A,TRUE,"Pro Forma Balance Sheet";"acq3",#N/A,TRUE,"Acquirer";"tar3",#N/A,TRUE,"Target"}</definedName>
    <definedName name="wrn.60._3" localSheetId="7" hidden="1">{"cover",#N/A,TRUE,"Cover";"toc7",#N/A,TRUE,"TOC";"over",#N/A,TRUE,"Overview";"ts2",#N/A,TRUE,"Det_Trans_Sum";"ei3",#N/A,TRUE,"Earnings Impact";"ad3",#N/A,TRUE,"accretion dilution";"pfis3",#N/A,TRUE,"Pro Forma Income Statement";"profba",#N/A,TRUE,"Pro Forma Balance Sheet";"acq3",#N/A,TRUE,"Acquirer";"tar3",#N/A,TRUE,"Target"}</definedName>
    <definedName name="wrn.60._3" hidden="1">{"cover",#N/A,TRUE,"Cover";"toc7",#N/A,TRUE,"TOC";"over",#N/A,TRUE,"Overview";"ts2",#N/A,TRUE,"Det_Trans_Sum";"ei3",#N/A,TRUE,"Earnings Impact";"ad3",#N/A,TRUE,"accretion dilution";"pfis3",#N/A,TRUE,"Pro Forma Income Statement";"profba",#N/A,TRUE,"Pro Forma Balance Sheet";"acq3",#N/A,TRUE,"Acquirer";"tar3",#N/A,TRUE,"Target"}</definedName>
    <definedName name="wrn.60._4" localSheetId="2" hidden="1">{"cover",#N/A,TRUE,"Cover";"toc7",#N/A,TRUE,"TOC";"over",#N/A,TRUE,"Overview";"ts2",#N/A,TRUE,"Det_Trans_Sum";"ei3",#N/A,TRUE,"Earnings Impact";"ad3",#N/A,TRUE,"accretion dilution";"pfis3",#N/A,TRUE,"Pro Forma Income Statement";"profba",#N/A,TRUE,"Pro Forma Balance Sheet";"acq3",#N/A,TRUE,"Acquirer";"tar3",#N/A,TRUE,"Target"}</definedName>
    <definedName name="wrn.60._4" localSheetId="6" hidden="1">{"cover",#N/A,TRUE,"Cover";"toc7",#N/A,TRUE,"TOC";"over",#N/A,TRUE,"Overview";"ts2",#N/A,TRUE,"Det_Trans_Sum";"ei3",#N/A,TRUE,"Earnings Impact";"ad3",#N/A,TRUE,"accretion dilution";"pfis3",#N/A,TRUE,"Pro Forma Income Statement";"profba",#N/A,TRUE,"Pro Forma Balance Sheet";"acq3",#N/A,TRUE,"Acquirer";"tar3",#N/A,TRUE,"Target"}</definedName>
    <definedName name="wrn.60._4" localSheetId="3" hidden="1">{"cover",#N/A,TRUE,"Cover";"toc7",#N/A,TRUE,"TOC";"over",#N/A,TRUE,"Overview";"ts2",#N/A,TRUE,"Det_Trans_Sum";"ei3",#N/A,TRUE,"Earnings Impact";"ad3",#N/A,TRUE,"accretion dilution";"pfis3",#N/A,TRUE,"Pro Forma Income Statement";"profba",#N/A,TRUE,"Pro Forma Balance Sheet";"acq3",#N/A,TRUE,"Acquirer";"tar3",#N/A,TRUE,"Target"}</definedName>
    <definedName name="wrn.60._4" localSheetId="9" hidden="1">{"cover",#N/A,TRUE,"Cover";"toc7",#N/A,TRUE,"TOC";"over",#N/A,TRUE,"Overview";"ts2",#N/A,TRUE,"Det_Trans_Sum";"ei3",#N/A,TRUE,"Earnings Impact";"ad3",#N/A,TRUE,"accretion dilution";"pfis3",#N/A,TRUE,"Pro Forma Income Statement";"profba",#N/A,TRUE,"Pro Forma Balance Sheet";"acq3",#N/A,TRUE,"Acquirer";"tar3",#N/A,TRUE,"Target"}</definedName>
    <definedName name="wrn.60._4" localSheetId="5" hidden="1">{"cover",#N/A,TRUE,"Cover";"toc7",#N/A,TRUE,"TOC";"over",#N/A,TRUE,"Overview";"ts2",#N/A,TRUE,"Det_Trans_Sum";"ei3",#N/A,TRUE,"Earnings Impact";"ad3",#N/A,TRUE,"accretion dilution";"pfis3",#N/A,TRUE,"Pro Forma Income Statement";"profba",#N/A,TRUE,"Pro Forma Balance Sheet";"acq3",#N/A,TRUE,"Acquirer";"tar3",#N/A,TRUE,"Target"}</definedName>
    <definedName name="wrn.60._4" localSheetId="4" hidden="1">{"cover",#N/A,TRUE,"Cover";"toc7",#N/A,TRUE,"TOC";"over",#N/A,TRUE,"Overview";"ts2",#N/A,TRUE,"Det_Trans_Sum";"ei3",#N/A,TRUE,"Earnings Impact";"ad3",#N/A,TRUE,"accretion dilution";"pfis3",#N/A,TRUE,"Pro Forma Income Statement";"profba",#N/A,TRUE,"Pro Forma Balance Sheet";"acq3",#N/A,TRUE,"Acquirer";"tar3",#N/A,TRUE,"Target"}</definedName>
    <definedName name="wrn.60._4" localSheetId="1" hidden="1">{"cover",#N/A,TRUE,"Cover";"toc7",#N/A,TRUE,"TOC";"over",#N/A,TRUE,"Overview";"ts2",#N/A,TRUE,"Det_Trans_Sum";"ei3",#N/A,TRUE,"Earnings Impact";"ad3",#N/A,TRUE,"accretion dilution";"pfis3",#N/A,TRUE,"Pro Forma Income Statement";"profba",#N/A,TRUE,"Pro Forma Balance Sheet";"acq3",#N/A,TRUE,"Acquirer";"tar3",#N/A,TRUE,"Target"}</definedName>
    <definedName name="wrn.60._4" localSheetId="7" hidden="1">{"cover",#N/A,TRUE,"Cover";"toc7",#N/A,TRUE,"TOC";"over",#N/A,TRUE,"Overview";"ts2",#N/A,TRUE,"Det_Trans_Sum";"ei3",#N/A,TRUE,"Earnings Impact";"ad3",#N/A,TRUE,"accretion dilution";"pfis3",#N/A,TRUE,"Pro Forma Income Statement";"profba",#N/A,TRUE,"Pro Forma Balance Sheet";"acq3",#N/A,TRUE,"Acquirer";"tar3",#N/A,TRUE,"Target"}</definedName>
    <definedName name="wrn.60._4" hidden="1">{"cover",#N/A,TRUE,"Cover";"toc7",#N/A,TRUE,"TOC";"over",#N/A,TRUE,"Overview";"ts2",#N/A,TRUE,"Det_Trans_Sum";"ei3",#N/A,TRUE,"Earnings Impact";"ad3",#N/A,TRUE,"accretion dilution";"pfis3",#N/A,TRUE,"Pro Forma Income Statement";"profba",#N/A,TRUE,"Pro Forma Balance Sheet";"acq3",#N/A,TRUE,"Acquirer";"tar3",#N/A,TRUE,"Target"}</definedName>
    <definedName name="wrn.60._5" localSheetId="2" hidden="1">{"cover",#N/A,TRUE,"Cover";"toc7",#N/A,TRUE,"TOC";"over",#N/A,TRUE,"Overview";"ts2",#N/A,TRUE,"Det_Trans_Sum";"ei3",#N/A,TRUE,"Earnings Impact";"ad3",#N/A,TRUE,"accretion dilution";"pfis3",#N/A,TRUE,"Pro Forma Income Statement";"profba",#N/A,TRUE,"Pro Forma Balance Sheet";"acq3",#N/A,TRUE,"Acquirer";"tar3",#N/A,TRUE,"Target"}</definedName>
    <definedName name="wrn.60._5" localSheetId="6" hidden="1">{"cover",#N/A,TRUE,"Cover";"toc7",#N/A,TRUE,"TOC";"over",#N/A,TRUE,"Overview";"ts2",#N/A,TRUE,"Det_Trans_Sum";"ei3",#N/A,TRUE,"Earnings Impact";"ad3",#N/A,TRUE,"accretion dilution";"pfis3",#N/A,TRUE,"Pro Forma Income Statement";"profba",#N/A,TRUE,"Pro Forma Balance Sheet";"acq3",#N/A,TRUE,"Acquirer";"tar3",#N/A,TRUE,"Target"}</definedName>
    <definedName name="wrn.60._5" localSheetId="3" hidden="1">{"cover",#N/A,TRUE,"Cover";"toc7",#N/A,TRUE,"TOC";"over",#N/A,TRUE,"Overview";"ts2",#N/A,TRUE,"Det_Trans_Sum";"ei3",#N/A,TRUE,"Earnings Impact";"ad3",#N/A,TRUE,"accretion dilution";"pfis3",#N/A,TRUE,"Pro Forma Income Statement";"profba",#N/A,TRUE,"Pro Forma Balance Sheet";"acq3",#N/A,TRUE,"Acquirer";"tar3",#N/A,TRUE,"Target"}</definedName>
    <definedName name="wrn.60._5" localSheetId="9" hidden="1">{"cover",#N/A,TRUE,"Cover";"toc7",#N/A,TRUE,"TOC";"over",#N/A,TRUE,"Overview";"ts2",#N/A,TRUE,"Det_Trans_Sum";"ei3",#N/A,TRUE,"Earnings Impact";"ad3",#N/A,TRUE,"accretion dilution";"pfis3",#N/A,TRUE,"Pro Forma Income Statement";"profba",#N/A,TRUE,"Pro Forma Balance Sheet";"acq3",#N/A,TRUE,"Acquirer";"tar3",#N/A,TRUE,"Target"}</definedName>
    <definedName name="wrn.60._5" localSheetId="5" hidden="1">{"cover",#N/A,TRUE,"Cover";"toc7",#N/A,TRUE,"TOC";"over",#N/A,TRUE,"Overview";"ts2",#N/A,TRUE,"Det_Trans_Sum";"ei3",#N/A,TRUE,"Earnings Impact";"ad3",#N/A,TRUE,"accretion dilution";"pfis3",#N/A,TRUE,"Pro Forma Income Statement";"profba",#N/A,TRUE,"Pro Forma Balance Sheet";"acq3",#N/A,TRUE,"Acquirer";"tar3",#N/A,TRUE,"Target"}</definedName>
    <definedName name="wrn.60._5" localSheetId="4" hidden="1">{"cover",#N/A,TRUE,"Cover";"toc7",#N/A,TRUE,"TOC";"over",#N/A,TRUE,"Overview";"ts2",#N/A,TRUE,"Det_Trans_Sum";"ei3",#N/A,TRUE,"Earnings Impact";"ad3",#N/A,TRUE,"accretion dilution";"pfis3",#N/A,TRUE,"Pro Forma Income Statement";"profba",#N/A,TRUE,"Pro Forma Balance Sheet";"acq3",#N/A,TRUE,"Acquirer";"tar3",#N/A,TRUE,"Target"}</definedName>
    <definedName name="wrn.60._5" localSheetId="1" hidden="1">{"cover",#N/A,TRUE,"Cover";"toc7",#N/A,TRUE,"TOC";"over",#N/A,TRUE,"Overview";"ts2",#N/A,TRUE,"Det_Trans_Sum";"ei3",#N/A,TRUE,"Earnings Impact";"ad3",#N/A,TRUE,"accretion dilution";"pfis3",#N/A,TRUE,"Pro Forma Income Statement";"profba",#N/A,TRUE,"Pro Forma Balance Sheet";"acq3",#N/A,TRUE,"Acquirer";"tar3",#N/A,TRUE,"Target"}</definedName>
    <definedName name="wrn.60._5" localSheetId="7" hidden="1">{"cover",#N/A,TRUE,"Cover";"toc7",#N/A,TRUE,"TOC";"over",#N/A,TRUE,"Overview";"ts2",#N/A,TRUE,"Det_Trans_Sum";"ei3",#N/A,TRUE,"Earnings Impact";"ad3",#N/A,TRUE,"accretion dilution";"pfis3",#N/A,TRUE,"Pro Forma Income Statement";"profba",#N/A,TRUE,"Pro Forma Balance Sheet";"acq3",#N/A,TRUE,"Acquirer";"tar3",#N/A,TRUE,"Target"}</definedName>
    <definedName name="wrn.60._5" hidden="1">{"cover",#N/A,TRUE,"Cover";"toc7",#N/A,TRUE,"TOC";"over",#N/A,TRUE,"Overview";"ts2",#N/A,TRUE,"Det_Trans_Sum";"ei3",#N/A,TRUE,"Earnings Impact";"ad3",#N/A,TRUE,"accretion dilution";"pfis3",#N/A,TRUE,"Pro Forma Income Statement";"profba",#N/A,TRUE,"Pro Forma Balance Sheet";"acq3",#N/A,TRUE,"Acquirer";"tar3",#N/A,TRUE,"Target"}</definedName>
    <definedName name="wrn.61." localSheetId="0"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 localSheetId="2"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 localSheetId="6"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 localSheetId="3"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 localSheetId="9"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 localSheetId="5"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 localSheetId="4"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 localSheetId="1"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 localSheetId="7"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1" localSheetId="2"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1" localSheetId="6"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1" localSheetId="3"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1" localSheetId="9"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1" localSheetId="5"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1" localSheetId="4"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1" localSheetId="1"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1" localSheetId="7"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1"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2" localSheetId="2"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2" localSheetId="6"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2" localSheetId="3"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2" localSheetId="9"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2" localSheetId="5"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2" localSheetId="4"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2" localSheetId="1"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2" localSheetId="7"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2"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3" localSheetId="2"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3" localSheetId="6"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3" localSheetId="3"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3" localSheetId="9"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3" localSheetId="5"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3" localSheetId="4"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3" localSheetId="1"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3" localSheetId="7"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3"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4" localSheetId="2"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4" localSheetId="6"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4" localSheetId="3"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4" localSheetId="9"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4" localSheetId="5"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4" localSheetId="4"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4" localSheetId="1"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4" localSheetId="7"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4"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5" localSheetId="2"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5" localSheetId="6"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5" localSheetId="3"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5" localSheetId="9"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5" localSheetId="5"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5" localSheetId="4"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5" localSheetId="1"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5" localSheetId="7"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1._5" hidden="1">{"cover",#N/A,TRUE,"Cover";"toc8",#N/A,TRUE,"TOC";"over",#N/A,TRUE,"Overview";"ts2",#N/A,TRUE,"Det_Trans_Sum";"ei",#N/A,TRUE,"Earnings Impact";"ad",#N/A,TRUE,"accretion dilution";"tas",#N/A,TRUE,"TaintedShares";"hg",#N/A,TRUE,"Has-Gets";"pfis",#N/A,TRUE,"Pro Forma Income Statement";"ca",#N/A,TRUE,"Contribution_Analysis";"profba",#N/A,TRUE,"Pro Forma Balance Sheet";"acq",#N/A,TRUE,"Acquirer";"tar",#N/A,TRUE,"Target"}</definedName>
    <definedName name="wrn.62." localSheetId="0"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 localSheetId="2"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 localSheetId="6"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 localSheetId="3"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 localSheetId="9"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 localSheetId="5"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 localSheetId="4"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 localSheetId="1"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 localSheetId="7"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1" localSheetId="2"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1" localSheetId="6"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1" localSheetId="3"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1" localSheetId="9"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1" localSheetId="5"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1" localSheetId="4"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1" localSheetId="1"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1" localSheetId="7"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1"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2" localSheetId="2"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2" localSheetId="6"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2" localSheetId="3"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2" localSheetId="9"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2" localSheetId="5"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2" localSheetId="4"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2" localSheetId="1"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2" localSheetId="7"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2"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3" localSheetId="2"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3" localSheetId="6"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3" localSheetId="3"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3" localSheetId="9"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3" localSheetId="5"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3" localSheetId="4"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3" localSheetId="1"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3" localSheetId="7"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3"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4" localSheetId="2"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4" localSheetId="6"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4" localSheetId="3"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4" localSheetId="9"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4" localSheetId="5"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4" localSheetId="4"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4" localSheetId="1"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4" localSheetId="7"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4"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5" localSheetId="2"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5" localSheetId="6"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5" localSheetId="3"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5" localSheetId="9"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5" localSheetId="5"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5" localSheetId="4"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5" localSheetId="1"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5" localSheetId="7"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2._5" hidden="1">{"cover",#N/A,TRUE,"Cover";"toc8",#N/A,TRUE,"TOC";"over",#N/A,TRUE,"Overview";"ts2",#N/A,TRUE,"Det_Trans_Sum";"ei1",#N/A,TRUE,"Earnings Impact";"ad1",#N/A,TRUE,"accretion dilution";"tas",#N/A,TRUE,"TaintedShares";"hg1",#N/A,TRUE,"Has-Gets";"pfis1",#N/A,TRUE,"Pro Forma Income Statement";"ca1",#N/A,TRUE,"Contribution_Analysis";"profba",#N/A,TRUE,"Pro Forma Balance Sheet";"acq1",#N/A,TRUE,"Acquirer";"tar1",#N/A,TRUE,"Target"}</definedName>
    <definedName name="wrn.63." localSheetId="0"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 localSheetId="2"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 localSheetId="6"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 localSheetId="3"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 localSheetId="9"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 localSheetId="5"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 localSheetId="4"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 localSheetId="1"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 localSheetId="7"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1" localSheetId="2"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1" localSheetId="6"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1" localSheetId="3"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1" localSheetId="9"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1" localSheetId="5"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1" localSheetId="4"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1" localSheetId="1"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1" localSheetId="7"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1"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2" localSheetId="2"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2" localSheetId="6"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2" localSheetId="3"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2" localSheetId="9"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2" localSheetId="5"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2" localSheetId="4"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2" localSheetId="1"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2" localSheetId="7"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2"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3" localSheetId="2"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3" localSheetId="6"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3" localSheetId="3"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3" localSheetId="9"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3" localSheetId="5"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3" localSheetId="4"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3" localSheetId="1"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3" localSheetId="7"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3"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4" localSheetId="2"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4" localSheetId="6"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4" localSheetId="3"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4" localSheetId="9"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4" localSheetId="5"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4" localSheetId="4"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4" localSheetId="1"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4" localSheetId="7"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4"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5" localSheetId="2"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5" localSheetId="6"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5" localSheetId="3"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5" localSheetId="9"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5" localSheetId="5"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5" localSheetId="4"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5" localSheetId="1"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5" localSheetId="7"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3._5" hidden="1">{"cover",#N/A,TRUE,"Cover";"toc8",#N/A,TRUE,"TOC";"over",#N/A,TRUE,"Overview";"ts2",#N/A,TRUE,"Det_Trans_Sum";"ei2",#N/A,TRUE,"Earnings Impact";"ad2",#N/A,TRUE,"accretion dilution";"tas",#N/A,TRUE,"TaintedShares";"hg2",#N/A,TRUE,"Has-Gets";"pfis2",#N/A,TRUE,"Pro Forma Income Statement";"ca2",#N/A,TRUE,"Contribution_Analysis";"profba",#N/A,TRUE,"Pro Forma Balance Sheet";"acq2",#N/A,TRUE,"Acquirer";"tar2",#N/A,TRUE,"Target"}</definedName>
    <definedName name="wrn.64." localSheetId="0"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 localSheetId="2"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 localSheetId="6"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 localSheetId="3"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 localSheetId="9"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 localSheetId="5"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 localSheetId="4"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 localSheetId="1"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 localSheetId="7"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1" localSheetId="2"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1" localSheetId="6"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1" localSheetId="3"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1" localSheetId="9"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1" localSheetId="5"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1" localSheetId="4"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1" localSheetId="1"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1" localSheetId="7"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1"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2" localSheetId="2"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2" localSheetId="6"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2" localSheetId="3"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2" localSheetId="9"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2" localSheetId="5"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2" localSheetId="4"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2" localSheetId="1"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2" localSheetId="7"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2"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3" localSheetId="2"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3" localSheetId="6"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3" localSheetId="3"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3" localSheetId="9"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3" localSheetId="5"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3" localSheetId="4"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3" localSheetId="1"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3" localSheetId="7"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3"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4" localSheetId="2"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4" localSheetId="6"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4" localSheetId="3"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4" localSheetId="9"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4" localSheetId="5"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4" localSheetId="4"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4" localSheetId="1"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4" localSheetId="7"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4"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5" localSheetId="2"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5" localSheetId="6"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5" localSheetId="3"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5" localSheetId="9"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5" localSheetId="5"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5" localSheetId="4"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5" localSheetId="1"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5" localSheetId="7"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4._5" hidden="1">{"cover",#N/A,TRUE,"Cover";"toc8",#N/A,TRUE,"TOC";"over",#N/A,TRUE,"Overview";"ts2",#N/A,TRUE,"Det_Trans_Sum";"ei3",#N/A,TRUE,"Earnings Impact";"ad3",#N/A,TRUE,"accretion dilution";"tas",#N/A,TRUE,"TaintedShares";"hg3",#N/A,TRUE,"Has-Gets";"pfis3",#N/A,TRUE,"Pro Forma Income Statement";"ca3",#N/A,TRUE,"Contribution_Analysis";"profba",#N/A,TRUE,"Pro Forma Balance Sheet";"acq3",#N/A,TRUE,"Acquirer";"tar3",#N/A,TRUE,"Target"}</definedName>
    <definedName name="wrn.65." localSheetId="0"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 localSheetId="2"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 localSheetId="6"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 localSheetId="3"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 localSheetId="9"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 localSheetId="5"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 localSheetId="4"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 localSheetId="1"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 localSheetId="7"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1" localSheetId="2"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1" localSheetId="6"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1" localSheetId="3"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1" localSheetId="9"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1" localSheetId="5"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1" localSheetId="4"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1" localSheetId="1"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1" localSheetId="7"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1"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2" localSheetId="2"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2" localSheetId="6"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2" localSheetId="3"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2" localSheetId="9"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2" localSheetId="5"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2" localSheetId="4"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2" localSheetId="1"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2" localSheetId="7"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2"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3" localSheetId="2"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3" localSheetId="6"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3" localSheetId="3"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3" localSheetId="9"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3" localSheetId="5"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3" localSheetId="4"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3" localSheetId="1"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3" localSheetId="7"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3"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4" localSheetId="2"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4" localSheetId="6"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4" localSheetId="3"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4" localSheetId="9"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4" localSheetId="5"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4" localSheetId="4"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4" localSheetId="1"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4" localSheetId="7"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4"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5" localSheetId="2"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5" localSheetId="6"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5" localSheetId="3"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5" localSheetId="9"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5" localSheetId="5"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5" localSheetId="4"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5" localSheetId="1"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5" localSheetId="7"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5._5" hidden="1">{"cover",#N/A,TRUE,"Cover";"toc9",#N/A,TRUE,"TOC";"over",#N/A,TRUE,"Overview";"ts2",#N/A,TRUE,"Det_Trans_Sum";"ei",#N/A,TRUE,"Earnings Impact";"ad1",#N/A,TRUE,"accretion dilution";"pfis",#N/A,TRUE,"Pro Forma Income Statement";"ca",#N/A,TRUE,"Contribution_Analysis";"profba",#N/A,TRUE,"Pro Forma Balance Sheet";"acq",#N/A,TRUE,"Acquirer";"tar",#N/A,TRUE,"Target"}</definedName>
    <definedName name="wrn.66." localSheetId="0"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 localSheetId="2"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 localSheetId="6"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 localSheetId="3"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 localSheetId="9"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 localSheetId="5"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 localSheetId="4"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 localSheetId="1"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 localSheetId="7"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1" localSheetId="2"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1" localSheetId="6"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1" localSheetId="3"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1" localSheetId="9"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1" localSheetId="5"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1" localSheetId="4"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1" localSheetId="1"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1" localSheetId="7"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1"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2" localSheetId="2"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2" localSheetId="6"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2" localSheetId="3"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2" localSheetId="9"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2" localSheetId="5"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2" localSheetId="4"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2" localSheetId="1"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2" localSheetId="7"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2"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3" localSheetId="2"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3" localSheetId="6"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3" localSheetId="3"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3" localSheetId="9"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3" localSheetId="5"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3" localSheetId="4"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3" localSheetId="1"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3" localSheetId="7"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3"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4" localSheetId="2"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4" localSheetId="6"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4" localSheetId="3"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4" localSheetId="9"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4" localSheetId="5"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4" localSheetId="4"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4" localSheetId="1"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4" localSheetId="7"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4"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5" localSheetId="2"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5" localSheetId="6"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5" localSheetId="3"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5" localSheetId="9"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5" localSheetId="5"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5" localSheetId="4"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5" localSheetId="1"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5" localSheetId="7"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6._5" hidden="1">{"cover",#N/A,TRUE,"Cover";"toc9",#N/A,TRUE,"TOC";"over",#N/A,TRUE,"Overview";"ts2",#N/A,TRUE,"Det_Trans_Sum";"ei1",#N/A,TRUE,"Earnings Impact";"ad1",#N/A,TRUE,"accretion dilution";"pfis1",#N/A,TRUE,"Pro Forma Income Statement";"ca1",#N/A,TRUE,"Contribution_Analysis";"profba",#N/A,TRUE,"Pro Forma Balance Sheet";"acq1",#N/A,TRUE,"Acquirer";"tar1",#N/A,TRUE,"Target"}</definedName>
    <definedName name="wrn.67." localSheetId="0"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 localSheetId="2"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 localSheetId="6"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 localSheetId="3"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 localSheetId="9"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 localSheetId="5"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 localSheetId="4"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 localSheetId="1"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 localSheetId="7"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1" localSheetId="2"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1" localSheetId="6"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1" localSheetId="3"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1" localSheetId="9"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1" localSheetId="5"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1" localSheetId="4"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1" localSheetId="1"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1" localSheetId="7"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1"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2" localSheetId="2"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2" localSheetId="6"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2" localSheetId="3"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2" localSheetId="9"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2" localSheetId="5"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2" localSheetId="4"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2" localSheetId="1"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2" localSheetId="7"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2"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3" localSheetId="2"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3" localSheetId="6"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3" localSheetId="3"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3" localSheetId="9"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3" localSheetId="5"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3" localSheetId="4"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3" localSheetId="1"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3" localSheetId="7"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3"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4" localSheetId="2"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4" localSheetId="6"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4" localSheetId="3"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4" localSheetId="9"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4" localSheetId="5"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4" localSheetId="4"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4" localSheetId="1"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4" localSheetId="7"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4"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5" localSheetId="2"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5" localSheetId="6"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5" localSheetId="3"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5" localSheetId="9"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5" localSheetId="5"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5" localSheetId="4"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5" localSheetId="1"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5" localSheetId="7"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7._5" hidden="1">{"cover",#N/A,TRUE,"Cover";"toc9",#N/A,TRUE,"TOC";"over",#N/A,TRUE,"Overview";"ts2",#N/A,TRUE,"Det_Trans_Sum";"ei2",#N/A,TRUE,"Earnings Impact";"ad2",#N/A,TRUE,"accretion dilution";"pfis2",#N/A,TRUE,"Pro Forma Income Statement";"ca2",#N/A,TRUE,"Contribution_Analysis";"profba",#N/A,TRUE,"Pro Forma Balance Sheet";"acq2",#N/A,TRUE,"Acquirer";"tar2",#N/A,TRUE,"Target"}</definedName>
    <definedName name="wrn.68." localSheetId="0"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 localSheetId="2"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 localSheetId="6"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 localSheetId="3"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 localSheetId="9"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 localSheetId="5"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 localSheetId="4"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 localSheetId="1"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 localSheetId="7"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1" localSheetId="2"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1" localSheetId="6"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1" localSheetId="3"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1" localSheetId="9"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1" localSheetId="5"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1" localSheetId="4"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1" localSheetId="1"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1" localSheetId="7"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1"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2" localSheetId="2"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2" localSheetId="6"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2" localSheetId="3"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2" localSheetId="9"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2" localSheetId="5"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2" localSheetId="4"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2" localSheetId="1"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2" localSheetId="7"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2"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3" localSheetId="2"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3" localSheetId="6"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3" localSheetId="3"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3" localSheetId="9"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3" localSheetId="5"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3" localSheetId="4"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3" localSheetId="1"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3" localSheetId="7"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3"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4" localSheetId="2"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4" localSheetId="6"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4" localSheetId="3"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4" localSheetId="9"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4" localSheetId="5"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4" localSheetId="4"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4" localSheetId="1"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4" localSheetId="7"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4"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5" localSheetId="2"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5" localSheetId="6"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5" localSheetId="3"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5" localSheetId="9"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5" localSheetId="5"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5" localSheetId="4"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5" localSheetId="1"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5" localSheetId="7"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8._5" hidden="1">{"cover",#N/A,TRUE,"Cover";"toc9",#N/A,TRUE,"TOC";"over",#N/A,TRUE,"Overview";"ts2",#N/A,TRUE,"Det_Trans_Sum";"ei3",#N/A,TRUE,"Earnings Impact";"ad3",#N/A,TRUE,"accretion dilution";"pfis3",#N/A,TRUE,"Pro Forma Income Statement";"ca3",#N/A,TRUE,"Contribution_Analysis";"profba",#N/A,TRUE,"Pro Forma Balance Sheet";"acq3",#N/A,TRUE,"Acquirer";"tar3",#N/A,TRUE,"Target"}</definedName>
    <definedName name="wrn.69." localSheetId="0"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 localSheetId="2"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 localSheetId="6"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 localSheetId="3"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 localSheetId="9"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 localSheetId="5"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 localSheetId="4"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 localSheetId="1"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 localSheetId="7"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1" localSheetId="2"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1" localSheetId="6"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1" localSheetId="3"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1" localSheetId="9"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1" localSheetId="5"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1" localSheetId="4"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1" localSheetId="1"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1" localSheetId="7"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1"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2" localSheetId="2"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2" localSheetId="6"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2" localSheetId="3"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2" localSheetId="9"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2" localSheetId="5"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2" localSheetId="4"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2" localSheetId="1"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2" localSheetId="7"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2"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3" localSheetId="2"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3" localSheetId="6"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3" localSheetId="3"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3" localSheetId="9"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3" localSheetId="5"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3" localSheetId="4"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3" localSheetId="1"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3" localSheetId="7"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3"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4" localSheetId="2"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4" localSheetId="6"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4" localSheetId="3"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4" localSheetId="9"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4" localSheetId="5"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4" localSheetId="4"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4" localSheetId="1"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4" localSheetId="7"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4"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5" localSheetId="2"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5" localSheetId="6"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5" localSheetId="3"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5" localSheetId="9"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5" localSheetId="5"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5" localSheetId="4"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5" localSheetId="1"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5" localSheetId="7"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69._5" hidden="1">{"cover",#N/A,TRUE,"Cover";"toc10",#N/A,TRUE,"TOC";"over",#N/A,TRUE,"Overview";"ts2",#N/A,TRUE,"Det_Trans_Sum";"ei",#N/A,TRUE,"Earnings Impact";"ad",#N/A,TRUE,"accretion dilution";"hg",#N/A,TRUE,"Has-Gets";"pfis",#N/A,TRUE,"Pro Forma Income Statement";"ca",#N/A,TRUE,"Contribution_Analysis";"profba",#N/A,TRUE,"Pro Forma Balance Sheet";"acq",#N/A,TRUE,"Acquirer";"tar",#N/A,TRUE,"Target"}</definedName>
    <definedName name="wrn.7." localSheetId="0" hidden="1">{"cover",#N/A,TRUE,"Cover";"toc2",#N/A,TRUE,"TOC";"ts1",#N/A,TRUE,"Transaction Summary";"ei2c",#N/A,TRUE,"Earnings Impact";"ad2",#N/A,TRUE,"accretion dilution";"hg2",#N/A,TRUE,"Has-Gets"}</definedName>
    <definedName name="wrn.7." localSheetId="2" hidden="1">{"cover",#N/A,TRUE,"Cover";"toc2",#N/A,TRUE,"TOC";"ts1",#N/A,TRUE,"Transaction Summary";"ei2c",#N/A,TRUE,"Earnings Impact";"ad2",#N/A,TRUE,"accretion dilution";"hg2",#N/A,TRUE,"Has-Gets"}</definedName>
    <definedName name="wrn.7." localSheetId="6" hidden="1">{"cover",#N/A,TRUE,"Cover";"toc2",#N/A,TRUE,"TOC";"ts1",#N/A,TRUE,"Transaction Summary";"ei2c",#N/A,TRUE,"Earnings Impact";"ad2",#N/A,TRUE,"accretion dilution";"hg2",#N/A,TRUE,"Has-Gets"}</definedName>
    <definedName name="wrn.7." localSheetId="3" hidden="1">{"cover",#N/A,TRUE,"Cover";"toc2",#N/A,TRUE,"TOC";"ts1",#N/A,TRUE,"Transaction Summary";"ei2c",#N/A,TRUE,"Earnings Impact";"ad2",#N/A,TRUE,"accretion dilution";"hg2",#N/A,TRUE,"Has-Gets"}</definedName>
    <definedName name="wrn.7." localSheetId="9" hidden="1">{"cover",#N/A,TRUE,"Cover";"toc2",#N/A,TRUE,"TOC";"ts1",#N/A,TRUE,"Transaction Summary";"ei2c",#N/A,TRUE,"Earnings Impact";"ad2",#N/A,TRUE,"accretion dilution";"hg2",#N/A,TRUE,"Has-Gets"}</definedName>
    <definedName name="wrn.7." localSheetId="5" hidden="1">{"cover",#N/A,TRUE,"Cover";"toc2",#N/A,TRUE,"TOC";"ts1",#N/A,TRUE,"Transaction Summary";"ei2c",#N/A,TRUE,"Earnings Impact";"ad2",#N/A,TRUE,"accretion dilution";"hg2",#N/A,TRUE,"Has-Gets"}</definedName>
    <definedName name="wrn.7." localSheetId="4" hidden="1">{"cover",#N/A,TRUE,"Cover";"toc2",#N/A,TRUE,"TOC";"ts1",#N/A,TRUE,"Transaction Summary";"ei2c",#N/A,TRUE,"Earnings Impact";"ad2",#N/A,TRUE,"accretion dilution";"hg2",#N/A,TRUE,"Has-Gets"}</definedName>
    <definedName name="wrn.7." localSheetId="1" hidden="1">{"cover",#N/A,TRUE,"Cover";"toc2",#N/A,TRUE,"TOC";"ts1",#N/A,TRUE,"Transaction Summary";"ei2c",#N/A,TRUE,"Earnings Impact";"ad2",#N/A,TRUE,"accretion dilution";"hg2",#N/A,TRUE,"Has-Gets"}</definedName>
    <definedName name="wrn.7." localSheetId="7" hidden="1">{"cover",#N/A,TRUE,"Cover";"toc2",#N/A,TRUE,"TOC";"ts1",#N/A,TRUE,"Transaction Summary";"ei2c",#N/A,TRUE,"Earnings Impact";"ad2",#N/A,TRUE,"accretion dilution";"hg2",#N/A,TRUE,"Has-Gets"}</definedName>
    <definedName name="wrn.7." hidden="1">{"cover",#N/A,TRUE,"Cover";"toc2",#N/A,TRUE,"TOC";"ts1",#N/A,TRUE,"Transaction Summary";"ei2c",#N/A,TRUE,"Earnings Impact";"ad2",#N/A,TRUE,"accretion dilution";"hg2",#N/A,TRUE,"Has-Gets"}</definedName>
    <definedName name="wrn.7._1" localSheetId="2" hidden="1">{"cover",#N/A,TRUE,"Cover";"toc2",#N/A,TRUE,"TOC";"ts1",#N/A,TRUE,"Transaction Summary";"ei2c",#N/A,TRUE,"Earnings Impact";"ad2",#N/A,TRUE,"accretion dilution";"hg2",#N/A,TRUE,"Has-Gets"}</definedName>
    <definedName name="wrn.7._1" localSheetId="6" hidden="1">{"cover",#N/A,TRUE,"Cover";"toc2",#N/A,TRUE,"TOC";"ts1",#N/A,TRUE,"Transaction Summary";"ei2c",#N/A,TRUE,"Earnings Impact";"ad2",#N/A,TRUE,"accretion dilution";"hg2",#N/A,TRUE,"Has-Gets"}</definedName>
    <definedName name="wrn.7._1" localSheetId="3" hidden="1">{"cover",#N/A,TRUE,"Cover";"toc2",#N/A,TRUE,"TOC";"ts1",#N/A,TRUE,"Transaction Summary";"ei2c",#N/A,TRUE,"Earnings Impact";"ad2",#N/A,TRUE,"accretion dilution";"hg2",#N/A,TRUE,"Has-Gets"}</definedName>
    <definedName name="wrn.7._1" localSheetId="9" hidden="1">{"cover",#N/A,TRUE,"Cover";"toc2",#N/A,TRUE,"TOC";"ts1",#N/A,TRUE,"Transaction Summary";"ei2c",#N/A,TRUE,"Earnings Impact";"ad2",#N/A,TRUE,"accretion dilution";"hg2",#N/A,TRUE,"Has-Gets"}</definedName>
    <definedName name="wrn.7._1" localSheetId="5" hidden="1">{"cover",#N/A,TRUE,"Cover";"toc2",#N/A,TRUE,"TOC";"ts1",#N/A,TRUE,"Transaction Summary";"ei2c",#N/A,TRUE,"Earnings Impact";"ad2",#N/A,TRUE,"accretion dilution";"hg2",#N/A,TRUE,"Has-Gets"}</definedName>
    <definedName name="wrn.7._1" localSheetId="4" hidden="1">{"cover",#N/A,TRUE,"Cover";"toc2",#N/A,TRUE,"TOC";"ts1",#N/A,TRUE,"Transaction Summary";"ei2c",#N/A,TRUE,"Earnings Impact";"ad2",#N/A,TRUE,"accretion dilution";"hg2",#N/A,TRUE,"Has-Gets"}</definedName>
    <definedName name="wrn.7._1" localSheetId="1" hidden="1">{"cover",#N/A,TRUE,"Cover";"toc2",#N/A,TRUE,"TOC";"ts1",#N/A,TRUE,"Transaction Summary";"ei2c",#N/A,TRUE,"Earnings Impact";"ad2",#N/A,TRUE,"accretion dilution";"hg2",#N/A,TRUE,"Has-Gets"}</definedName>
    <definedName name="wrn.7._1" localSheetId="7" hidden="1">{"cover",#N/A,TRUE,"Cover";"toc2",#N/A,TRUE,"TOC";"ts1",#N/A,TRUE,"Transaction Summary";"ei2c",#N/A,TRUE,"Earnings Impact";"ad2",#N/A,TRUE,"accretion dilution";"hg2",#N/A,TRUE,"Has-Gets"}</definedName>
    <definedName name="wrn.7._1" hidden="1">{"cover",#N/A,TRUE,"Cover";"toc2",#N/A,TRUE,"TOC";"ts1",#N/A,TRUE,"Transaction Summary";"ei2c",#N/A,TRUE,"Earnings Impact";"ad2",#N/A,TRUE,"accretion dilution";"hg2",#N/A,TRUE,"Has-Gets"}</definedName>
    <definedName name="wrn.7._2" localSheetId="2" hidden="1">{"cover",#N/A,TRUE,"Cover";"toc2",#N/A,TRUE,"TOC";"ts1",#N/A,TRUE,"Transaction Summary";"ei2c",#N/A,TRUE,"Earnings Impact";"ad2",#N/A,TRUE,"accretion dilution";"hg2",#N/A,TRUE,"Has-Gets"}</definedName>
    <definedName name="wrn.7._2" localSheetId="6" hidden="1">{"cover",#N/A,TRUE,"Cover";"toc2",#N/A,TRUE,"TOC";"ts1",#N/A,TRUE,"Transaction Summary";"ei2c",#N/A,TRUE,"Earnings Impact";"ad2",#N/A,TRUE,"accretion dilution";"hg2",#N/A,TRUE,"Has-Gets"}</definedName>
    <definedName name="wrn.7._2" localSheetId="3" hidden="1">{"cover",#N/A,TRUE,"Cover";"toc2",#N/A,TRUE,"TOC";"ts1",#N/A,TRUE,"Transaction Summary";"ei2c",#N/A,TRUE,"Earnings Impact";"ad2",#N/A,TRUE,"accretion dilution";"hg2",#N/A,TRUE,"Has-Gets"}</definedName>
    <definedName name="wrn.7._2" localSheetId="9" hidden="1">{"cover",#N/A,TRUE,"Cover";"toc2",#N/A,TRUE,"TOC";"ts1",#N/A,TRUE,"Transaction Summary";"ei2c",#N/A,TRUE,"Earnings Impact";"ad2",#N/A,TRUE,"accretion dilution";"hg2",#N/A,TRUE,"Has-Gets"}</definedName>
    <definedName name="wrn.7._2" localSheetId="5" hidden="1">{"cover",#N/A,TRUE,"Cover";"toc2",#N/A,TRUE,"TOC";"ts1",#N/A,TRUE,"Transaction Summary";"ei2c",#N/A,TRUE,"Earnings Impact";"ad2",#N/A,TRUE,"accretion dilution";"hg2",#N/A,TRUE,"Has-Gets"}</definedName>
    <definedName name="wrn.7._2" localSheetId="4" hidden="1">{"cover",#N/A,TRUE,"Cover";"toc2",#N/A,TRUE,"TOC";"ts1",#N/A,TRUE,"Transaction Summary";"ei2c",#N/A,TRUE,"Earnings Impact";"ad2",#N/A,TRUE,"accretion dilution";"hg2",#N/A,TRUE,"Has-Gets"}</definedName>
    <definedName name="wrn.7._2" localSheetId="1" hidden="1">{"cover",#N/A,TRUE,"Cover";"toc2",#N/A,TRUE,"TOC";"ts1",#N/A,TRUE,"Transaction Summary";"ei2c",#N/A,TRUE,"Earnings Impact";"ad2",#N/A,TRUE,"accretion dilution";"hg2",#N/A,TRUE,"Has-Gets"}</definedName>
    <definedName name="wrn.7._2" localSheetId="7" hidden="1">{"cover",#N/A,TRUE,"Cover";"toc2",#N/A,TRUE,"TOC";"ts1",#N/A,TRUE,"Transaction Summary";"ei2c",#N/A,TRUE,"Earnings Impact";"ad2",#N/A,TRUE,"accretion dilution";"hg2",#N/A,TRUE,"Has-Gets"}</definedName>
    <definedName name="wrn.7._2" hidden="1">{"cover",#N/A,TRUE,"Cover";"toc2",#N/A,TRUE,"TOC";"ts1",#N/A,TRUE,"Transaction Summary";"ei2c",#N/A,TRUE,"Earnings Impact";"ad2",#N/A,TRUE,"accretion dilution";"hg2",#N/A,TRUE,"Has-Gets"}</definedName>
    <definedName name="wrn.7._3" localSheetId="2" hidden="1">{"cover",#N/A,TRUE,"Cover";"toc2",#N/A,TRUE,"TOC";"ts1",#N/A,TRUE,"Transaction Summary";"ei2c",#N/A,TRUE,"Earnings Impact";"ad2",#N/A,TRUE,"accretion dilution";"hg2",#N/A,TRUE,"Has-Gets"}</definedName>
    <definedName name="wrn.7._3" localSheetId="6" hidden="1">{"cover",#N/A,TRUE,"Cover";"toc2",#N/A,TRUE,"TOC";"ts1",#N/A,TRUE,"Transaction Summary";"ei2c",#N/A,TRUE,"Earnings Impact";"ad2",#N/A,TRUE,"accretion dilution";"hg2",#N/A,TRUE,"Has-Gets"}</definedName>
    <definedName name="wrn.7._3" localSheetId="3" hidden="1">{"cover",#N/A,TRUE,"Cover";"toc2",#N/A,TRUE,"TOC";"ts1",#N/A,TRUE,"Transaction Summary";"ei2c",#N/A,TRUE,"Earnings Impact";"ad2",#N/A,TRUE,"accretion dilution";"hg2",#N/A,TRUE,"Has-Gets"}</definedName>
    <definedName name="wrn.7._3" localSheetId="9" hidden="1">{"cover",#N/A,TRUE,"Cover";"toc2",#N/A,TRUE,"TOC";"ts1",#N/A,TRUE,"Transaction Summary";"ei2c",#N/A,TRUE,"Earnings Impact";"ad2",#N/A,TRUE,"accretion dilution";"hg2",#N/A,TRUE,"Has-Gets"}</definedName>
    <definedName name="wrn.7._3" localSheetId="5" hidden="1">{"cover",#N/A,TRUE,"Cover";"toc2",#N/A,TRUE,"TOC";"ts1",#N/A,TRUE,"Transaction Summary";"ei2c",#N/A,TRUE,"Earnings Impact";"ad2",#N/A,TRUE,"accretion dilution";"hg2",#N/A,TRUE,"Has-Gets"}</definedName>
    <definedName name="wrn.7._3" localSheetId="4" hidden="1">{"cover",#N/A,TRUE,"Cover";"toc2",#N/A,TRUE,"TOC";"ts1",#N/A,TRUE,"Transaction Summary";"ei2c",#N/A,TRUE,"Earnings Impact";"ad2",#N/A,TRUE,"accretion dilution";"hg2",#N/A,TRUE,"Has-Gets"}</definedName>
    <definedName name="wrn.7._3" localSheetId="1" hidden="1">{"cover",#N/A,TRUE,"Cover";"toc2",#N/A,TRUE,"TOC";"ts1",#N/A,TRUE,"Transaction Summary";"ei2c",#N/A,TRUE,"Earnings Impact";"ad2",#N/A,TRUE,"accretion dilution";"hg2",#N/A,TRUE,"Has-Gets"}</definedName>
    <definedName name="wrn.7._3" localSheetId="7" hidden="1">{"cover",#N/A,TRUE,"Cover";"toc2",#N/A,TRUE,"TOC";"ts1",#N/A,TRUE,"Transaction Summary";"ei2c",#N/A,TRUE,"Earnings Impact";"ad2",#N/A,TRUE,"accretion dilution";"hg2",#N/A,TRUE,"Has-Gets"}</definedName>
    <definedName name="wrn.7._3" hidden="1">{"cover",#N/A,TRUE,"Cover";"toc2",#N/A,TRUE,"TOC";"ts1",#N/A,TRUE,"Transaction Summary";"ei2c",#N/A,TRUE,"Earnings Impact";"ad2",#N/A,TRUE,"accretion dilution";"hg2",#N/A,TRUE,"Has-Gets"}</definedName>
    <definedName name="wrn.7._4" localSheetId="2" hidden="1">{"cover",#N/A,TRUE,"Cover";"toc2",#N/A,TRUE,"TOC";"ts1",#N/A,TRUE,"Transaction Summary";"ei2c",#N/A,TRUE,"Earnings Impact";"ad2",#N/A,TRUE,"accretion dilution";"hg2",#N/A,TRUE,"Has-Gets"}</definedName>
    <definedName name="wrn.7._4" localSheetId="6" hidden="1">{"cover",#N/A,TRUE,"Cover";"toc2",#N/A,TRUE,"TOC";"ts1",#N/A,TRUE,"Transaction Summary";"ei2c",#N/A,TRUE,"Earnings Impact";"ad2",#N/A,TRUE,"accretion dilution";"hg2",#N/A,TRUE,"Has-Gets"}</definedName>
    <definedName name="wrn.7._4" localSheetId="3" hidden="1">{"cover",#N/A,TRUE,"Cover";"toc2",#N/A,TRUE,"TOC";"ts1",#N/A,TRUE,"Transaction Summary";"ei2c",#N/A,TRUE,"Earnings Impact";"ad2",#N/A,TRUE,"accretion dilution";"hg2",#N/A,TRUE,"Has-Gets"}</definedName>
    <definedName name="wrn.7._4" localSheetId="9" hidden="1">{"cover",#N/A,TRUE,"Cover";"toc2",#N/A,TRUE,"TOC";"ts1",#N/A,TRUE,"Transaction Summary";"ei2c",#N/A,TRUE,"Earnings Impact";"ad2",#N/A,TRUE,"accretion dilution";"hg2",#N/A,TRUE,"Has-Gets"}</definedName>
    <definedName name="wrn.7._4" localSheetId="5" hidden="1">{"cover",#N/A,TRUE,"Cover";"toc2",#N/A,TRUE,"TOC";"ts1",#N/A,TRUE,"Transaction Summary";"ei2c",#N/A,TRUE,"Earnings Impact";"ad2",#N/A,TRUE,"accretion dilution";"hg2",#N/A,TRUE,"Has-Gets"}</definedName>
    <definedName name="wrn.7._4" localSheetId="4" hidden="1">{"cover",#N/A,TRUE,"Cover";"toc2",#N/A,TRUE,"TOC";"ts1",#N/A,TRUE,"Transaction Summary";"ei2c",#N/A,TRUE,"Earnings Impact";"ad2",#N/A,TRUE,"accretion dilution";"hg2",#N/A,TRUE,"Has-Gets"}</definedName>
    <definedName name="wrn.7._4" localSheetId="1" hidden="1">{"cover",#N/A,TRUE,"Cover";"toc2",#N/A,TRUE,"TOC";"ts1",#N/A,TRUE,"Transaction Summary";"ei2c",#N/A,TRUE,"Earnings Impact";"ad2",#N/A,TRUE,"accretion dilution";"hg2",#N/A,TRUE,"Has-Gets"}</definedName>
    <definedName name="wrn.7._4" localSheetId="7" hidden="1">{"cover",#N/A,TRUE,"Cover";"toc2",#N/A,TRUE,"TOC";"ts1",#N/A,TRUE,"Transaction Summary";"ei2c",#N/A,TRUE,"Earnings Impact";"ad2",#N/A,TRUE,"accretion dilution";"hg2",#N/A,TRUE,"Has-Gets"}</definedName>
    <definedName name="wrn.7._4" hidden="1">{"cover",#N/A,TRUE,"Cover";"toc2",#N/A,TRUE,"TOC";"ts1",#N/A,TRUE,"Transaction Summary";"ei2c",#N/A,TRUE,"Earnings Impact";"ad2",#N/A,TRUE,"accretion dilution";"hg2",#N/A,TRUE,"Has-Gets"}</definedName>
    <definedName name="wrn.7._5" localSheetId="2" hidden="1">{"cover",#N/A,TRUE,"Cover";"toc2",#N/A,TRUE,"TOC";"ts1",#N/A,TRUE,"Transaction Summary";"ei2c",#N/A,TRUE,"Earnings Impact";"ad2",#N/A,TRUE,"accretion dilution";"hg2",#N/A,TRUE,"Has-Gets"}</definedName>
    <definedName name="wrn.7._5" localSheetId="6" hidden="1">{"cover",#N/A,TRUE,"Cover";"toc2",#N/A,TRUE,"TOC";"ts1",#N/A,TRUE,"Transaction Summary";"ei2c",#N/A,TRUE,"Earnings Impact";"ad2",#N/A,TRUE,"accretion dilution";"hg2",#N/A,TRUE,"Has-Gets"}</definedName>
    <definedName name="wrn.7._5" localSheetId="3" hidden="1">{"cover",#N/A,TRUE,"Cover";"toc2",#N/A,TRUE,"TOC";"ts1",#N/A,TRUE,"Transaction Summary";"ei2c",#N/A,TRUE,"Earnings Impact";"ad2",#N/A,TRUE,"accretion dilution";"hg2",#N/A,TRUE,"Has-Gets"}</definedName>
    <definedName name="wrn.7._5" localSheetId="9" hidden="1">{"cover",#N/A,TRUE,"Cover";"toc2",#N/A,TRUE,"TOC";"ts1",#N/A,TRUE,"Transaction Summary";"ei2c",#N/A,TRUE,"Earnings Impact";"ad2",#N/A,TRUE,"accretion dilution";"hg2",#N/A,TRUE,"Has-Gets"}</definedName>
    <definedName name="wrn.7._5" localSheetId="5" hidden="1">{"cover",#N/A,TRUE,"Cover";"toc2",#N/A,TRUE,"TOC";"ts1",#N/A,TRUE,"Transaction Summary";"ei2c",#N/A,TRUE,"Earnings Impact";"ad2",#N/A,TRUE,"accretion dilution";"hg2",#N/A,TRUE,"Has-Gets"}</definedName>
    <definedName name="wrn.7._5" localSheetId="4" hidden="1">{"cover",#N/A,TRUE,"Cover";"toc2",#N/A,TRUE,"TOC";"ts1",#N/A,TRUE,"Transaction Summary";"ei2c",#N/A,TRUE,"Earnings Impact";"ad2",#N/A,TRUE,"accretion dilution";"hg2",#N/A,TRUE,"Has-Gets"}</definedName>
    <definedName name="wrn.7._5" localSheetId="1" hidden="1">{"cover",#N/A,TRUE,"Cover";"toc2",#N/A,TRUE,"TOC";"ts1",#N/A,TRUE,"Transaction Summary";"ei2c",#N/A,TRUE,"Earnings Impact";"ad2",#N/A,TRUE,"accretion dilution";"hg2",#N/A,TRUE,"Has-Gets"}</definedName>
    <definedName name="wrn.7._5" localSheetId="7" hidden="1">{"cover",#N/A,TRUE,"Cover";"toc2",#N/A,TRUE,"TOC";"ts1",#N/A,TRUE,"Transaction Summary";"ei2c",#N/A,TRUE,"Earnings Impact";"ad2",#N/A,TRUE,"accretion dilution";"hg2",#N/A,TRUE,"Has-Gets"}</definedName>
    <definedName name="wrn.7._5" hidden="1">{"cover",#N/A,TRUE,"Cover";"toc2",#N/A,TRUE,"TOC";"ts1",#N/A,TRUE,"Transaction Summary";"ei2c",#N/A,TRUE,"Earnings Impact";"ad2",#N/A,TRUE,"accretion dilution";"hg2",#N/A,TRUE,"Has-Gets"}</definedName>
    <definedName name="wrn.70." localSheetId="0"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 localSheetId="2"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 localSheetId="6"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 localSheetId="3"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 localSheetId="9"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 localSheetId="5"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 localSheetId="4"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 localSheetId="1"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 localSheetId="7"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Per._.Cent._.Success." localSheetId="0" hidden="1">{#N/A,"70% Success",FALSE,"Sales Forecast";#N/A,#N/A,FALSE,"Sheet2"}</definedName>
    <definedName name="wrn.70._.Per._.Cent._.Success." localSheetId="2" hidden="1">{#N/A,"70% Success",FALSE,"Sales Forecast";#N/A,#N/A,FALSE,"Sheet2"}</definedName>
    <definedName name="wrn.70._.Per._.Cent._.Success." localSheetId="6" hidden="1">{#N/A,"70% Success",FALSE,"Sales Forecast";#N/A,#N/A,FALSE,"Sheet2"}</definedName>
    <definedName name="wrn.70._.Per._.Cent._.Success." localSheetId="3" hidden="1">{#N/A,"70% Success",FALSE,"Sales Forecast";#N/A,#N/A,FALSE,"Sheet2"}</definedName>
    <definedName name="wrn.70._.Per._.Cent._.Success." localSheetId="9" hidden="1">{#N/A,"70% Success",FALSE,"Sales Forecast";#N/A,#N/A,FALSE,"Sheet2"}</definedName>
    <definedName name="wrn.70._.Per._.Cent._.Success." localSheetId="5" hidden="1">{#N/A,"70% Success",FALSE,"Sales Forecast";#N/A,#N/A,FALSE,"Sheet2"}</definedName>
    <definedName name="wrn.70._.Per._.Cent._.Success." localSheetId="4" hidden="1">{#N/A,"70% Success",FALSE,"Sales Forecast";#N/A,#N/A,FALSE,"Sheet2"}</definedName>
    <definedName name="wrn.70._.Per._.Cent._.Success." localSheetId="1" hidden="1">{#N/A,"70% Success",FALSE,"Sales Forecast";#N/A,#N/A,FALSE,"Sheet2"}</definedName>
    <definedName name="wrn.70._.Per._.Cent._.Success." localSheetId="7" hidden="1">{#N/A,"70% Success",FALSE,"Sales Forecast";#N/A,#N/A,FALSE,"Sheet2"}</definedName>
    <definedName name="wrn.70._.Per._.Cent._.Success." hidden="1">{#N/A,"70% Success",FALSE,"Sales Forecast";#N/A,#N/A,FALSE,"Sheet2"}</definedName>
    <definedName name="wrn.70._.Per._.Cent._.Success._1" localSheetId="2" hidden="1">{#N/A,"70% Success",FALSE,"Sales Forecast";#N/A,#N/A,FALSE,"Sheet2"}</definedName>
    <definedName name="wrn.70._.Per._.Cent._.Success._1" localSheetId="6" hidden="1">{#N/A,"70% Success",FALSE,"Sales Forecast";#N/A,#N/A,FALSE,"Sheet2"}</definedName>
    <definedName name="wrn.70._.Per._.Cent._.Success._1" localSheetId="3" hidden="1">{#N/A,"70% Success",FALSE,"Sales Forecast";#N/A,#N/A,FALSE,"Sheet2"}</definedName>
    <definedName name="wrn.70._.Per._.Cent._.Success._1" localSheetId="9" hidden="1">{#N/A,"70% Success",FALSE,"Sales Forecast";#N/A,#N/A,FALSE,"Sheet2"}</definedName>
    <definedName name="wrn.70._.Per._.Cent._.Success._1" localSheetId="5" hidden="1">{#N/A,"70% Success",FALSE,"Sales Forecast";#N/A,#N/A,FALSE,"Sheet2"}</definedName>
    <definedName name="wrn.70._.Per._.Cent._.Success._1" localSheetId="4" hidden="1">{#N/A,"70% Success",FALSE,"Sales Forecast";#N/A,#N/A,FALSE,"Sheet2"}</definedName>
    <definedName name="wrn.70._.Per._.Cent._.Success._1" localSheetId="1" hidden="1">{#N/A,"70% Success",FALSE,"Sales Forecast";#N/A,#N/A,FALSE,"Sheet2"}</definedName>
    <definedName name="wrn.70._.Per._.Cent._.Success._1" localSheetId="7" hidden="1">{#N/A,"70% Success",FALSE,"Sales Forecast";#N/A,#N/A,FALSE,"Sheet2"}</definedName>
    <definedName name="wrn.70._.Per._.Cent._.Success._1" hidden="1">{#N/A,"70% Success",FALSE,"Sales Forecast";#N/A,#N/A,FALSE,"Sheet2"}</definedName>
    <definedName name="wrn.70._.Per._.Cent._.Success._2" localSheetId="2" hidden="1">{#N/A,"70% Success",FALSE,"Sales Forecast";#N/A,#N/A,FALSE,"Sheet2"}</definedName>
    <definedName name="wrn.70._.Per._.Cent._.Success._2" localSheetId="6" hidden="1">{#N/A,"70% Success",FALSE,"Sales Forecast";#N/A,#N/A,FALSE,"Sheet2"}</definedName>
    <definedName name="wrn.70._.Per._.Cent._.Success._2" localSheetId="3" hidden="1">{#N/A,"70% Success",FALSE,"Sales Forecast";#N/A,#N/A,FALSE,"Sheet2"}</definedName>
    <definedName name="wrn.70._.Per._.Cent._.Success._2" localSheetId="9" hidden="1">{#N/A,"70% Success",FALSE,"Sales Forecast";#N/A,#N/A,FALSE,"Sheet2"}</definedName>
    <definedName name="wrn.70._.Per._.Cent._.Success._2" localSheetId="5" hidden="1">{#N/A,"70% Success",FALSE,"Sales Forecast";#N/A,#N/A,FALSE,"Sheet2"}</definedName>
    <definedName name="wrn.70._.Per._.Cent._.Success._2" localSheetId="4" hidden="1">{#N/A,"70% Success",FALSE,"Sales Forecast";#N/A,#N/A,FALSE,"Sheet2"}</definedName>
    <definedName name="wrn.70._.Per._.Cent._.Success._2" localSheetId="1" hidden="1">{#N/A,"70% Success",FALSE,"Sales Forecast";#N/A,#N/A,FALSE,"Sheet2"}</definedName>
    <definedName name="wrn.70._.Per._.Cent._.Success._2" localSheetId="7" hidden="1">{#N/A,"70% Success",FALSE,"Sales Forecast";#N/A,#N/A,FALSE,"Sheet2"}</definedName>
    <definedName name="wrn.70._.Per._.Cent._.Success._2" hidden="1">{#N/A,"70% Success",FALSE,"Sales Forecast";#N/A,#N/A,FALSE,"Sheet2"}</definedName>
    <definedName name="wrn.70._.Per._.Cent._.Success._3" localSheetId="2" hidden="1">{#N/A,"70% Success",FALSE,"Sales Forecast";#N/A,#N/A,FALSE,"Sheet2"}</definedName>
    <definedName name="wrn.70._.Per._.Cent._.Success._3" localSheetId="6" hidden="1">{#N/A,"70% Success",FALSE,"Sales Forecast";#N/A,#N/A,FALSE,"Sheet2"}</definedName>
    <definedName name="wrn.70._.Per._.Cent._.Success._3" localSheetId="3" hidden="1">{#N/A,"70% Success",FALSE,"Sales Forecast";#N/A,#N/A,FALSE,"Sheet2"}</definedName>
    <definedName name="wrn.70._.Per._.Cent._.Success._3" localSheetId="9" hidden="1">{#N/A,"70% Success",FALSE,"Sales Forecast";#N/A,#N/A,FALSE,"Sheet2"}</definedName>
    <definedName name="wrn.70._.Per._.Cent._.Success._3" localSheetId="5" hidden="1">{#N/A,"70% Success",FALSE,"Sales Forecast";#N/A,#N/A,FALSE,"Sheet2"}</definedName>
    <definedName name="wrn.70._.Per._.Cent._.Success._3" localSheetId="4" hidden="1">{#N/A,"70% Success",FALSE,"Sales Forecast";#N/A,#N/A,FALSE,"Sheet2"}</definedName>
    <definedName name="wrn.70._.Per._.Cent._.Success._3" localSheetId="1" hidden="1">{#N/A,"70% Success",FALSE,"Sales Forecast";#N/A,#N/A,FALSE,"Sheet2"}</definedName>
    <definedName name="wrn.70._.Per._.Cent._.Success._3" localSheetId="7" hidden="1">{#N/A,"70% Success",FALSE,"Sales Forecast";#N/A,#N/A,FALSE,"Sheet2"}</definedName>
    <definedName name="wrn.70._.Per._.Cent._.Success._3" hidden="1">{#N/A,"70% Success",FALSE,"Sales Forecast";#N/A,#N/A,FALSE,"Sheet2"}</definedName>
    <definedName name="wrn.70._.Per._.Cent._.Success._4" localSheetId="2" hidden="1">{#N/A,"70% Success",FALSE,"Sales Forecast";#N/A,#N/A,FALSE,"Sheet2"}</definedName>
    <definedName name="wrn.70._.Per._.Cent._.Success._4" localSheetId="6" hidden="1">{#N/A,"70% Success",FALSE,"Sales Forecast";#N/A,#N/A,FALSE,"Sheet2"}</definedName>
    <definedName name="wrn.70._.Per._.Cent._.Success._4" localSheetId="3" hidden="1">{#N/A,"70% Success",FALSE,"Sales Forecast";#N/A,#N/A,FALSE,"Sheet2"}</definedName>
    <definedName name="wrn.70._.Per._.Cent._.Success._4" localSheetId="9" hidden="1">{#N/A,"70% Success",FALSE,"Sales Forecast";#N/A,#N/A,FALSE,"Sheet2"}</definedName>
    <definedName name="wrn.70._.Per._.Cent._.Success._4" localSheetId="5" hidden="1">{#N/A,"70% Success",FALSE,"Sales Forecast";#N/A,#N/A,FALSE,"Sheet2"}</definedName>
    <definedName name="wrn.70._.Per._.Cent._.Success._4" localSheetId="4" hidden="1">{#N/A,"70% Success",FALSE,"Sales Forecast";#N/A,#N/A,FALSE,"Sheet2"}</definedName>
    <definedName name="wrn.70._.Per._.Cent._.Success._4" localSheetId="1" hidden="1">{#N/A,"70% Success",FALSE,"Sales Forecast";#N/A,#N/A,FALSE,"Sheet2"}</definedName>
    <definedName name="wrn.70._.Per._.Cent._.Success._4" localSheetId="7" hidden="1">{#N/A,"70% Success",FALSE,"Sales Forecast";#N/A,#N/A,FALSE,"Sheet2"}</definedName>
    <definedName name="wrn.70._.Per._.Cent._.Success._4" hidden="1">{#N/A,"70% Success",FALSE,"Sales Forecast";#N/A,#N/A,FALSE,"Sheet2"}</definedName>
    <definedName name="wrn.70._.Per._.Cent._.Success._5" localSheetId="2" hidden="1">{#N/A,"70% Success",FALSE,"Sales Forecast";#N/A,#N/A,FALSE,"Sheet2"}</definedName>
    <definedName name="wrn.70._.Per._.Cent._.Success._5" localSheetId="6" hidden="1">{#N/A,"70% Success",FALSE,"Sales Forecast";#N/A,#N/A,FALSE,"Sheet2"}</definedName>
    <definedName name="wrn.70._.Per._.Cent._.Success._5" localSheetId="3" hidden="1">{#N/A,"70% Success",FALSE,"Sales Forecast";#N/A,#N/A,FALSE,"Sheet2"}</definedName>
    <definedName name="wrn.70._.Per._.Cent._.Success._5" localSheetId="9" hidden="1">{#N/A,"70% Success",FALSE,"Sales Forecast";#N/A,#N/A,FALSE,"Sheet2"}</definedName>
    <definedName name="wrn.70._.Per._.Cent._.Success._5" localSheetId="5" hidden="1">{#N/A,"70% Success",FALSE,"Sales Forecast";#N/A,#N/A,FALSE,"Sheet2"}</definedName>
    <definedName name="wrn.70._.Per._.Cent._.Success._5" localSheetId="4" hidden="1">{#N/A,"70% Success",FALSE,"Sales Forecast";#N/A,#N/A,FALSE,"Sheet2"}</definedName>
    <definedName name="wrn.70._.Per._.Cent._.Success._5" localSheetId="1" hidden="1">{#N/A,"70% Success",FALSE,"Sales Forecast";#N/A,#N/A,FALSE,"Sheet2"}</definedName>
    <definedName name="wrn.70._.Per._.Cent._.Success._5" localSheetId="7" hidden="1">{#N/A,"70% Success",FALSE,"Sales Forecast";#N/A,#N/A,FALSE,"Sheet2"}</definedName>
    <definedName name="wrn.70._.Per._.Cent._.Success._5" hidden="1">{#N/A,"70% Success",FALSE,"Sales Forecast";#N/A,#N/A,FALSE,"Sheet2"}</definedName>
    <definedName name="wrn.70._1" localSheetId="2"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1" localSheetId="6"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1" localSheetId="3"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1" localSheetId="9"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1" localSheetId="5"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1" localSheetId="4"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1" localSheetId="1"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1" localSheetId="7"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1"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2" localSheetId="2"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2" localSheetId="6"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2" localSheetId="3"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2" localSheetId="9"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2" localSheetId="5"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2" localSheetId="4"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2" localSheetId="1"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2" localSheetId="7"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2"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3" localSheetId="2"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3" localSheetId="6"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3" localSheetId="3"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3" localSheetId="9"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3" localSheetId="5"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3" localSheetId="4"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3" localSheetId="1"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3" localSheetId="7"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3"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4" localSheetId="2"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4" localSheetId="6"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4" localSheetId="3"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4" localSheetId="9"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4" localSheetId="5"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4" localSheetId="4"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4" localSheetId="1"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4" localSheetId="7"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4"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5" localSheetId="2"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5" localSheetId="6"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5" localSheetId="3"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5" localSheetId="9"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5" localSheetId="5"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5" localSheetId="4"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5" localSheetId="1"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5" localSheetId="7"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0._5" hidden="1">{"cover",#N/A,TRUE,"Cover";"toc10",#N/A,TRUE,"TOC";"over",#N/A,TRUE,"Overview";"ts2",#N/A,TRUE,"Det_Trans_Sum";"ei1",#N/A,TRUE,"Earnings Impact";"ad1",#N/A,TRUE,"accretion dilution";"hg",#N/A,TRUE,"Has-Gets";"pfis1",#N/A,TRUE,"Pro Forma Income Statement";"ca1",#N/A,TRUE,"Contribution_Analysis";"profba",#N/A,TRUE,"Pro Forma Balance Sheet";"acq1",#N/A,TRUE,"Acquirer";"tar1",#N/A,TRUE,"Target"}</definedName>
    <definedName name="wrn.71." localSheetId="0"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 localSheetId="2"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 localSheetId="6"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 localSheetId="3"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 localSheetId="9"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 localSheetId="5"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 localSheetId="4"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 localSheetId="1"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 localSheetId="7"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1" localSheetId="2"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1" localSheetId="6"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1" localSheetId="3"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1" localSheetId="9"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1" localSheetId="5"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1" localSheetId="4"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1" localSheetId="1"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1" localSheetId="7"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1"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2" localSheetId="2"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2" localSheetId="6"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2" localSheetId="3"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2" localSheetId="9"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2" localSheetId="5"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2" localSheetId="4"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2" localSheetId="1"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2" localSheetId="7"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2"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3" localSheetId="2"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3" localSheetId="6"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3" localSheetId="3"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3" localSheetId="9"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3" localSheetId="5"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3" localSheetId="4"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3" localSheetId="1"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3" localSheetId="7"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3"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4" localSheetId="2"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4" localSheetId="6"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4" localSheetId="3"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4" localSheetId="9"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4" localSheetId="5"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4" localSheetId="4"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4" localSheetId="1"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4" localSheetId="7"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4"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5" localSheetId="2"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5" localSheetId="6"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5" localSheetId="3"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5" localSheetId="9"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5" localSheetId="5"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5" localSheetId="4"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5" localSheetId="1"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5" localSheetId="7"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1._5" hidden="1">{"cover",#N/A,TRUE,"Cover";"toc10",#N/A,TRUE,"TOC";"over",#N/A,TRUE,"Overview";"ts2",#N/A,TRUE,"Det_Trans_Sum";"ei2",#N/A,TRUE,"Earnings Impact";"ad2",#N/A,TRUE,"accretion dilution";"hg2",#N/A,TRUE,"Has-Gets";"pfis2",#N/A,TRUE,"Pro Forma Income Statement";"ca2",#N/A,TRUE,"Contribution_Analysis";"profba",#N/A,TRUE,"Pro Forma Balance Sheet";"acq2",#N/A,TRUE,"Acquirer";"tar2",#N/A,TRUE,"Target"}</definedName>
    <definedName name="wrn.72." localSheetId="0"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 localSheetId="2"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 localSheetId="6"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 localSheetId="3"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 localSheetId="9"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 localSheetId="5"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 localSheetId="4"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 localSheetId="1"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 localSheetId="7"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1" localSheetId="2"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1" localSheetId="6"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1" localSheetId="3"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1" localSheetId="9"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1" localSheetId="5"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1" localSheetId="4"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1" localSheetId="1"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1" localSheetId="7"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1"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2" localSheetId="2"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2" localSheetId="6"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2" localSheetId="3"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2" localSheetId="9"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2" localSheetId="5"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2" localSheetId="4"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2" localSheetId="1"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2" localSheetId="7"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2"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3" localSheetId="2"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3" localSheetId="6"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3" localSheetId="3"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3" localSheetId="9"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3" localSheetId="5"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3" localSheetId="4"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3" localSheetId="1"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3" localSheetId="7"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3"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4" localSheetId="2"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4" localSheetId="6"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4" localSheetId="3"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4" localSheetId="9"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4" localSheetId="5"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4" localSheetId="4"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4" localSheetId="1"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4" localSheetId="7"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4"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5" localSheetId="2"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5" localSheetId="6"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5" localSheetId="3"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5" localSheetId="9"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5" localSheetId="5"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5" localSheetId="4"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5" localSheetId="1"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5" localSheetId="7"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72._5" hidden="1">{"cover",#N/A,TRUE,"Cover";"toc10",#N/A,TRUE,"TOC";"over",#N/A,TRUE,"Overview";"ts2",#N/A,TRUE,"Det_Trans_Sum";"ei3",#N/A,TRUE,"Earnings Impact";"ad3",#N/A,TRUE,"accretion dilution";"hg3",#N/A,TRUE,"Has-Gets";"pfis3",#N/A,TRUE,"Pro Forma Income Statement";"ca3",#N/A,TRUE,"Contribution_Analysis";"profba",#N/A,TRUE,"Pro Forma Balance Sheet";"acq3",#N/A,TRUE,"Acquirer";"tar3",#N/A,TRUE,"Target"}</definedName>
    <definedName name="wrn.8." localSheetId="0" hidden="1">{"cover",#N/A,TRUE,"Cover";"toc2",#N/A,TRUE,"TOC";"ts1",#N/A,TRUE,"Transaction Summary";"ei3",#N/A,TRUE,"Earnings Impact";"ad3",#N/A,TRUE,"accretion dilution";"hg3",#N/A,TRUE,"Has-Gets"}</definedName>
    <definedName name="wrn.8." localSheetId="2" hidden="1">{"cover",#N/A,TRUE,"Cover";"toc2",#N/A,TRUE,"TOC";"ts1",#N/A,TRUE,"Transaction Summary";"ei3",#N/A,TRUE,"Earnings Impact";"ad3",#N/A,TRUE,"accretion dilution";"hg3",#N/A,TRUE,"Has-Gets"}</definedName>
    <definedName name="wrn.8." localSheetId="6" hidden="1">{"cover",#N/A,TRUE,"Cover";"toc2",#N/A,TRUE,"TOC";"ts1",#N/A,TRUE,"Transaction Summary";"ei3",#N/A,TRUE,"Earnings Impact";"ad3",#N/A,TRUE,"accretion dilution";"hg3",#N/A,TRUE,"Has-Gets"}</definedName>
    <definedName name="wrn.8." localSheetId="3" hidden="1">{"cover",#N/A,TRUE,"Cover";"toc2",#N/A,TRUE,"TOC";"ts1",#N/A,TRUE,"Transaction Summary";"ei3",#N/A,TRUE,"Earnings Impact";"ad3",#N/A,TRUE,"accretion dilution";"hg3",#N/A,TRUE,"Has-Gets"}</definedName>
    <definedName name="wrn.8." localSheetId="9" hidden="1">{"cover",#N/A,TRUE,"Cover";"toc2",#N/A,TRUE,"TOC";"ts1",#N/A,TRUE,"Transaction Summary";"ei3",#N/A,TRUE,"Earnings Impact";"ad3",#N/A,TRUE,"accretion dilution";"hg3",#N/A,TRUE,"Has-Gets"}</definedName>
    <definedName name="wrn.8." localSheetId="5" hidden="1">{"cover",#N/A,TRUE,"Cover";"toc2",#N/A,TRUE,"TOC";"ts1",#N/A,TRUE,"Transaction Summary";"ei3",#N/A,TRUE,"Earnings Impact";"ad3",#N/A,TRUE,"accretion dilution";"hg3",#N/A,TRUE,"Has-Gets"}</definedName>
    <definedName name="wrn.8." localSheetId="4" hidden="1">{"cover",#N/A,TRUE,"Cover";"toc2",#N/A,TRUE,"TOC";"ts1",#N/A,TRUE,"Transaction Summary";"ei3",#N/A,TRUE,"Earnings Impact";"ad3",#N/A,TRUE,"accretion dilution";"hg3",#N/A,TRUE,"Has-Gets"}</definedName>
    <definedName name="wrn.8." localSheetId="1" hidden="1">{"cover",#N/A,TRUE,"Cover";"toc2",#N/A,TRUE,"TOC";"ts1",#N/A,TRUE,"Transaction Summary";"ei3",#N/A,TRUE,"Earnings Impact";"ad3",#N/A,TRUE,"accretion dilution";"hg3",#N/A,TRUE,"Has-Gets"}</definedName>
    <definedName name="wrn.8." localSheetId="7" hidden="1">{"cover",#N/A,TRUE,"Cover";"toc2",#N/A,TRUE,"TOC";"ts1",#N/A,TRUE,"Transaction Summary";"ei3",#N/A,TRUE,"Earnings Impact";"ad3",#N/A,TRUE,"accretion dilution";"hg3",#N/A,TRUE,"Has-Gets"}</definedName>
    <definedName name="wrn.8." hidden="1">{"cover",#N/A,TRUE,"Cover";"toc2",#N/A,TRUE,"TOC";"ts1",#N/A,TRUE,"Transaction Summary";"ei3",#N/A,TRUE,"Earnings Impact";"ad3",#N/A,TRUE,"accretion dilution";"hg3",#N/A,TRUE,"Has-Gets"}</definedName>
    <definedName name="wrn.8._1" localSheetId="2" hidden="1">{"cover",#N/A,TRUE,"Cover";"toc2",#N/A,TRUE,"TOC";"ts1",#N/A,TRUE,"Transaction Summary";"ei3",#N/A,TRUE,"Earnings Impact";"ad3",#N/A,TRUE,"accretion dilution";"hg3",#N/A,TRUE,"Has-Gets"}</definedName>
    <definedName name="wrn.8._1" localSheetId="6" hidden="1">{"cover",#N/A,TRUE,"Cover";"toc2",#N/A,TRUE,"TOC";"ts1",#N/A,TRUE,"Transaction Summary";"ei3",#N/A,TRUE,"Earnings Impact";"ad3",#N/A,TRUE,"accretion dilution";"hg3",#N/A,TRUE,"Has-Gets"}</definedName>
    <definedName name="wrn.8._1" localSheetId="3" hidden="1">{"cover",#N/A,TRUE,"Cover";"toc2",#N/A,TRUE,"TOC";"ts1",#N/A,TRUE,"Transaction Summary";"ei3",#N/A,TRUE,"Earnings Impact";"ad3",#N/A,TRUE,"accretion dilution";"hg3",#N/A,TRUE,"Has-Gets"}</definedName>
    <definedName name="wrn.8._1" localSheetId="9" hidden="1">{"cover",#N/A,TRUE,"Cover";"toc2",#N/A,TRUE,"TOC";"ts1",#N/A,TRUE,"Transaction Summary";"ei3",#N/A,TRUE,"Earnings Impact";"ad3",#N/A,TRUE,"accretion dilution";"hg3",#N/A,TRUE,"Has-Gets"}</definedName>
    <definedName name="wrn.8._1" localSheetId="5" hidden="1">{"cover",#N/A,TRUE,"Cover";"toc2",#N/A,TRUE,"TOC";"ts1",#N/A,TRUE,"Transaction Summary";"ei3",#N/A,TRUE,"Earnings Impact";"ad3",#N/A,TRUE,"accretion dilution";"hg3",#N/A,TRUE,"Has-Gets"}</definedName>
    <definedName name="wrn.8._1" localSheetId="4" hidden="1">{"cover",#N/A,TRUE,"Cover";"toc2",#N/A,TRUE,"TOC";"ts1",#N/A,TRUE,"Transaction Summary";"ei3",#N/A,TRUE,"Earnings Impact";"ad3",#N/A,TRUE,"accretion dilution";"hg3",#N/A,TRUE,"Has-Gets"}</definedName>
    <definedName name="wrn.8._1" localSheetId="1" hidden="1">{"cover",#N/A,TRUE,"Cover";"toc2",#N/A,TRUE,"TOC";"ts1",#N/A,TRUE,"Transaction Summary";"ei3",#N/A,TRUE,"Earnings Impact";"ad3",#N/A,TRUE,"accretion dilution";"hg3",#N/A,TRUE,"Has-Gets"}</definedName>
    <definedName name="wrn.8._1" localSheetId="7" hidden="1">{"cover",#N/A,TRUE,"Cover";"toc2",#N/A,TRUE,"TOC";"ts1",#N/A,TRUE,"Transaction Summary";"ei3",#N/A,TRUE,"Earnings Impact";"ad3",#N/A,TRUE,"accretion dilution";"hg3",#N/A,TRUE,"Has-Gets"}</definedName>
    <definedName name="wrn.8._1" hidden="1">{"cover",#N/A,TRUE,"Cover";"toc2",#N/A,TRUE,"TOC";"ts1",#N/A,TRUE,"Transaction Summary";"ei3",#N/A,TRUE,"Earnings Impact";"ad3",#N/A,TRUE,"accretion dilution";"hg3",#N/A,TRUE,"Has-Gets"}</definedName>
    <definedName name="wrn.8._2" localSheetId="2" hidden="1">{"cover",#N/A,TRUE,"Cover";"toc2",#N/A,TRUE,"TOC";"ts1",#N/A,TRUE,"Transaction Summary";"ei3",#N/A,TRUE,"Earnings Impact";"ad3",#N/A,TRUE,"accretion dilution";"hg3",#N/A,TRUE,"Has-Gets"}</definedName>
    <definedName name="wrn.8._2" localSheetId="6" hidden="1">{"cover",#N/A,TRUE,"Cover";"toc2",#N/A,TRUE,"TOC";"ts1",#N/A,TRUE,"Transaction Summary";"ei3",#N/A,TRUE,"Earnings Impact";"ad3",#N/A,TRUE,"accretion dilution";"hg3",#N/A,TRUE,"Has-Gets"}</definedName>
    <definedName name="wrn.8._2" localSheetId="3" hidden="1">{"cover",#N/A,TRUE,"Cover";"toc2",#N/A,TRUE,"TOC";"ts1",#N/A,TRUE,"Transaction Summary";"ei3",#N/A,TRUE,"Earnings Impact";"ad3",#N/A,TRUE,"accretion dilution";"hg3",#N/A,TRUE,"Has-Gets"}</definedName>
    <definedName name="wrn.8._2" localSheetId="9" hidden="1">{"cover",#N/A,TRUE,"Cover";"toc2",#N/A,TRUE,"TOC";"ts1",#N/A,TRUE,"Transaction Summary";"ei3",#N/A,TRUE,"Earnings Impact";"ad3",#N/A,TRUE,"accretion dilution";"hg3",#N/A,TRUE,"Has-Gets"}</definedName>
    <definedName name="wrn.8._2" localSheetId="5" hidden="1">{"cover",#N/A,TRUE,"Cover";"toc2",#N/A,TRUE,"TOC";"ts1",#N/A,TRUE,"Transaction Summary";"ei3",#N/A,TRUE,"Earnings Impact";"ad3",#N/A,TRUE,"accretion dilution";"hg3",#N/A,TRUE,"Has-Gets"}</definedName>
    <definedName name="wrn.8._2" localSheetId="4" hidden="1">{"cover",#N/A,TRUE,"Cover";"toc2",#N/A,TRUE,"TOC";"ts1",#N/A,TRUE,"Transaction Summary";"ei3",#N/A,TRUE,"Earnings Impact";"ad3",#N/A,TRUE,"accretion dilution";"hg3",#N/A,TRUE,"Has-Gets"}</definedName>
    <definedName name="wrn.8._2" localSheetId="1" hidden="1">{"cover",#N/A,TRUE,"Cover";"toc2",#N/A,TRUE,"TOC";"ts1",#N/A,TRUE,"Transaction Summary";"ei3",#N/A,TRUE,"Earnings Impact";"ad3",#N/A,TRUE,"accretion dilution";"hg3",#N/A,TRUE,"Has-Gets"}</definedName>
    <definedName name="wrn.8._2" localSheetId="7" hidden="1">{"cover",#N/A,TRUE,"Cover";"toc2",#N/A,TRUE,"TOC";"ts1",#N/A,TRUE,"Transaction Summary";"ei3",#N/A,TRUE,"Earnings Impact";"ad3",#N/A,TRUE,"accretion dilution";"hg3",#N/A,TRUE,"Has-Gets"}</definedName>
    <definedName name="wrn.8._2" hidden="1">{"cover",#N/A,TRUE,"Cover";"toc2",#N/A,TRUE,"TOC";"ts1",#N/A,TRUE,"Transaction Summary";"ei3",#N/A,TRUE,"Earnings Impact";"ad3",#N/A,TRUE,"accretion dilution";"hg3",#N/A,TRUE,"Has-Gets"}</definedName>
    <definedName name="wrn.8._3" localSheetId="2" hidden="1">{"cover",#N/A,TRUE,"Cover";"toc2",#N/A,TRUE,"TOC";"ts1",#N/A,TRUE,"Transaction Summary";"ei3",#N/A,TRUE,"Earnings Impact";"ad3",#N/A,TRUE,"accretion dilution";"hg3",#N/A,TRUE,"Has-Gets"}</definedName>
    <definedName name="wrn.8._3" localSheetId="6" hidden="1">{"cover",#N/A,TRUE,"Cover";"toc2",#N/A,TRUE,"TOC";"ts1",#N/A,TRUE,"Transaction Summary";"ei3",#N/A,TRUE,"Earnings Impact";"ad3",#N/A,TRUE,"accretion dilution";"hg3",#N/A,TRUE,"Has-Gets"}</definedName>
    <definedName name="wrn.8._3" localSheetId="3" hidden="1">{"cover",#N/A,TRUE,"Cover";"toc2",#N/A,TRUE,"TOC";"ts1",#N/A,TRUE,"Transaction Summary";"ei3",#N/A,TRUE,"Earnings Impact";"ad3",#N/A,TRUE,"accretion dilution";"hg3",#N/A,TRUE,"Has-Gets"}</definedName>
    <definedName name="wrn.8._3" localSheetId="9" hidden="1">{"cover",#N/A,TRUE,"Cover";"toc2",#N/A,TRUE,"TOC";"ts1",#N/A,TRUE,"Transaction Summary";"ei3",#N/A,TRUE,"Earnings Impact";"ad3",#N/A,TRUE,"accretion dilution";"hg3",#N/A,TRUE,"Has-Gets"}</definedName>
    <definedName name="wrn.8._3" localSheetId="5" hidden="1">{"cover",#N/A,TRUE,"Cover";"toc2",#N/A,TRUE,"TOC";"ts1",#N/A,TRUE,"Transaction Summary";"ei3",#N/A,TRUE,"Earnings Impact";"ad3",#N/A,TRUE,"accretion dilution";"hg3",#N/A,TRUE,"Has-Gets"}</definedName>
    <definedName name="wrn.8._3" localSheetId="4" hidden="1">{"cover",#N/A,TRUE,"Cover";"toc2",#N/A,TRUE,"TOC";"ts1",#N/A,TRUE,"Transaction Summary";"ei3",#N/A,TRUE,"Earnings Impact";"ad3",#N/A,TRUE,"accretion dilution";"hg3",#N/A,TRUE,"Has-Gets"}</definedName>
    <definedName name="wrn.8._3" localSheetId="1" hidden="1">{"cover",#N/A,TRUE,"Cover";"toc2",#N/A,TRUE,"TOC";"ts1",#N/A,TRUE,"Transaction Summary";"ei3",#N/A,TRUE,"Earnings Impact";"ad3",#N/A,TRUE,"accretion dilution";"hg3",#N/A,TRUE,"Has-Gets"}</definedName>
    <definedName name="wrn.8._3" localSheetId="7" hidden="1">{"cover",#N/A,TRUE,"Cover";"toc2",#N/A,TRUE,"TOC";"ts1",#N/A,TRUE,"Transaction Summary";"ei3",#N/A,TRUE,"Earnings Impact";"ad3",#N/A,TRUE,"accretion dilution";"hg3",#N/A,TRUE,"Has-Gets"}</definedName>
    <definedName name="wrn.8._3" hidden="1">{"cover",#N/A,TRUE,"Cover";"toc2",#N/A,TRUE,"TOC";"ts1",#N/A,TRUE,"Transaction Summary";"ei3",#N/A,TRUE,"Earnings Impact";"ad3",#N/A,TRUE,"accretion dilution";"hg3",#N/A,TRUE,"Has-Gets"}</definedName>
    <definedName name="wrn.8._4" localSheetId="2" hidden="1">{"cover",#N/A,TRUE,"Cover";"toc2",#N/A,TRUE,"TOC";"ts1",#N/A,TRUE,"Transaction Summary";"ei3",#N/A,TRUE,"Earnings Impact";"ad3",#N/A,TRUE,"accretion dilution";"hg3",#N/A,TRUE,"Has-Gets"}</definedName>
    <definedName name="wrn.8._4" localSheetId="6" hidden="1">{"cover",#N/A,TRUE,"Cover";"toc2",#N/A,TRUE,"TOC";"ts1",#N/A,TRUE,"Transaction Summary";"ei3",#N/A,TRUE,"Earnings Impact";"ad3",#N/A,TRUE,"accretion dilution";"hg3",#N/A,TRUE,"Has-Gets"}</definedName>
    <definedName name="wrn.8._4" localSheetId="3" hidden="1">{"cover",#N/A,TRUE,"Cover";"toc2",#N/A,TRUE,"TOC";"ts1",#N/A,TRUE,"Transaction Summary";"ei3",#N/A,TRUE,"Earnings Impact";"ad3",#N/A,TRUE,"accretion dilution";"hg3",#N/A,TRUE,"Has-Gets"}</definedName>
    <definedName name="wrn.8._4" localSheetId="9" hidden="1">{"cover",#N/A,TRUE,"Cover";"toc2",#N/A,TRUE,"TOC";"ts1",#N/A,TRUE,"Transaction Summary";"ei3",#N/A,TRUE,"Earnings Impact";"ad3",#N/A,TRUE,"accretion dilution";"hg3",#N/A,TRUE,"Has-Gets"}</definedName>
    <definedName name="wrn.8._4" localSheetId="5" hidden="1">{"cover",#N/A,TRUE,"Cover";"toc2",#N/A,TRUE,"TOC";"ts1",#N/A,TRUE,"Transaction Summary";"ei3",#N/A,TRUE,"Earnings Impact";"ad3",#N/A,TRUE,"accretion dilution";"hg3",#N/A,TRUE,"Has-Gets"}</definedName>
    <definedName name="wrn.8._4" localSheetId="4" hidden="1">{"cover",#N/A,TRUE,"Cover";"toc2",#N/A,TRUE,"TOC";"ts1",#N/A,TRUE,"Transaction Summary";"ei3",#N/A,TRUE,"Earnings Impact";"ad3",#N/A,TRUE,"accretion dilution";"hg3",#N/A,TRUE,"Has-Gets"}</definedName>
    <definedName name="wrn.8._4" localSheetId="1" hidden="1">{"cover",#N/A,TRUE,"Cover";"toc2",#N/A,TRUE,"TOC";"ts1",#N/A,TRUE,"Transaction Summary";"ei3",#N/A,TRUE,"Earnings Impact";"ad3",#N/A,TRUE,"accretion dilution";"hg3",#N/A,TRUE,"Has-Gets"}</definedName>
    <definedName name="wrn.8._4" localSheetId="7" hidden="1">{"cover",#N/A,TRUE,"Cover";"toc2",#N/A,TRUE,"TOC";"ts1",#N/A,TRUE,"Transaction Summary";"ei3",#N/A,TRUE,"Earnings Impact";"ad3",#N/A,TRUE,"accretion dilution";"hg3",#N/A,TRUE,"Has-Gets"}</definedName>
    <definedName name="wrn.8._4" hidden="1">{"cover",#N/A,TRUE,"Cover";"toc2",#N/A,TRUE,"TOC";"ts1",#N/A,TRUE,"Transaction Summary";"ei3",#N/A,TRUE,"Earnings Impact";"ad3",#N/A,TRUE,"accretion dilution";"hg3",#N/A,TRUE,"Has-Gets"}</definedName>
    <definedName name="wrn.8._5" localSheetId="2" hidden="1">{"cover",#N/A,TRUE,"Cover";"toc2",#N/A,TRUE,"TOC";"ts1",#N/A,TRUE,"Transaction Summary";"ei3",#N/A,TRUE,"Earnings Impact";"ad3",#N/A,TRUE,"accretion dilution";"hg3",#N/A,TRUE,"Has-Gets"}</definedName>
    <definedName name="wrn.8._5" localSheetId="6" hidden="1">{"cover",#N/A,TRUE,"Cover";"toc2",#N/A,TRUE,"TOC";"ts1",#N/A,TRUE,"Transaction Summary";"ei3",#N/A,TRUE,"Earnings Impact";"ad3",#N/A,TRUE,"accretion dilution";"hg3",#N/A,TRUE,"Has-Gets"}</definedName>
    <definedName name="wrn.8._5" localSheetId="3" hidden="1">{"cover",#N/A,TRUE,"Cover";"toc2",#N/A,TRUE,"TOC";"ts1",#N/A,TRUE,"Transaction Summary";"ei3",#N/A,TRUE,"Earnings Impact";"ad3",#N/A,TRUE,"accretion dilution";"hg3",#N/A,TRUE,"Has-Gets"}</definedName>
    <definedName name="wrn.8._5" localSheetId="9" hidden="1">{"cover",#N/A,TRUE,"Cover";"toc2",#N/A,TRUE,"TOC";"ts1",#N/A,TRUE,"Transaction Summary";"ei3",#N/A,TRUE,"Earnings Impact";"ad3",#N/A,TRUE,"accretion dilution";"hg3",#N/A,TRUE,"Has-Gets"}</definedName>
    <definedName name="wrn.8._5" localSheetId="5" hidden="1">{"cover",#N/A,TRUE,"Cover";"toc2",#N/A,TRUE,"TOC";"ts1",#N/A,TRUE,"Transaction Summary";"ei3",#N/A,TRUE,"Earnings Impact";"ad3",#N/A,TRUE,"accretion dilution";"hg3",#N/A,TRUE,"Has-Gets"}</definedName>
    <definedName name="wrn.8._5" localSheetId="4" hidden="1">{"cover",#N/A,TRUE,"Cover";"toc2",#N/A,TRUE,"TOC";"ts1",#N/A,TRUE,"Transaction Summary";"ei3",#N/A,TRUE,"Earnings Impact";"ad3",#N/A,TRUE,"accretion dilution";"hg3",#N/A,TRUE,"Has-Gets"}</definedName>
    <definedName name="wrn.8._5" localSheetId="1" hidden="1">{"cover",#N/A,TRUE,"Cover";"toc2",#N/A,TRUE,"TOC";"ts1",#N/A,TRUE,"Transaction Summary";"ei3",#N/A,TRUE,"Earnings Impact";"ad3",#N/A,TRUE,"accretion dilution";"hg3",#N/A,TRUE,"Has-Gets"}</definedName>
    <definedName name="wrn.8._5" localSheetId="7" hidden="1">{"cover",#N/A,TRUE,"Cover";"toc2",#N/A,TRUE,"TOC";"ts1",#N/A,TRUE,"Transaction Summary";"ei3",#N/A,TRUE,"Earnings Impact";"ad3",#N/A,TRUE,"accretion dilution";"hg3",#N/A,TRUE,"Has-Gets"}</definedName>
    <definedName name="wrn.8._5" hidden="1">{"cover",#N/A,TRUE,"Cover";"toc2",#N/A,TRUE,"TOC";"ts1",#N/A,TRUE,"Transaction Summary";"ei3",#N/A,TRUE,"Earnings Impact";"ad3",#N/A,TRUE,"accretion dilution";"hg3",#N/A,TRUE,"Has-Gets"}</definedName>
    <definedName name="wrn.9." localSheetId="0" hidden="1">{"cover",#N/A,TRUE,"Cover";"toc3",#N/A,TRUE,"TOC";"over",#N/A,TRUE,"Overview";"ts2",#N/A,TRUE,"Det_Trans_Sum";"eic",#N/A,TRUE,"Earnings Impact";"ad",#N/A,TRUE,"accretion dilution";"pfis",#N/A,TRUE,"Pro Forma Income Statement";"acqc",#N/A,TRUE,"Acquirer";"tarc",#N/A,TRUE,"Target"}</definedName>
    <definedName name="wrn.9." localSheetId="2" hidden="1">{"cover",#N/A,TRUE,"Cover";"toc3",#N/A,TRUE,"TOC";"over",#N/A,TRUE,"Overview";"ts2",#N/A,TRUE,"Det_Trans_Sum";"eic",#N/A,TRUE,"Earnings Impact";"ad",#N/A,TRUE,"accretion dilution";"pfis",#N/A,TRUE,"Pro Forma Income Statement";"acqc",#N/A,TRUE,"Acquirer";"tarc",#N/A,TRUE,"Target"}</definedName>
    <definedName name="wrn.9." localSheetId="6" hidden="1">{"cover",#N/A,TRUE,"Cover";"toc3",#N/A,TRUE,"TOC";"over",#N/A,TRUE,"Overview";"ts2",#N/A,TRUE,"Det_Trans_Sum";"eic",#N/A,TRUE,"Earnings Impact";"ad",#N/A,TRUE,"accretion dilution";"pfis",#N/A,TRUE,"Pro Forma Income Statement";"acqc",#N/A,TRUE,"Acquirer";"tarc",#N/A,TRUE,"Target"}</definedName>
    <definedName name="wrn.9." localSheetId="3" hidden="1">{"cover",#N/A,TRUE,"Cover";"toc3",#N/A,TRUE,"TOC";"over",#N/A,TRUE,"Overview";"ts2",#N/A,TRUE,"Det_Trans_Sum";"eic",#N/A,TRUE,"Earnings Impact";"ad",#N/A,TRUE,"accretion dilution";"pfis",#N/A,TRUE,"Pro Forma Income Statement";"acqc",#N/A,TRUE,"Acquirer";"tarc",#N/A,TRUE,"Target"}</definedName>
    <definedName name="wrn.9." localSheetId="9" hidden="1">{"cover",#N/A,TRUE,"Cover";"toc3",#N/A,TRUE,"TOC";"over",#N/A,TRUE,"Overview";"ts2",#N/A,TRUE,"Det_Trans_Sum";"eic",#N/A,TRUE,"Earnings Impact";"ad",#N/A,TRUE,"accretion dilution";"pfis",#N/A,TRUE,"Pro Forma Income Statement";"acqc",#N/A,TRUE,"Acquirer";"tarc",#N/A,TRUE,"Target"}</definedName>
    <definedName name="wrn.9." localSheetId="5" hidden="1">{"cover",#N/A,TRUE,"Cover";"toc3",#N/A,TRUE,"TOC";"over",#N/A,TRUE,"Overview";"ts2",#N/A,TRUE,"Det_Trans_Sum";"eic",#N/A,TRUE,"Earnings Impact";"ad",#N/A,TRUE,"accretion dilution";"pfis",#N/A,TRUE,"Pro Forma Income Statement";"acqc",#N/A,TRUE,"Acquirer";"tarc",#N/A,TRUE,"Target"}</definedName>
    <definedName name="wrn.9." localSheetId="4" hidden="1">{"cover",#N/A,TRUE,"Cover";"toc3",#N/A,TRUE,"TOC";"over",#N/A,TRUE,"Overview";"ts2",#N/A,TRUE,"Det_Trans_Sum";"eic",#N/A,TRUE,"Earnings Impact";"ad",#N/A,TRUE,"accretion dilution";"pfis",#N/A,TRUE,"Pro Forma Income Statement";"acqc",#N/A,TRUE,"Acquirer";"tarc",#N/A,TRUE,"Target"}</definedName>
    <definedName name="wrn.9." localSheetId="1" hidden="1">{"cover",#N/A,TRUE,"Cover";"toc3",#N/A,TRUE,"TOC";"over",#N/A,TRUE,"Overview";"ts2",#N/A,TRUE,"Det_Trans_Sum";"eic",#N/A,TRUE,"Earnings Impact";"ad",#N/A,TRUE,"accretion dilution";"pfis",#N/A,TRUE,"Pro Forma Income Statement";"acqc",#N/A,TRUE,"Acquirer";"tarc",#N/A,TRUE,"Target"}</definedName>
    <definedName name="wrn.9." localSheetId="7" hidden="1">{"cover",#N/A,TRUE,"Cover";"toc3",#N/A,TRUE,"TOC";"over",#N/A,TRUE,"Overview";"ts2",#N/A,TRUE,"Det_Trans_Sum";"eic",#N/A,TRUE,"Earnings Impact";"ad",#N/A,TRUE,"accretion dilution";"pfis",#N/A,TRUE,"Pro Forma Income Statement";"acqc",#N/A,TRUE,"Acquirer";"tarc",#N/A,TRUE,"Target"}</definedName>
    <definedName name="wrn.9." hidden="1">{"cover",#N/A,TRUE,"Cover";"toc3",#N/A,TRUE,"TOC";"over",#N/A,TRUE,"Overview";"ts2",#N/A,TRUE,"Det_Trans_Sum";"eic",#N/A,TRUE,"Earnings Impact";"ad",#N/A,TRUE,"accretion dilution";"pfis",#N/A,TRUE,"Pro Forma Income Statement";"acqc",#N/A,TRUE,"Acquirer";"tarc",#N/A,TRUE,"Target"}</definedName>
    <definedName name="wrn.9._1" localSheetId="2" hidden="1">{"cover",#N/A,TRUE,"Cover";"toc3",#N/A,TRUE,"TOC";"over",#N/A,TRUE,"Overview";"ts2",#N/A,TRUE,"Det_Trans_Sum";"eic",#N/A,TRUE,"Earnings Impact";"ad",#N/A,TRUE,"accretion dilution";"pfis",#N/A,TRUE,"Pro Forma Income Statement";"acqc",#N/A,TRUE,"Acquirer";"tarc",#N/A,TRUE,"Target"}</definedName>
    <definedName name="wrn.9._1" localSheetId="6" hidden="1">{"cover",#N/A,TRUE,"Cover";"toc3",#N/A,TRUE,"TOC";"over",#N/A,TRUE,"Overview";"ts2",#N/A,TRUE,"Det_Trans_Sum";"eic",#N/A,TRUE,"Earnings Impact";"ad",#N/A,TRUE,"accretion dilution";"pfis",#N/A,TRUE,"Pro Forma Income Statement";"acqc",#N/A,TRUE,"Acquirer";"tarc",#N/A,TRUE,"Target"}</definedName>
    <definedName name="wrn.9._1" localSheetId="3" hidden="1">{"cover",#N/A,TRUE,"Cover";"toc3",#N/A,TRUE,"TOC";"over",#N/A,TRUE,"Overview";"ts2",#N/A,TRUE,"Det_Trans_Sum";"eic",#N/A,TRUE,"Earnings Impact";"ad",#N/A,TRUE,"accretion dilution";"pfis",#N/A,TRUE,"Pro Forma Income Statement";"acqc",#N/A,TRUE,"Acquirer";"tarc",#N/A,TRUE,"Target"}</definedName>
    <definedName name="wrn.9._1" localSheetId="9" hidden="1">{"cover",#N/A,TRUE,"Cover";"toc3",#N/A,TRUE,"TOC";"over",#N/A,TRUE,"Overview";"ts2",#N/A,TRUE,"Det_Trans_Sum";"eic",#N/A,TRUE,"Earnings Impact";"ad",#N/A,TRUE,"accretion dilution";"pfis",#N/A,TRUE,"Pro Forma Income Statement";"acqc",#N/A,TRUE,"Acquirer";"tarc",#N/A,TRUE,"Target"}</definedName>
    <definedName name="wrn.9._1" localSheetId="5" hidden="1">{"cover",#N/A,TRUE,"Cover";"toc3",#N/A,TRUE,"TOC";"over",#N/A,TRUE,"Overview";"ts2",#N/A,TRUE,"Det_Trans_Sum";"eic",#N/A,TRUE,"Earnings Impact";"ad",#N/A,TRUE,"accretion dilution";"pfis",#N/A,TRUE,"Pro Forma Income Statement";"acqc",#N/A,TRUE,"Acquirer";"tarc",#N/A,TRUE,"Target"}</definedName>
    <definedName name="wrn.9._1" localSheetId="4" hidden="1">{"cover",#N/A,TRUE,"Cover";"toc3",#N/A,TRUE,"TOC";"over",#N/A,TRUE,"Overview";"ts2",#N/A,TRUE,"Det_Trans_Sum";"eic",#N/A,TRUE,"Earnings Impact";"ad",#N/A,TRUE,"accretion dilution";"pfis",#N/A,TRUE,"Pro Forma Income Statement";"acqc",#N/A,TRUE,"Acquirer";"tarc",#N/A,TRUE,"Target"}</definedName>
    <definedName name="wrn.9._1" localSheetId="1" hidden="1">{"cover",#N/A,TRUE,"Cover";"toc3",#N/A,TRUE,"TOC";"over",#N/A,TRUE,"Overview";"ts2",#N/A,TRUE,"Det_Trans_Sum";"eic",#N/A,TRUE,"Earnings Impact";"ad",#N/A,TRUE,"accretion dilution";"pfis",#N/A,TRUE,"Pro Forma Income Statement";"acqc",#N/A,TRUE,"Acquirer";"tarc",#N/A,TRUE,"Target"}</definedName>
    <definedName name="wrn.9._1" localSheetId="7" hidden="1">{"cover",#N/A,TRUE,"Cover";"toc3",#N/A,TRUE,"TOC";"over",#N/A,TRUE,"Overview";"ts2",#N/A,TRUE,"Det_Trans_Sum";"eic",#N/A,TRUE,"Earnings Impact";"ad",#N/A,TRUE,"accretion dilution";"pfis",#N/A,TRUE,"Pro Forma Income Statement";"acqc",#N/A,TRUE,"Acquirer";"tarc",#N/A,TRUE,"Target"}</definedName>
    <definedName name="wrn.9._1" hidden="1">{"cover",#N/A,TRUE,"Cover";"toc3",#N/A,TRUE,"TOC";"over",#N/A,TRUE,"Overview";"ts2",#N/A,TRUE,"Det_Trans_Sum";"eic",#N/A,TRUE,"Earnings Impact";"ad",#N/A,TRUE,"accretion dilution";"pfis",#N/A,TRUE,"Pro Forma Income Statement";"acqc",#N/A,TRUE,"Acquirer";"tarc",#N/A,TRUE,"Target"}</definedName>
    <definedName name="wrn.9._2" localSheetId="2" hidden="1">{"cover",#N/A,TRUE,"Cover";"toc3",#N/A,TRUE,"TOC";"over",#N/A,TRUE,"Overview";"ts2",#N/A,TRUE,"Det_Trans_Sum";"eic",#N/A,TRUE,"Earnings Impact";"ad",#N/A,TRUE,"accretion dilution";"pfis",#N/A,TRUE,"Pro Forma Income Statement";"acqc",#N/A,TRUE,"Acquirer";"tarc",#N/A,TRUE,"Target"}</definedName>
    <definedName name="wrn.9._2" localSheetId="6" hidden="1">{"cover",#N/A,TRUE,"Cover";"toc3",#N/A,TRUE,"TOC";"over",#N/A,TRUE,"Overview";"ts2",#N/A,TRUE,"Det_Trans_Sum";"eic",#N/A,TRUE,"Earnings Impact";"ad",#N/A,TRUE,"accretion dilution";"pfis",#N/A,TRUE,"Pro Forma Income Statement";"acqc",#N/A,TRUE,"Acquirer";"tarc",#N/A,TRUE,"Target"}</definedName>
    <definedName name="wrn.9._2" localSheetId="3" hidden="1">{"cover",#N/A,TRUE,"Cover";"toc3",#N/A,TRUE,"TOC";"over",#N/A,TRUE,"Overview";"ts2",#N/A,TRUE,"Det_Trans_Sum";"eic",#N/A,TRUE,"Earnings Impact";"ad",#N/A,TRUE,"accretion dilution";"pfis",#N/A,TRUE,"Pro Forma Income Statement";"acqc",#N/A,TRUE,"Acquirer";"tarc",#N/A,TRUE,"Target"}</definedName>
    <definedName name="wrn.9._2" localSheetId="9" hidden="1">{"cover",#N/A,TRUE,"Cover";"toc3",#N/A,TRUE,"TOC";"over",#N/A,TRUE,"Overview";"ts2",#N/A,TRUE,"Det_Trans_Sum";"eic",#N/A,TRUE,"Earnings Impact";"ad",#N/A,TRUE,"accretion dilution";"pfis",#N/A,TRUE,"Pro Forma Income Statement";"acqc",#N/A,TRUE,"Acquirer";"tarc",#N/A,TRUE,"Target"}</definedName>
    <definedName name="wrn.9._2" localSheetId="5" hidden="1">{"cover",#N/A,TRUE,"Cover";"toc3",#N/A,TRUE,"TOC";"over",#N/A,TRUE,"Overview";"ts2",#N/A,TRUE,"Det_Trans_Sum";"eic",#N/A,TRUE,"Earnings Impact";"ad",#N/A,TRUE,"accretion dilution";"pfis",#N/A,TRUE,"Pro Forma Income Statement";"acqc",#N/A,TRUE,"Acquirer";"tarc",#N/A,TRUE,"Target"}</definedName>
    <definedName name="wrn.9._2" localSheetId="4" hidden="1">{"cover",#N/A,TRUE,"Cover";"toc3",#N/A,TRUE,"TOC";"over",#N/A,TRUE,"Overview";"ts2",#N/A,TRUE,"Det_Trans_Sum";"eic",#N/A,TRUE,"Earnings Impact";"ad",#N/A,TRUE,"accretion dilution";"pfis",#N/A,TRUE,"Pro Forma Income Statement";"acqc",#N/A,TRUE,"Acquirer";"tarc",#N/A,TRUE,"Target"}</definedName>
    <definedName name="wrn.9._2" localSheetId="1" hidden="1">{"cover",#N/A,TRUE,"Cover";"toc3",#N/A,TRUE,"TOC";"over",#N/A,TRUE,"Overview";"ts2",#N/A,TRUE,"Det_Trans_Sum";"eic",#N/A,TRUE,"Earnings Impact";"ad",#N/A,TRUE,"accretion dilution";"pfis",#N/A,TRUE,"Pro Forma Income Statement";"acqc",#N/A,TRUE,"Acquirer";"tarc",#N/A,TRUE,"Target"}</definedName>
    <definedName name="wrn.9._2" localSheetId="7" hidden="1">{"cover",#N/A,TRUE,"Cover";"toc3",#N/A,TRUE,"TOC";"over",#N/A,TRUE,"Overview";"ts2",#N/A,TRUE,"Det_Trans_Sum";"eic",#N/A,TRUE,"Earnings Impact";"ad",#N/A,TRUE,"accretion dilution";"pfis",#N/A,TRUE,"Pro Forma Income Statement";"acqc",#N/A,TRUE,"Acquirer";"tarc",#N/A,TRUE,"Target"}</definedName>
    <definedName name="wrn.9._2" hidden="1">{"cover",#N/A,TRUE,"Cover";"toc3",#N/A,TRUE,"TOC";"over",#N/A,TRUE,"Overview";"ts2",#N/A,TRUE,"Det_Trans_Sum";"eic",#N/A,TRUE,"Earnings Impact";"ad",#N/A,TRUE,"accretion dilution";"pfis",#N/A,TRUE,"Pro Forma Income Statement";"acqc",#N/A,TRUE,"Acquirer";"tarc",#N/A,TRUE,"Target"}</definedName>
    <definedName name="wrn.9._3" localSheetId="2" hidden="1">{"cover",#N/A,TRUE,"Cover";"toc3",#N/A,TRUE,"TOC";"over",#N/A,TRUE,"Overview";"ts2",#N/A,TRUE,"Det_Trans_Sum";"eic",#N/A,TRUE,"Earnings Impact";"ad",#N/A,TRUE,"accretion dilution";"pfis",#N/A,TRUE,"Pro Forma Income Statement";"acqc",#N/A,TRUE,"Acquirer";"tarc",#N/A,TRUE,"Target"}</definedName>
    <definedName name="wrn.9._3" localSheetId="6" hidden="1">{"cover",#N/A,TRUE,"Cover";"toc3",#N/A,TRUE,"TOC";"over",#N/A,TRUE,"Overview";"ts2",#N/A,TRUE,"Det_Trans_Sum";"eic",#N/A,TRUE,"Earnings Impact";"ad",#N/A,TRUE,"accretion dilution";"pfis",#N/A,TRUE,"Pro Forma Income Statement";"acqc",#N/A,TRUE,"Acquirer";"tarc",#N/A,TRUE,"Target"}</definedName>
    <definedName name="wrn.9._3" localSheetId="3" hidden="1">{"cover",#N/A,TRUE,"Cover";"toc3",#N/A,TRUE,"TOC";"over",#N/A,TRUE,"Overview";"ts2",#N/A,TRUE,"Det_Trans_Sum";"eic",#N/A,TRUE,"Earnings Impact";"ad",#N/A,TRUE,"accretion dilution";"pfis",#N/A,TRUE,"Pro Forma Income Statement";"acqc",#N/A,TRUE,"Acquirer";"tarc",#N/A,TRUE,"Target"}</definedName>
    <definedName name="wrn.9._3" localSheetId="9" hidden="1">{"cover",#N/A,TRUE,"Cover";"toc3",#N/A,TRUE,"TOC";"over",#N/A,TRUE,"Overview";"ts2",#N/A,TRUE,"Det_Trans_Sum";"eic",#N/A,TRUE,"Earnings Impact";"ad",#N/A,TRUE,"accretion dilution";"pfis",#N/A,TRUE,"Pro Forma Income Statement";"acqc",#N/A,TRUE,"Acquirer";"tarc",#N/A,TRUE,"Target"}</definedName>
    <definedName name="wrn.9._3" localSheetId="5" hidden="1">{"cover",#N/A,TRUE,"Cover";"toc3",#N/A,TRUE,"TOC";"over",#N/A,TRUE,"Overview";"ts2",#N/A,TRUE,"Det_Trans_Sum";"eic",#N/A,TRUE,"Earnings Impact";"ad",#N/A,TRUE,"accretion dilution";"pfis",#N/A,TRUE,"Pro Forma Income Statement";"acqc",#N/A,TRUE,"Acquirer";"tarc",#N/A,TRUE,"Target"}</definedName>
    <definedName name="wrn.9._3" localSheetId="4" hidden="1">{"cover",#N/A,TRUE,"Cover";"toc3",#N/A,TRUE,"TOC";"over",#N/A,TRUE,"Overview";"ts2",#N/A,TRUE,"Det_Trans_Sum";"eic",#N/A,TRUE,"Earnings Impact";"ad",#N/A,TRUE,"accretion dilution";"pfis",#N/A,TRUE,"Pro Forma Income Statement";"acqc",#N/A,TRUE,"Acquirer";"tarc",#N/A,TRUE,"Target"}</definedName>
    <definedName name="wrn.9._3" localSheetId="1" hidden="1">{"cover",#N/A,TRUE,"Cover";"toc3",#N/A,TRUE,"TOC";"over",#N/A,TRUE,"Overview";"ts2",#N/A,TRUE,"Det_Trans_Sum";"eic",#N/A,TRUE,"Earnings Impact";"ad",#N/A,TRUE,"accretion dilution";"pfis",#N/A,TRUE,"Pro Forma Income Statement";"acqc",#N/A,TRUE,"Acquirer";"tarc",#N/A,TRUE,"Target"}</definedName>
    <definedName name="wrn.9._3" localSheetId="7" hidden="1">{"cover",#N/A,TRUE,"Cover";"toc3",#N/A,TRUE,"TOC";"over",#N/A,TRUE,"Overview";"ts2",#N/A,TRUE,"Det_Trans_Sum";"eic",#N/A,TRUE,"Earnings Impact";"ad",#N/A,TRUE,"accretion dilution";"pfis",#N/A,TRUE,"Pro Forma Income Statement";"acqc",#N/A,TRUE,"Acquirer";"tarc",#N/A,TRUE,"Target"}</definedName>
    <definedName name="wrn.9._3" hidden="1">{"cover",#N/A,TRUE,"Cover";"toc3",#N/A,TRUE,"TOC";"over",#N/A,TRUE,"Overview";"ts2",#N/A,TRUE,"Det_Trans_Sum";"eic",#N/A,TRUE,"Earnings Impact";"ad",#N/A,TRUE,"accretion dilution";"pfis",#N/A,TRUE,"Pro Forma Income Statement";"acqc",#N/A,TRUE,"Acquirer";"tarc",#N/A,TRUE,"Target"}</definedName>
    <definedName name="wrn.9._4" localSheetId="2" hidden="1">{"cover",#N/A,TRUE,"Cover";"toc3",#N/A,TRUE,"TOC";"over",#N/A,TRUE,"Overview";"ts2",#N/A,TRUE,"Det_Trans_Sum";"eic",#N/A,TRUE,"Earnings Impact";"ad",#N/A,TRUE,"accretion dilution";"pfis",#N/A,TRUE,"Pro Forma Income Statement";"acqc",#N/A,TRUE,"Acquirer";"tarc",#N/A,TRUE,"Target"}</definedName>
    <definedName name="wrn.9._4" localSheetId="6" hidden="1">{"cover",#N/A,TRUE,"Cover";"toc3",#N/A,TRUE,"TOC";"over",#N/A,TRUE,"Overview";"ts2",#N/A,TRUE,"Det_Trans_Sum";"eic",#N/A,TRUE,"Earnings Impact";"ad",#N/A,TRUE,"accretion dilution";"pfis",#N/A,TRUE,"Pro Forma Income Statement";"acqc",#N/A,TRUE,"Acquirer";"tarc",#N/A,TRUE,"Target"}</definedName>
    <definedName name="wrn.9._4" localSheetId="3" hidden="1">{"cover",#N/A,TRUE,"Cover";"toc3",#N/A,TRUE,"TOC";"over",#N/A,TRUE,"Overview";"ts2",#N/A,TRUE,"Det_Trans_Sum";"eic",#N/A,TRUE,"Earnings Impact";"ad",#N/A,TRUE,"accretion dilution";"pfis",#N/A,TRUE,"Pro Forma Income Statement";"acqc",#N/A,TRUE,"Acquirer";"tarc",#N/A,TRUE,"Target"}</definedName>
    <definedName name="wrn.9._4" localSheetId="9" hidden="1">{"cover",#N/A,TRUE,"Cover";"toc3",#N/A,TRUE,"TOC";"over",#N/A,TRUE,"Overview";"ts2",#N/A,TRUE,"Det_Trans_Sum";"eic",#N/A,TRUE,"Earnings Impact";"ad",#N/A,TRUE,"accretion dilution";"pfis",#N/A,TRUE,"Pro Forma Income Statement";"acqc",#N/A,TRUE,"Acquirer";"tarc",#N/A,TRUE,"Target"}</definedName>
    <definedName name="wrn.9._4" localSheetId="5" hidden="1">{"cover",#N/A,TRUE,"Cover";"toc3",#N/A,TRUE,"TOC";"over",#N/A,TRUE,"Overview";"ts2",#N/A,TRUE,"Det_Trans_Sum";"eic",#N/A,TRUE,"Earnings Impact";"ad",#N/A,TRUE,"accretion dilution";"pfis",#N/A,TRUE,"Pro Forma Income Statement";"acqc",#N/A,TRUE,"Acquirer";"tarc",#N/A,TRUE,"Target"}</definedName>
    <definedName name="wrn.9._4" localSheetId="4" hidden="1">{"cover",#N/A,TRUE,"Cover";"toc3",#N/A,TRUE,"TOC";"over",#N/A,TRUE,"Overview";"ts2",#N/A,TRUE,"Det_Trans_Sum";"eic",#N/A,TRUE,"Earnings Impact";"ad",#N/A,TRUE,"accretion dilution";"pfis",#N/A,TRUE,"Pro Forma Income Statement";"acqc",#N/A,TRUE,"Acquirer";"tarc",#N/A,TRUE,"Target"}</definedName>
    <definedName name="wrn.9._4" localSheetId="1" hidden="1">{"cover",#N/A,TRUE,"Cover";"toc3",#N/A,TRUE,"TOC";"over",#N/A,TRUE,"Overview";"ts2",#N/A,TRUE,"Det_Trans_Sum";"eic",#N/A,TRUE,"Earnings Impact";"ad",#N/A,TRUE,"accretion dilution";"pfis",#N/A,TRUE,"Pro Forma Income Statement";"acqc",#N/A,TRUE,"Acquirer";"tarc",#N/A,TRUE,"Target"}</definedName>
    <definedName name="wrn.9._4" localSheetId="7" hidden="1">{"cover",#N/A,TRUE,"Cover";"toc3",#N/A,TRUE,"TOC";"over",#N/A,TRUE,"Overview";"ts2",#N/A,TRUE,"Det_Trans_Sum";"eic",#N/A,TRUE,"Earnings Impact";"ad",#N/A,TRUE,"accretion dilution";"pfis",#N/A,TRUE,"Pro Forma Income Statement";"acqc",#N/A,TRUE,"Acquirer";"tarc",#N/A,TRUE,"Target"}</definedName>
    <definedName name="wrn.9._4" hidden="1">{"cover",#N/A,TRUE,"Cover";"toc3",#N/A,TRUE,"TOC";"over",#N/A,TRUE,"Overview";"ts2",#N/A,TRUE,"Det_Trans_Sum";"eic",#N/A,TRUE,"Earnings Impact";"ad",#N/A,TRUE,"accretion dilution";"pfis",#N/A,TRUE,"Pro Forma Income Statement";"acqc",#N/A,TRUE,"Acquirer";"tarc",#N/A,TRUE,"Target"}</definedName>
    <definedName name="wrn.9._5" localSheetId="2" hidden="1">{"cover",#N/A,TRUE,"Cover";"toc3",#N/A,TRUE,"TOC";"over",#N/A,TRUE,"Overview";"ts2",#N/A,TRUE,"Det_Trans_Sum";"eic",#N/A,TRUE,"Earnings Impact";"ad",#N/A,TRUE,"accretion dilution";"pfis",#N/A,TRUE,"Pro Forma Income Statement";"acqc",#N/A,TRUE,"Acquirer";"tarc",#N/A,TRUE,"Target"}</definedName>
    <definedName name="wrn.9._5" localSheetId="6" hidden="1">{"cover",#N/A,TRUE,"Cover";"toc3",#N/A,TRUE,"TOC";"over",#N/A,TRUE,"Overview";"ts2",#N/A,TRUE,"Det_Trans_Sum";"eic",#N/A,TRUE,"Earnings Impact";"ad",#N/A,TRUE,"accretion dilution";"pfis",#N/A,TRUE,"Pro Forma Income Statement";"acqc",#N/A,TRUE,"Acquirer";"tarc",#N/A,TRUE,"Target"}</definedName>
    <definedName name="wrn.9._5" localSheetId="3" hidden="1">{"cover",#N/A,TRUE,"Cover";"toc3",#N/A,TRUE,"TOC";"over",#N/A,TRUE,"Overview";"ts2",#N/A,TRUE,"Det_Trans_Sum";"eic",#N/A,TRUE,"Earnings Impact";"ad",#N/A,TRUE,"accretion dilution";"pfis",#N/A,TRUE,"Pro Forma Income Statement";"acqc",#N/A,TRUE,"Acquirer";"tarc",#N/A,TRUE,"Target"}</definedName>
    <definedName name="wrn.9._5" localSheetId="9" hidden="1">{"cover",#N/A,TRUE,"Cover";"toc3",#N/A,TRUE,"TOC";"over",#N/A,TRUE,"Overview";"ts2",#N/A,TRUE,"Det_Trans_Sum";"eic",#N/A,TRUE,"Earnings Impact";"ad",#N/A,TRUE,"accretion dilution";"pfis",#N/A,TRUE,"Pro Forma Income Statement";"acqc",#N/A,TRUE,"Acquirer";"tarc",#N/A,TRUE,"Target"}</definedName>
    <definedName name="wrn.9._5" localSheetId="5" hidden="1">{"cover",#N/A,TRUE,"Cover";"toc3",#N/A,TRUE,"TOC";"over",#N/A,TRUE,"Overview";"ts2",#N/A,TRUE,"Det_Trans_Sum";"eic",#N/A,TRUE,"Earnings Impact";"ad",#N/A,TRUE,"accretion dilution";"pfis",#N/A,TRUE,"Pro Forma Income Statement";"acqc",#N/A,TRUE,"Acquirer";"tarc",#N/A,TRUE,"Target"}</definedName>
    <definedName name="wrn.9._5" localSheetId="4" hidden="1">{"cover",#N/A,TRUE,"Cover";"toc3",#N/A,TRUE,"TOC";"over",#N/A,TRUE,"Overview";"ts2",#N/A,TRUE,"Det_Trans_Sum";"eic",#N/A,TRUE,"Earnings Impact";"ad",#N/A,TRUE,"accretion dilution";"pfis",#N/A,TRUE,"Pro Forma Income Statement";"acqc",#N/A,TRUE,"Acquirer";"tarc",#N/A,TRUE,"Target"}</definedName>
    <definedName name="wrn.9._5" localSheetId="1" hidden="1">{"cover",#N/A,TRUE,"Cover";"toc3",#N/A,TRUE,"TOC";"over",#N/A,TRUE,"Overview";"ts2",#N/A,TRUE,"Det_Trans_Sum";"eic",#N/A,TRUE,"Earnings Impact";"ad",#N/A,TRUE,"accretion dilution";"pfis",#N/A,TRUE,"Pro Forma Income Statement";"acqc",#N/A,TRUE,"Acquirer";"tarc",#N/A,TRUE,"Target"}</definedName>
    <definedName name="wrn.9._5" localSheetId="7" hidden="1">{"cover",#N/A,TRUE,"Cover";"toc3",#N/A,TRUE,"TOC";"over",#N/A,TRUE,"Overview";"ts2",#N/A,TRUE,"Det_Trans_Sum";"eic",#N/A,TRUE,"Earnings Impact";"ad",#N/A,TRUE,"accretion dilution";"pfis",#N/A,TRUE,"Pro Forma Income Statement";"acqc",#N/A,TRUE,"Acquirer";"tarc",#N/A,TRUE,"Target"}</definedName>
    <definedName name="wrn.9._5" hidden="1">{"cover",#N/A,TRUE,"Cover";"toc3",#N/A,TRUE,"TOC";"over",#N/A,TRUE,"Overview";"ts2",#N/A,TRUE,"Det_Trans_Sum";"eic",#N/A,TRUE,"Earnings Impact";"ad",#N/A,TRUE,"accretion dilution";"pfis",#N/A,TRUE,"Pro Forma Income Statement";"acqc",#N/A,TRUE,"Acquirer";"tarc",#N/A,TRUE,"Target"}</definedName>
    <definedName name="wrn.Abril." localSheetId="2" hidden="1">{"SumAbr03",#N/A,FALSE,"SUMMARY";"US$Abr03",#N/A,FALSE,"US$YTD";#N/A,#N/A,FALSE,"US$"}</definedName>
    <definedName name="wrn.Abril." localSheetId="6" hidden="1">{"SumAbr03",#N/A,FALSE,"SUMMARY";"US$Abr03",#N/A,FALSE,"US$YTD";#N/A,#N/A,FALSE,"US$"}</definedName>
    <definedName name="wrn.Abril." localSheetId="3" hidden="1">{"SumAbr03",#N/A,FALSE,"SUMMARY";"US$Abr03",#N/A,FALSE,"US$YTD";#N/A,#N/A,FALSE,"US$"}</definedName>
    <definedName name="wrn.Abril." localSheetId="9" hidden="1">{"SumAbr03",#N/A,FALSE,"SUMMARY";"US$Abr03",#N/A,FALSE,"US$YTD";#N/A,#N/A,FALSE,"US$"}</definedName>
    <definedName name="wrn.Abril." localSheetId="5" hidden="1">{"SumAbr03",#N/A,FALSE,"SUMMARY";"US$Abr03",#N/A,FALSE,"US$YTD";#N/A,#N/A,FALSE,"US$"}</definedName>
    <definedName name="wrn.Abril." localSheetId="4" hidden="1">{"SumAbr03",#N/A,FALSE,"SUMMARY";"US$Abr03",#N/A,FALSE,"US$YTD";#N/A,#N/A,FALSE,"US$"}</definedName>
    <definedName name="wrn.Abril." localSheetId="1" hidden="1">{"SumAbr03",#N/A,FALSE,"SUMMARY";"US$Abr03",#N/A,FALSE,"US$YTD";#N/A,#N/A,FALSE,"US$"}</definedName>
    <definedName name="wrn.Abril." localSheetId="7" hidden="1">{"SumAbr03",#N/A,FALSE,"SUMMARY";"US$Abr03",#N/A,FALSE,"US$YTD";#N/A,#N/A,FALSE,"US$"}</definedName>
    <definedName name="wrn.Abril." hidden="1">{"SumAbr03",#N/A,FALSE,"SUMMARY";"US$Abr03",#N/A,FALSE,"US$YTD";#N/A,#N/A,FALSE,"US$"}</definedName>
    <definedName name="wrn.Abril._1" localSheetId="2" hidden="1">{"SumAbr03",#N/A,FALSE,"SUMMARY";"US$Abr03",#N/A,FALSE,"US$YTD";#N/A,#N/A,FALSE,"US$"}</definedName>
    <definedName name="wrn.Abril._1" localSheetId="6" hidden="1">{"SumAbr03",#N/A,FALSE,"SUMMARY";"US$Abr03",#N/A,FALSE,"US$YTD";#N/A,#N/A,FALSE,"US$"}</definedName>
    <definedName name="wrn.Abril._1" localSheetId="3" hidden="1">{"SumAbr03",#N/A,FALSE,"SUMMARY";"US$Abr03",#N/A,FALSE,"US$YTD";#N/A,#N/A,FALSE,"US$"}</definedName>
    <definedName name="wrn.Abril._1" localSheetId="9" hidden="1">{"SumAbr03",#N/A,FALSE,"SUMMARY";"US$Abr03",#N/A,FALSE,"US$YTD";#N/A,#N/A,FALSE,"US$"}</definedName>
    <definedName name="wrn.Abril._1" localSheetId="5" hidden="1">{"SumAbr03",#N/A,FALSE,"SUMMARY";"US$Abr03",#N/A,FALSE,"US$YTD";#N/A,#N/A,FALSE,"US$"}</definedName>
    <definedName name="wrn.Abril._1" localSheetId="4" hidden="1">{"SumAbr03",#N/A,FALSE,"SUMMARY";"US$Abr03",#N/A,FALSE,"US$YTD";#N/A,#N/A,FALSE,"US$"}</definedName>
    <definedName name="wrn.Abril._1" localSheetId="1" hidden="1">{"SumAbr03",#N/A,FALSE,"SUMMARY";"US$Abr03",#N/A,FALSE,"US$YTD";#N/A,#N/A,FALSE,"US$"}</definedName>
    <definedName name="wrn.Abril._1" localSheetId="7" hidden="1">{"SumAbr03",#N/A,FALSE,"SUMMARY";"US$Abr03",#N/A,FALSE,"US$YTD";#N/A,#N/A,FALSE,"US$"}</definedName>
    <definedName name="wrn.Abril._1" hidden="1">{"SumAbr03",#N/A,FALSE,"SUMMARY";"US$Abr03",#N/A,FALSE,"US$YTD";#N/A,#N/A,FALSE,"US$"}</definedName>
    <definedName name="wrn.Abril._2" localSheetId="2" hidden="1">{"SumAbr03",#N/A,FALSE,"SUMMARY";"US$Abr03",#N/A,FALSE,"US$YTD";#N/A,#N/A,FALSE,"US$"}</definedName>
    <definedName name="wrn.Abril._2" localSheetId="6" hidden="1">{"SumAbr03",#N/A,FALSE,"SUMMARY";"US$Abr03",#N/A,FALSE,"US$YTD";#N/A,#N/A,FALSE,"US$"}</definedName>
    <definedName name="wrn.Abril._2" localSheetId="3" hidden="1">{"SumAbr03",#N/A,FALSE,"SUMMARY";"US$Abr03",#N/A,FALSE,"US$YTD";#N/A,#N/A,FALSE,"US$"}</definedName>
    <definedName name="wrn.Abril._2" localSheetId="9" hidden="1">{"SumAbr03",#N/A,FALSE,"SUMMARY";"US$Abr03",#N/A,FALSE,"US$YTD";#N/A,#N/A,FALSE,"US$"}</definedName>
    <definedName name="wrn.Abril._2" localSheetId="5" hidden="1">{"SumAbr03",#N/A,FALSE,"SUMMARY";"US$Abr03",#N/A,FALSE,"US$YTD";#N/A,#N/A,FALSE,"US$"}</definedName>
    <definedName name="wrn.Abril._2" localSheetId="4" hidden="1">{"SumAbr03",#N/A,FALSE,"SUMMARY";"US$Abr03",#N/A,FALSE,"US$YTD";#N/A,#N/A,FALSE,"US$"}</definedName>
    <definedName name="wrn.Abril._2" localSheetId="1" hidden="1">{"SumAbr03",#N/A,FALSE,"SUMMARY";"US$Abr03",#N/A,FALSE,"US$YTD";#N/A,#N/A,FALSE,"US$"}</definedName>
    <definedName name="wrn.Abril._2" localSheetId="7" hidden="1">{"SumAbr03",#N/A,FALSE,"SUMMARY";"US$Abr03",#N/A,FALSE,"US$YTD";#N/A,#N/A,FALSE,"US$"}</definedName>
    <definedName name="wrn.Abril._2" hidden="1">{"SumAbr03",#N/A,FALSE,"SUMMARY";"US$Abr03",#N/A,FALSE,"US$YTD";#N/A,#N/A,FALSE,"US$"}</definedName>
    <definedName name="wrn.Abril._3" localSheetId="2" hidden="1">{"SumAbr03",#N/A,FALSE,"SUMMARY";"US$Abr03",#N/A,FALSE,"US$YTD";#N/A,#N/A,FALSE,"US$"}</definedName>
    <definedName name="wrn.Abril._3" localSheetId="6" hidden="1">{"SumAbr03",#N/A,FALSE,"SUMMARY";"US$Abr03",#N/A,FALSE,"US$YTD";#N/A,#N/A,FALSE,"US$"}</definedName>
    <definedName name="wrn.Abril._3" localSheetId="3" hidden="1">{"SumAbr03",#N/A,FALSE,"SUMMARY";"US$Abr03",#N/A,FALSE,"US$YTD";#N/A,#N/A,FALSE,"US$"}</definedName>
    <definedName name="wrn.Abril._3" localSheetId="9" hidden="1">{"SumAbr03",#N/A,FALSE,"SUMMARY";"US$Abr03",#N/A,FALSE,"US$YTD";#N/A,#N/A,FALSE,"US$"}</definedName>
    <definedName name="wrn.Abril._3" localSheetId="5" hidden="1">{"SumAbr03",#N/A,FALSE,"SUMMARY";"US$Abr03",#N/A,FALSE,"US$YTD";#N/A,#N/A,FALSE,"US$"}</definedName>
    <definedName name="wrn.Abril._3" localSheetId="4" hidden="1">{"SumAbr03",#N/A,FALSE,"SUMMARY";"US$Abr03",#N/A,FALSE,"US$YTD";#N/A,#N/A,FALSE,"US$"}</definedName>
    <definedName name="wrn.Abril._3" localSheetId="1" hidden="1">{"SumAbr03",#N/A,FALSE,"SUMMARY";"US$Abr03",#N/A,FALSE,"US$YTD";#N/A,#N/A,FALSE,"US$"}</definedName>
    <definedName name="wrn.Abril._3" localSheetId="7" hidden="1">{"SumAbr03",#N/A,FALSE,"SUMMARY";"US$Abr03",#N/A,FALSE,"US$YTD";#N/A,#N/A,FALSE,"US$"}</definedName>
    <definedName name="wrn.Abril._3" hidden="1">{"SumAbr03",#N/A,FALSE,"SUMMARY";"US$Abr03",#N/A,FALSE,"US$YTD";#N/A,#N/A,FALSE,"US$"}</definedName>
    <definedName name="wrn.Abril._4" localSheetId="2" hidden="1">{"SumAbr03",#N/A,FALSE,"SUMMARY";"US$Abr03",#N/A,FALSE,"US$YTD";#N/A,#N/A,FALSE,"US$"}</definedName>
    <definedName name="wrn.Abril._4" localSheetId="6" hidden="1">{"SumAbr03",#N/A,FALSE,"SUMMARY";"US$Abr03",#N/A,FALSE,"US$YTD";#N/A,#N/A,FALSE,"US$"}</definedName>
    <definedName name="wrn.Abril._4" localSheetId="3" hidden="1">{"SumAbr03",#N/A,FALSE,"SUMMARY";"US$Abr03",#N/A,FALSE,"US$YTD";#N/A,#N/A,FALSE,"US$"}</definedName>
    <definedName name="wrn.Abril._4" localSheetId="9" hidden="1">{"SumAbr03",#N/A,FALSE,"SUMMARY";"US$Abr03",#N/A,FALSE,"US$YTD";#N/A,#N/A,FALSE,"US$"}</definedName>
    <definedName name="wrn.Abril._4" localSheetId="5" hidden="1">{"SumAbr03",#N/A,FALSE,"SUMMARY";"US$Abr03",#N/A,FALSE,"US$YTD";#N/A,#N/A,FALSE,"US$"}</definedName>
    <definedName name="wrn.Abril._4" localSheetId="4" hidden="1">{"SumAbr03",#N/A,FALSE,"SUMMARY";"US$Abr03",#N/A,FALSE,"US$YTD";#N/A,#N/A,FALSE,"US$"}</definedName>
    <definedName name="wrn.Abril._4" localSheetId="1" hidden="1">{"SumAbr03",#N/A,FALSE,"SUMMARY";"US$Abr03",#N/A,FALSE,"US$YTD";#N/A,#N/A,FALSE,"US$"}</definedName>
    <definedName name="wrn.Abril._4" localSheetId="7" hidden="1">{"SumAbr03",#N/A,FALSE,"SUMMARY";"US$Abr03",#N/A,FALSE,"US$YTD";#N/A,#N/A,FALSE,"US$"}</definedName>
    <definedName name="wrn.Abril._4" hidden="1">{"SumAbr03",#N/A,FALSE,"SUMMARY";"US$Abr03",#N/A,FALSE,"US$YTD";#N/A,#N/A,FALSE,"US$"}</definedName>
    <definedName name="wrn.Abril._5" localSheetId="2" hidden="1">{"SumAbr03",#N/A,FALSE,"SUMMARY";"US$Abr03",#N/A,FALSE,"US$YTD";#N/A,#N/A,FALSE,"US$"}</definedName>
    <definedName name="wrn.Abril._5" localSheetId="6" hidden="1">{"SumAbr03",#N/A,FALSE,"SUMMARY";"US$Abr03",#N/A,FALSE,"US$YTD";#N/A,#N/A,FALSE,"US$"}</definedName>
    <definedName name="wrn.Abril._5" localSheetId="3" hidden="1">{"SumAbr03",#N/A,FALSE,"SUMMARY";"US$Abr03",#N/A,FALSE,"US$YTD";#N/A,#N/A,FALSE,"US$"}</definedName>
    <definedName name="wrn.Abril._5" localSheetId="9" hidden="1">{"SumAbr03",#N/A,FALSE,"SUMMARY";"US$Abr03",#N/A,FALSE,"US$YTD";#N/A,#N/A,FALSE,"US$"}</definedName>
    <definedName name="wrn.Abril._5" localSheetId="5" hidden="1">{"SumAbr03",#N/A,FALSE,"SUMMARY";"US$Abr03",#N/A,FALSE,"US$YTD";#N/A,#N/A,FALSE,"US$"}</definedName>
    <definedName name="wrn.Abril._5" localSheetId="4" hidden="1">{"SumAbr03",#N/A,FALSE,"SUMMARY";"US$Abr03",#N/A,FALSE,"US$YTD";#N/A,#N/A,FALSE,"US$"}</definedName>
    <definedName name="wrn.Abril._5" localSheetId="1" hidden="1">{"SumAbr03",#N/A,FALSE,"SUMMARY";"US$Abr03",#N/A,FALSE,"US$YTD";#N/A,#N/A,FALSE,"US$"}</definedName>
    <definedName name="wrn.Abril._5" localSheetId="7" hidden="1">{"SumAbr03",#N/A,FALSE,"SUMMARY";"US$Abr03",#N/A,FALSE,"US$YTD";#N/A,#N/A,FALSE,"US$"}</definedName>
    <definedName name="wrn.Abril._5" hidden="1">{"SumAbr03",#N/A,FALSE,"SUMMARY";"US$Abr03",#N/A,FALSE,"US$YTD";#N/A,#N/A,FALSE,"US$"}</definedName>
    <definedName name="wrn.administracion." localSheetId="0" hidden="1">{#N/A,#N/A,FALSE,"CARATULA GENERAL";#N/A,#N/A,FALSE,"GSxDIRECCION";#N/A,#N/A,FALSE,"Caratula";#N/A,#N/A,FALSE,"GSxCTRO";#N/A,#N/A,FALSE,"GsAdm.Centr";#N/A,#N/A,FALSE,"Dir.Gral";#N/A,#N/A,FALSE,"AdmyFzas";#N/A,#N/A,FALSE,"Sistemas";#N/A,#N/A,FALSE,"RRHH"}</definedName>
    <definedName name="wrn.administracion." localSheetId="2" hidden="1">{#N/A,#N/A,FALSE,"CARATULA GENERAL";#N/A,#N/A,FALSE,"GSxDIRECCION";#N/A,#N/A,FALSE,"Caratula";#N/A,#N/A,FALSE,"GSxCTRO";#N/A,#N/A,FALSE,"GsAdm.Centr";#N/A,#N/A,FALSE,"Dir.Gral";#N/A,#N/A,FALSE,"AdmyFzas";#N/A,#N/A,FALSE,"Sistemas";#N/A,#N/A,FALSE,"RRHH"}</definedName>
    <definedName name="wrn.administracion." localSheetId="6" hidden="1">{#N/A,#N/A,FALSE,"CARATULA GENERAL";#N/A,#N/A,FALSE,"GSxDIRECCION";#N/A,#N/A,FALSE,"Caratula";#N/A,#N/A,FALSE,"GSxCTRO";#N/A,#N/A,FALSE,"GsAdm.Centr";#N/A,#N/A,FALSE,"Dir.Gral";#N/A,#N/A,FALSE,"AdmyFzas";#N/A,#N/A,FALSE,"Sistemas";#N/A,#N/A,FALSE,"RRHH"}</definedName>
    <definedName name="wrn.administracion." localSheetId="3" hidden="1">{#N/A,#N/A,FALSE,"CARATULA GENERAL";#N/A,#N/A,FALSE,"GSxDIRECCION";#N/A,#N/A,FALSE,"Caratula";#N/A,#N/A,FALSE,"GSxCTRO";#N/A,#N/A,FALSE,"GsAdm.Centr";#N/A,#N/A,FALSE,"Dir.Gral";#N/A,#N/A,FALSE,"AdmyFzas";#N/A,#N/A,FALSE,"Sistemas";#N/A,#N/A,FALSE,"RRHH"}</definedName>
    <definedName name="wrn.administracion." localSheetId="9" hidden="1">{#N/A,#N/A,FALSE,"CARATULA GENERAL";#N/A,#N/A,FALSE,"GSxDIRECCION";#N/A,#N/A,FALSE,"Caratula";#N/A,#N/A,FALSE,"GSxCTRO";#N/A,#N/A,FALSE,"GsAdm.Centr";#N/A,#N/A,FALSE,"Dir.Gral";#N/A,#N/A,FALSE,"AdmyFzas";#N/A,#N/A,FALSE,"Sistemas";#N/A,#N/A,FALSE,"RRHH"}</definedName>
    <definedName name="wrn.administracion." localSheetId="5" hidden="1">{#N/A,#N/A,FALSE,"CARATULA GENERAL";#N/A,#N/A,FALSE,"GSxDIRECCION";#N/A,#N/A,FALSE,"Caratula";#N/A,#N/A,FALSE,"GSxCTRO";#N/A,#N/A,FALSE,"GsAdm.Centr";#N/A,#N/A,FALSE,"Dir.Gral";#N/A,#N/A,FALSE,"AdmyFzas";#N/A,#N/A,FALSE,"Sistemas";#N/A,#N/A,FALSE,"RRHH"}</definedName>
    <definedName name="wrn.administracion." localSheetId="4" hidden="1">{#N/A,#N/A,FALSE,"CARATULA GENERAL";#N/A,#N/A,FALSE,"GSxDIRECCION";#N/A,#N/A,FALSE,"Caratula";#N/A,#N/A,FALSE,"GSxCTRO";#N/A,#N/A,FALSE,"GsAdm.Centr";#N/A,#N/A,FALSE,"Dir.Gral";#N/A,#N/A,FALSE,"AdmyFzas";#N/A,#N/A,FALSE,"Sistemas";#N/A,#N/A,FALSE,"RRHH"}</definedName>
    <definedName name="wrn.administracion." localSheetId="1" hidden="1">{#N/A,#N/A,FALSE,"CARATULA GENERAL";#N/A,#N/A,FALSE,"GSxDIRECCION";#N/A,#N/A,FALSE,"Caratula";#N/A,#N/A,FALSE,"GSxCTRO";#N/A,#N/A,FALSE,"GsAdm.Centr";#N/A,#N/A,FALSE,"Dir.Gral";#N/A,#N/A,FALSE,"AdmyFzas";#N/A,#N/A,FALSE,"Sistemas";#N/A,#N/A,FALSE,"RRHH"}</definedName>
    <definedName name="wrn.administracion." localSheetId="7" hidden="1">{#N/A,#N/A,FALSE,"CARATULA GENERAL";#N/A,#N/A,FALSE,"GSxDIRECCION";#N/A,#N/A,FALSE,"Caratula";#N/A,#N/A,FALSE,"GSxCTRO";#N/A,#N/A,FALSE,"GsAdm.Centr";#N/A,#N/A,FALSE,"Dir.Gral";#N/A,#N/A,FALSE,"AdmyFzas";#N/A,#N/A,FALSE,"Sistemas";#N/A,#N/A,FALSE,"RRHH"}</definedName>
    <definedName name="wrn.administracion." hidden="1">{#N/A,#N/A,FALSE,"CARATULA GENERAL";#N/A,#N/A,FALSE,"GSxDIRECCION";#N/A,#N/A,FALSE,"Caratula";#N/A,#N/A,FALSE,"GSxCTRO";#N/A,#N/A,FALSE,"GsAdm.Centr";#N/A,#N/A,FALSE,"Dir.Gral";#N/A,#N/A,FALSE,"AdmyFzas";#N/A,#N/A,FALSE,"Sistemas";#N/A,#N/A,FALSE,"RRHH"}</definedName>
    <definedName name="wrn.Aging._.and._.Trend._.Analysis." localSheetId="0" hidden="1">{#N/A,#N/A,FALSE,"Aging Summary";#N/A,#N/A,FALSE,"Ratio Analysis";#N/A,#N/A,FALSE,"Test 120 Day Accts";#N/A,#N/A,FALSE,"Tickmarks"}</definedName>
    <definedName name="wrn.Aging._.and._.Trend._.Analysis." localSheetId="2" hidden="1">{#N/A,#N/A,FALSE,"Aging Summary";#N/A,#N/A,FALSE,"Ratio Analysis";#N/A,#N/A,FALSE,"Test 120 Day Accts";#N/A,#N/A,FALSE,"Tickmarks"}</definedName>
    <definedName name="wrn.Aging._.and._.Trend._.Analysis." localSheetId="6" hidden="1">{#N/A,#N/A,FALSE,"Aging Summary";#N/A,#N/A,FALSE,"Ratio Analysis";#N/A,#N/A,FALSE,"Test 120 Day Accts";#N/A,#N/A,FALSE,"Tickmarks"}</definedName>
    <definedName name="wrn.Aging._.and._.Trend._.Analysis." localSheetId="3" hidden="1">{#N/A,#N/A,FALSE,"Aging Summary";#N/A,#N/A,FALSE,"Ratio Analysis";#N/A,#N/A,FALSE,"Test 120 Day Accts";#N/A,#N/A,FALSE,"Tickmarks"}</definedName>
    <definedName name="wrn.Aging._.and._.Trend._.Analysis." localSheetId="9" hidden="1">{#N/A,#N/A,FALSE,"Aging Summary";#N/A,#N/A,FALSE,"Ratio Analysis";#N/A,#N/A,FALSE,"Test 120 Day Accts";#N/A,#N/A,FALSE,"Tickmarks"}</definedName>
    <definedName name="wrn.Aging._.and._.Trend._.Analysis." localSheetId="5" hidden="1">{#N/A,#N/A,FALSE,"Aging Summary";#N/A,#N/A,FALSE,"Ratio Analysis";#N/A,#N/A,FALSE,"Test 120 Day Accts";#N/A,#N/A,FALSE,"Tickmarks"}</definedName>
    <definedName name="wrn.Aging._.and._.Trend._.Analysis." localSheetId="4" hidden="1">{#N/A,#N/A,FALSE,"Aging Summary";#N/A,#N/A,FALSE,"Ratio Analysis";#N/A,#N/A,FALSE,"Test 120 Day Accts";#N/A,#N/A,FALSE,"Tickmarks"}</definedName>
    <definedName name="wrn.Aging._.and._.Trend._.Analysis." localSheetId="1" hidden="1">{#N/A,#N/A,FALSE,"Aging Summary";#N/A,#N/A,FALSE,"Ratio Analysis";#N/A,#N/A,FALSE,"Test 120 Day Accts";#N/A,#N/A,FALSE,"Tickmarks"}</definedName>
    <definedName name="wrn.Aging._.and._.Trend._.Analysis." localSheetId="7"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gosto." localSheetId="2" hidden="1">{"SumAgo03",#N/A,FALSE,"SUMMARY";"US$Ago03",#N/A,FALSE,"US$YTD";#N/A,#N/A,FALSE,"US$"}</definedName>
    <definedName name="wrn.Agosto." localSheetId="6" hidden="1">{"SumAgo03",#N/A,FALSE,"SUMMARY";"US$Ago03",#N/A,FALSE,"US$YTD";#N/A,#N/A,FALSE,"US$"}</definedName>
    <definedName name="wrn.Agosto." localSheetId="3" hidden="1">{"SumAgo03",#N/A,FALSE,"SUMMARY";"US$Ago03",#N/A,FALSE,"US$YTD";#N/A,#N/A,FALSE,"US$"}</definedName>
    <definedName name="wrn.Agosto." localSheetId="9" hidden="1">{"SumAgo03",#N/A,FALSE,"SUMMARY";"US$Ago03",#N/A,FALSE,"US$YTD";#N/A,#N/A,FALSE,"US$"}</definedName>
    <definedName name="wrn.Agosto." localSheetId="5" hidden="1">{"SumAgo03",#N/A,FALSE,"SUMMARY";"US$Ago03",#N/A,FALSE,"US$YTD";#N/A,#N/A,FALSE,"US$"}</definedName>
    <definedName name="wrn.Agosto." localSheetId="4" hidden="1">{"SumAgo03",#N/A,FALSE,"SUMMARY";"US$Ago03",#N/A,FALSE,"US$YTD";#N/A,#N/A,FALSE,"US$"}</definedName>
    <definedName name="wrn.Agosto." localSheetId="1" hidden="1">{"SumAgo03",#N/A,FALSE,"SUMMARY";"US$Ago03",#N/A,FALSE,"US$YTD";#N/A,#N/A,FALSE,"US$"}</definedName>
    <definedName name="wrn.Agosto." localSheetId="7" hidden="1">{"SumAgo03",#N/A,FALSE,"SUMMARY";"US$Ago03",#N/A,FALSE,"US$YTD";#N/A,#N/A,FALSE,"US$"}</definedName>
    <definedName name="wrn.Agosto." hidden="1">{"SumAgo03",#N/A,FALSE,"SUMMARY";"US$Ago03",#N/A,FALSE,"US$YTD";#N/A,#N/A,FALSE,"US$"}</definedName>
    <definedName name="wrn.Agosto._1" localSheetId="2" hidden="1">{"SumAgo03",#N/A,FALSE,"SUMMARY";"US$Ago03",#N/A,FALSE,"US$YTD";#N/A,#N/A,FALSE,"US$"}</definedName>
    <definedName name="wrn.Agosto._1" localSheetId="6" hidden="1">{"SumAgo03",#N/A,FALSE,"SUMMARY";"US$Ago03",#N/A,FALSE,"US$YTD";#N/A,#N/A,FALSE,"US$"}</definedName>
    <definedName name="wrn.Agosto._1" localSheetId="3" hidden="1">{"SumAgo03",#N/A,FALSE,"SUMMARY";"US$Ago03",#N/A,FALSE,"US$YTD";#N/A,#N/A,FALSE,"US$"}</definedName>
    <definedName name="wrn.Agosto._1" localSheetId="9" hidden="1">{"SumAgo03",#N/A,FALSE,"SUMMARY";"US$Ago03",#N/A,FALSE,"US$YTD";#N/A,#N/A,FALSE,"US$"}</definedName>
    <definedName name="wrn.Agosto._1" localSheetId="5" hidden="1">{"SumAgo03",#N/A,FALSE,"SUMMARY";"US$Ago03",#N/A,FALSE,"US$YTD";#N/A,#N/A,FALSE,"US$"}</definedName>
    <definedName name="wrn.Agosto._1" localSheetId="4" hidden="1">{"SumAgo03",#N/A,FALSE,"SUMMARY";"US$Ago03",#N/A,FALSE,"US$YTD";#N/A,#N/A,FALSE,"US$"}</definedName>
    <definedName name="wrn.Agosto._1" localSheetId="1" hidden="1">{"SumAgo03",#N/A,FALSE,"SUMMARY";"US$Ago03",#N/A,FALSE,"US$YTD";#N/A,#N/A,FALSE,"US$"}</definedName>
    <definedName name="wrn.Agosto._1" localSheetId="7" hidden="1">{"SumAgo03",#N/A,FALSE,"SUMMARY";"US$Ago03",#N/A,FALSE,"US$YTD";#N/A,#N/A,FALSE,"US$"}</definedName>
    <definedName name="wrn.Agosto._1" hidden="1">{"SumAgo03",#N/A,FALSE,"SUMMARY";"US$Ago03",#N/A,FALSE,"US$YTD";#N/A,#N/A,FALSE,"US$"}</definedName>
    <definedName name="wrn.Agosto._2" localSheetId="2" hidden="1">{"SumAgo03",#N/A,FALSE,"SUMMARY";"US$Ago03",#N/A,FALSE,"US$YTD";#N/A,#N/A,FALSE,"US$"}</definedName>
    <definedName name="wrn.Agosto._2" localSheetId="6" hidden="1">{"SumAgo03",#N/A,FALSE,"SUMMARY";"US$Ago03",#N/A,FALSE,"US$YTD";#N/A,#N/A,FALSE,"US$"}</definedName>
    <definedName name="wrn.Agosto._2" localSheetId="3" hidden="1">{"SumAgo03",#N/A,FALSE,"SUMMARY";"US$Ago03",#N/A,FALSE,"US$YTD";#N/A,#N/A,FALSE,"US$"}</definedName>
    <definedName name="wrn.Agosto._2" localSheetId="9" hidden="1">{"SumAgo03",#N/A,FALSE,"SUMMARY";"US$Ago03",#N/A,FALSE,"US$YTD";#N/A,#N/A,FALSE,"US$"}</definedName>
    <definedName name="wrn.Agosto._2" localSheetId="5" hidden="1">{"SumAgo03",#N/A,FALSE,"SUMMARY";"US$Ago03",#N/A,FALSE,"US$YTD";#N/A,#N/A,FALSE,"US$"}</definedName>
    <definedName name="wrn.Agosto._2" localSheetId="4" hidden="1">{"SumAgo03",#N/A,FALSE,"SUMMARY";"US$Ago03",#N/A,FALSE,"US$YTD";#N/A,#N/A,FALSE,"US$"}</definedName>
    <definedName name="wrn.Agosto._2" localSheetId="1" hidden="1">{"SumAgo03",#N/A,FALSE,"SUMMARY";"US$Ago03",#N/A,FALSE,"US$YTD";#N/A,#N/A,FALSE,"US$"}</definedName>
    <definedName name="wrn.Agosto._2" localSheetId="7" hidden="1">{"SumAgo03",#N/A,FALSE,"SUMMARY";"US$Ago03",#N/A,FALSE,"US$YTD";#N/A,#N/A,FALSE,"US$"}</definedName>
    <definedName name="wrn.Agosto._2" hidden="1">{"SumAgo03",#N/A,FALSE,"SUMMARY";"US$Ago03",#N/A,FALSE,"US$YTD";#N/A,#N/A,FALSE,"US$"}</definedName>
    <definedName name="wrn.Agosto._3" localSheetId="2" hidden="1">{"SumAgo03",#N/A,FALSE,"SUMMARY";"US$Ago03",#N/A,FALSE,"US$YTD";#N/A,#N/A,FALSE,"US$"}</definedName>
    <definedName name="wrn.Agosto._3" localSheetId="6" hidden="1">{"SumAgo03",#N/A,FALSE,"SUMMARY";"US$Ago03",#N/A,FALSE,"US$YTD";#N/A,#N/A,FALSE,"US$"}</definedName>
    <definedName name="wrn.Agosto._3" localSheetId="3" hidden="1">{"SumAgo03",#N/A,FALSE,"SUMMARY";"US$Ago03",#N/A,FALSE,"US$YTD";#N/A,#N/A,FALSE,"US$"}</definedName>
    <definedName name="wrn.Agosto._3" localSheetId="9" hidden="1">{"SumAgo03",#N/A,FALSE,"SUMMARY";"US$Ago03",#N/A,FALSE,"US$YTD";#N/A,#N/A,FALSE,"US$"}</definedName>
    <definedName name="wrn.Agosto._3" localSheetId="5" hidden="1">{"SumAgo03",#N/A,FALSE,"SUMMARY";"US$Ago03",#N/A,FALSE,"US$YTD";#N/A,#N/A,FALSE,"US$"}</definedName>
    <definedName name="wrn.Agosto._3" localSheetId="4" hidden="1">{"SumAgo03",#N/A,FALSE,"SUMMARY";"US$Ago03",#N/A,FALSE,"US$YTD";#N/A,#N/A,FALSE,"US$"}</definedName>
    <definedName name="wrn.Agosto._3" localSheetId="1" hidden="1">{"SumAgo03",#N/A,FALSE,"SUMMARY";"US$Ago03",#N/A,FALSE,"US$YTD";#N/A,#N/A,FALSE,"US$"}</definedName>
    <definedName name="wrn.Agosto._3" localSheetId="7" hidden="1">{"SumAgo03",#N/A,FALSE,"SUMMARY";"US$Ago03",#N/A,FALSE,"US$YTD";#N/A,#N/A,FALSE,"US$"}</definedName>
    <definedName name="wrn.Agosto._3" hidden="1">{"SumAgo03",#N/A,FALSE,"SUMMARY";"US$Ago03",#N/A,FALSE,"US$YTD";#N/A,#N/A,FALSE,"US$"}</definedName>
    <definedName name="wrn.Agosto._4" localSheetId="2" hidden="1">{"SumAgo03",#N/A,FALSE,"SUMMARY";"US$Ago03",#N/A,FALSE,"US$YTD";#N/A,#N/A,FALSE,"US$"}</definedName>
    <definedName name="wrn.Agosto._4" localSheetId="6" hidden="1">{"SumAgo03",#N/A,FALSE,"SUMMARY";"US$Ago03",#N/A,FALSE,"US$YTD";#N/A,#N/A,FALSE,"US$"}</definedName>
    <definedName name="wrn.Agosto._4" localSheetId="3" hidden="1">{"SumAgo03",#N/A,FALSE,"SUMMARY";"US$Ago03",#N/A,FALSE,"US$YTD";#N/A,#N/A,FALSE,"US$"}</definedName>
    <definedName name="wrn.Agosto._4" localSheetId="9" hidden="1">{"SumAgo03",#N/A,FALSE,"SUMMARY";"US$Ago03",#N/A,FALSE,"US$YTD";#N/A,#N/A,FALSE,"US$"}</definedName>
    <definedName name="wrn.Agosto._4" localSheetId="5" hidden="1">{"SumAgo03",#N/A,FALSE,"SUMMARY";"US$Ago03",#N/A,FALSE,"US$YTD";#N/A,#N/A,FALSE,"US$"}</definedName>
    <definedName name="wrn.Agosto._4" localSheetId="4" hidden="1">{"SumAgo03",#N/A,FALSE,"SUMMARY";"US$Ago03",#N/A,FALSE,"US$YTD";#N/A,#N/A,FALSE,"US$"}</definedName>
    <definedName name="wrn.Agosto._4" localSheetId="1" hidden="1">{"SumAgo03",#N/A,FALSE,"SUMMARY";"US$Ago03",#N/A,FALSE,"US$YTD";#N/A,#N/A,FALSE,"US$"}</definedName>
    <definedName name="wrn.Agosto._4" localSheetId="7" hidden="1">{"SumAgo03",#N/A,FALSE,"SUMMARY";"US$Ago03",#N/A,FALSE,"US$YTD";#N/A,#N/A,FALSE,"US$"}</definedName>
    <definedName name="wrn.Agosto._4" hidden="1">{"SumAgo03",#N/A,FALSE,"SUMMARY";"US$Ago03",#N/A,FALSE,"US$YTD";#N/A,#N/A,FALSE,"US$"}</definedName>
    <definedName name="wrn.Agosto._5" localSheetId="2" hidden="1">{"SumAgo03",#N/A,FALSE,"SUMMARY";"US$Ago03",#N/A,FALSE,"US$YTD";#N/A,#N/A,FALSE,"US$"}</definedName>
    <definedName name="wrn.Agosto._5" localSheetId="6" hidden="1">{"SumAgo03",#N/A,FALSE,"SUMMARY";"US$Ago03",#N/A,FALSE,"US$YTD";#N/A,#N/A,FALSE,"US$"}</definedName>
    <definedName name="wrn.Agosto._5" localSheetId="3" hidden="1">{"SumAgo03",#N/A,FALSE,"SUMMARY";"US$Ago03",#N/A,FALSE,"US$YTD";#N/A,#N/A,FALSE,"US$"}</definedName>
    <definedName name="wrn.Agosto._5" localSheetId="9" hidden="1">{"SumAgo03",#N/A,FALSE,"SUMMARY";"US$Ago03",#N/A,FALSE,"US$YTD";#N/A,#N/A,FALSE,"US$"}</definedName>
    <definedName name="wrn.Agosto._5" localSheetId="5" hidden="1">{"SumAgo03",#N/A,FALSE,"SUMMARY";"US$Ago03",#N/A,FALSE,"US$YTD";#N/A,#N/A,FALSE,"US$"}</definedName>
    <definedName name="wrn.Agosto._5" localSheetId="4" hidden="1">{"SumAgo03",#N/A,FALSE,"SUMMARY";"US$Ago03",#N/A,FALSE,"US$YTD";#N/A,#N/A,FALSE,"US$"}</definedName>
    <definedName name="wrn.Agosto._5" localSheetId="1" hidden="1">{"SumAgo03",#N/A,FALSE,"SUMMARY";"US$Ago03",#N/A,FALSE,"US$YTD";#N/A,#N/A,FALSE,"US$"}</definedName>
    <definedName name="wrn.Agosto._5" localSheetId="7" hidden="1">{"SumAgo03",#N/A,FALSE,"SUMMARY";"US$Ago03",#N/A,FALSE,"US$YTD";#N/A,#N/A,FALSE,"US$"}</definedName>
    <definedName name="wrn.Agosto._5" hidden="1">{"SumAgo03",#N/A,FALSE,"SUMMARY";"US$Ago03",#N/A,FALSE,"US$YTD";#N/A,#N/A,FALSE,"US$"}</definedName>
    <definedName name="wrn.ALL." localSheetId="0" hidden="1">{#N/A,#N/A,FALSE,"DCF";#N/A,#N/A,FALSE,"WACC";#N/A,#N/A,FALSE,"Sales_EBIT";#N/A,#N/A,FALSE,"Capex_Depreciation";#N/A,#N/A,FALSE,"WC";#N/A,#N/A,FALSE,"Interest";#N/A,#N/A,FALSE,"Assumptions"}</definedName>
    <definedName name="wrn.ALL." localSheetId="2" hidden="1">{#N/A,#N/A,FALSE,"DCF";#N/A,#N/A,FALSE,"WACC";#N/A,#N/A,FALSE,"Sales_EBIT";#N/A,#N/A,FALSE,"Capex_Depreciation";#N/A,#N/A,FALSE,"WC";#N/A,#N/A,FALSE,"Interest";#N/A,#N/A,FALSE,"Assumptions"}</definedName>
    <definedName name="wrn.ALL." localSheetId="6" hidden="1">{#N/A,#N/A,FALSE,"DCF";#N/A,#N/A,FALSE,"WACC";#N/A,#N/A,FALSE,"Sales_EBIT";#N/A,#N/A,FALSE,"Capex_Depreciation";#N/A,#N/A,FALSE,"WC";#N/A,#N/A,FALSE,"Interest";#N/A,#N/A,FALSE,"Assumptions"}</definedName>
    <definedName name="wrn.ALL." localSheetId="3" hidden="1">{#N/A,#N/A,FALSE,"DCF";#N/A,#N/A,FALSE,"WACC";#N/A,#N/A,FALSE,"Sales_EBIT";#N/A,#N/A,FALSE,"Capex_Depreciation";#N/A,#N/A,FALSE,"WC";#N/A,#N/A,FALSE,"Interest";#N/A,#N/A,FALSE,"Assumptions"}</definedName>
    <definedName name="wrn.ALL." localSheetId="9" hidden="1">{#N/A,#N/A,FALSE,"DCF";#N/A,#N/A,FALSE,"WACC";#N/A,#N/A,FALSE,"Sales_EBIT";#N/A,#N/A,FALSE,"Capex_Depreciation";#N/A,#N/A,FALSE,"WC";#N/A,#N/A,FALSE,"Interest";#N/A,#N/A,FALSE,"Assumptions"}</definedName>
    <definedName name="wrn.ALL." localSheetId="5" hidden="1">{#N/A,#N/A,FALSE,"DCF";#N/A,#N/A,FALSE,"WACC";#N/A,#N/A,FALSE,"Sales_EBIT";#N/A,#N/A,FALSE,"Capex_Depreciation";#N/A,#N/A,FALSE,"WC";#N/A,#N/A,FALSE,"Interest";#N/A,#N/A,FALSE,"Assumptions"}</definedName>
    <definedName name="wrn.ALL." localSheetId="4" hidden="1">{#N/A,#N/A,FALSE,"DCF";#N/A,#N/A,FALSE,"WACC";#N/A,#N/A,FALSE,"Sales_EBIT";#N/A,#N/A,FALSE,"Capex_Depreciation";#N/A,#N/A,FALSE,"WC";#N/A,#N/A,FALSE,"Interest";#N/A,#N/A,FALSE,"Assumptions"}</definedName>
    <definedName name="wrn.ALL." localSheetId="1" hidden="1">{#N/A,#N/A,FALSE,"DCF";#N/A,#N/A,FALSE,"WACC";#N/A,#N/A,FALSE,"Sales_EBIT";#N/A,#N/A,FALSE,"Capex_Depreciation";#N/A,#N/A,FALSE,"WC";#N/A,#N/A,FALSE,"Interest";#N/A,#N/A,FALSE,"Assumptions"}</definedName>
    <definedName name="wrn.ALL." localSheetId="7" hidden="1">{#N/A,#N/A,FALSE,"DCF";#N/A,#N/A,FALSE,"WACC";#N/A,#N/A,FALSE,"Sales_EBIT";#N/A,#N/A,FALSE,"Capex_Depreciation";#N/A,#N/A,FALSE,"WC";#N/A,#N/A,FALSE,"Interest";#N/A,#N/A,FALSE,"Assumptions"}</definedName>
    <definedName name="wrn.ALL." hidden="1">{#N/A,#N/A,FALSE,"DCF";#N/A,#N/A,FALSE,"WACC";#N/A,#N/A,FALSE,"Sales_EBIT";#N/A,#N/A,FALSE,"Capex_Depreciation";#N/A,#N/A,FALSE,"WC";#N/A,#N/A,FALSE,"Interest";#N/A,#N/A,FALSE,"Assumptions"}</definedName>
    <definedName name="wrn.Alligator." localSheetId="0" hidden="1">{#N/A,#N/A,FALSE,"Cover";#N/A,#N/A,FALSE,"Summary-Alligator";#N/A,#N/A,FALSE,"Proforma-Alligator";#N/A,#N/A,FALSE,"Cougar (12-31)";#N/A,#N/A,FALSE,"Cougar (3-31)";#N/A,#N/A,FALSE,"Alligator (12-31)";#N/A,#N/A,FALSE,"Alligator (3-31)"}</definedName>
    <definedName name="wrn.Alligator." localSheetId="2" hidden="1">{#N/A,#N/A,FALSE,"Cover";#N/A,#N/A,FALSE,"Summary-Alligator";#N/A,#N/A,FALSE,"Proforma-Alligator";#N/A,#N/A,FALSE,"Cougar (12-31)";#N/A,#N/A,FALSE,"Cougar (3-31)";#N/A,#N/A,FALSE,"Alligator (12-31)";#N/A,#N/A,FALSE,"Alligator (3-31)"}</definedName>
    <definedName name="wrn.Alligator." localSheetId="6" hidden="1">{#N/A,#N/A,FALSE,"Cover";#N/A,#N/A,FALSE,"Summary-Alligator";#N/A,#N/A,FALSE,"Proforma-Alligator";#N/A,#N/A,FALSE,"Cougar (12-31)";#N/A,#N/A,FALSE,"Cougar (3-31)";#N/A,#N/A,FALSE,"Alligator (12-31)";#N/A,#N/A,FALSE,"Alligator (3-31)"}</definedName>
    <definedName name="wrn.Alligator." localSheetId="3" hidden="1">{#N/A,#N/A,FALSE,"Cover";#N/A,#N/A,FALSE,"Summary-Alligator";#N/A,#N/A,FALSE,"Proforma-Alligator";#N/A,#N/A,FALSE,"Cougar (12-31)";#N/A,#N/A,FALSE,"Cougar (3-31)";#N/A,#N/A,FALSE,"Alligator (12-31)";#N/A,#N/A,FALSE,"Alligator (3-31)"}</definedName>
    <definedName name="wrn.Alligator." localSheetId="9" hidden="1">{#N/A,#N/A,FALSE,"Cover";#N/A,#N/A,FALSE,"Summary-Alligator";#N/A,#N/A,FALSE,"Proforma-Alligator";#N/A,#N/A,FALSE,"Cougar (12-31)";#N/A,#N/A,FALSE,"Cougar (3-31)";#N/A,#N/A,FALSE,"Alligator (12-31)";#N/A,#N/A,FALSE,"Alligator (3-31)"}</definedName>
    <definedName name="wrn.Alligator." localSheetId="5" hidden="1">{#N/A,#N/A,FALSE,"Cover";#N/A,#N/A,FALSE,"Summary-Alligator";#N/A,#N/A,FALSE,"Proforma-Alligator";#N/A,#N/A,FALSE,"Cougar (12-31)";#N/A,#N/A,FALSE,"Cougar (3-31)";#N/A,#N/A,FALSE,"Alligator (12-31)";#N/A,#N/A,FALSE,"Alligator (3-31)"}</definedName>
    <definedName name="wrn.Alligator." localSheetId="4" hidden="1">{#N/A,#N/A,FALSE,"Cover";#N/A,#N/A,FALSE,"Summary-Alligator";#N/A,#N/A,FALSE,"Proforma-Alligator";#N/A,#N/A,FALSE,"Cougar (12-31)";#N/A,#N/A,FALSE,"Cougar (3-31)";#N/A,#N/A,FALSE,"Alligator (12-31)";#N/A,#N/A,FALSE,"Alligator (3-31)"}</definedName>
    <definedName name="wrn.Alligator." localSheetId="1" hidden="1">{#N/A,#N/A,FALSE,"Cover";#N/A,#N/A,FALSE,"Summary-Alligator";#N/A,#N/A,FALSE,"Proforma-Alligator";#N/A,#N/A,FALSE,"Cougar (12-31)";#N/A,#N/A,FALSE,"Cougar (3-31)";#N/A,#N/A,FALSE,"Alligator (12-31)";#N/A,#N/A,FALSE,"Alligator (3-31)"}</definedName>
    <definedName name="wrn.Alligator." localSheetId="7" hidden="1">{#N/A,#N/A,FALSE,"Cover";#N/A,#N/A,FALSE,"Summary-Alligator";#N/A,#N/A,FALSE,"Proforma-Alligator";#N/A,#N/A,FALSE,"Cougar (12-31)";#N/A,#N/A,FALSE,"Cougar (3-31)";#N/A,#N/A,FALSE,"Alligator (12-31)";#N/A,#N/A,FALSE,"Alligator (3-31)"}</definedName>
    <definedName name="wrn.Alligator." hidden="1">{#N/A,#N/A,FALSE,"Cover";#N/A,#N/A,FALSE,"Summary-Alligator";#N/A,#N/A,FALSE,"Proforma-Alligator";#N/A,#N/A,FALSE,"Cougar (12-31)";#N/A,#N/A,FALSE,"Cougar (3-31)";#N/A,#N/A,FALSE,"Alligator (12-31)";#N/A,#N/A,FALSE,"Alligator (3-31)"}</definedName>
    <definedName name="wrn.Alligator._1" localSheetId="2" hidden="1">{#N/A,#N/A,FALSE,"Cover";#N/A,#N/A,FALSE,"Summary-Alligator";#N/A,#N/A,FALSE,"Proforma-Alligator";#N/A,#N/A,FALSE,"Cougar (12-31)";#N/A,#N/A,FALSE,"Cougar (3-31)";#N/A,#N/A,FALSE,"Alligator (12-31)";#N/A,#N/A,FALSE,"Alligator (3-31)"}</definedName>
    <definedName name="wrn.Alligator._1" localSheetId="6" hidden="1">{#N/A,#N/A,FALSE,"Cover";#N/A,#N/A,FALSE,"Summary-Alligator";#N/A,#N/A,FALSE,"Proforma-Alligator";#N/A,#N/A,FALSE,"Cougar (12-31)";#N/A,#N/A,FALSE,"Cougar (3-31)";#N/A,#N/A,FALSE,"Alligator (12-31)";#N/A,#N/A,FALSE,"Alligator (3-31)"}</definedName>
    <definedName name="wrn.Alligator._1" localSheetId="3" hidden="1">{#N/A,#N/A,FALSE,"Cover";#N/A,#N/A,FALSE,"Summary-Alligator";#N/A,#N/A,FALSE,"Proforma-Alligator";#N/A,#N/A,FALSE,"Cougar (12-31)";#N/A,#N/A,FALSE,"Cougar (3-31)";#N/A,#N/A,FALSE,"Alligator (12-31)";#N/A,#N/A,FALSE,"Alligator (3-31)"}</definedName>
    <definedName name="wrn.Alligator._1" localSheetId="9" hidden="1">{#N/A,#N/A,FALSE,"Cover";#N/A,#N/A,FALSE,"Summary-Alligator";#N/A,#N/A,FALSE,"Proforma-Alligator";#N/A,#N/A,FALSE,"Cougar (12-31)";#N/A,#N/A,FALSE,"Cougar (3-31)";#N/A,#N/A,FALSE,"Alligator (12-31)";#N/A,#N/A,FALSE,"Alligator (3-31)"}</definedName>
    <definedName name="wrn.Alligator._1" localSheetId="5" hidden="1">{#N/A,#N/A,FALSE,"Cover";#N/A,#N/A,FALSE,"Summary-Alligator";#N/A,#N/A,FALSE,"Proforma-Alligator";#N/A,#N/A,FALSE,"Cougar (12-31)";#N/A,#N/A,FALSE,"Cougar (3-31)";#N/A,#N/A,FALSE,"Alligator (12-31)";#N/A,#N/A,FALSE,"Alligator (3-31)"}</definedName>
    <definedName name="wrn.Alligator._1" localSheetId="4" hidden="1">{#N/A,#N/A,FALSE,"Cover";#N/A,#N/A,FALSE,"Summary-Alligator";#N/A,#N/A,FALSE,"Proforma-Alligator";#N/A,#N/A,FALSE,"Cougar (12-31)";#N/A,#N/A,FALSE,"Cougar (3-31)";#N/A,#N/A,FALSE,"Alligator (12-31)";#N/A,#N/A,FALSE,"Alligator (3-31)"}</definedName>
    <definedName name="wrn.Alligator._1" localSheetId="1" hidden="1">{#N/A,#N/A,FALSE,"Cover";#N/A,#N/A,FALSE,"Summary-Alligator";#N/A,#N/A,FALSE,"Proforma-Alligator";#N/A,#N/A,FALSE,"Cougar (12-31)";#N/A,#N/A,FALSE,"Cougar (3-31)";#N/A,#N/A,FALSE,"Alligator (12-31)";#N/A,#N/A,FALSE,"Alligator (3-31)"}</definedName>
    <definedName name="wrn.Alligator._1" localSheetId="7" hidden="1">{#N/A,#N/A,FALSE,"Cover";#N/A,#N/A,FALSE,"Summary-Alligator";#N/A,#N/A,FALSE,"Proforma-Alligator";#N/A,#N/A,FALSE,"Cougar (12-31)";#N/A,#N/A,FALSE,"Cougar (3-31)";#N/A,#N/A,FALSE,"Alligator (12-31)";#N/A,#N/A,FALSE,"Alligator (3-31)"}</definedName>
    <definedName name="wrn.Alligator._1" hidden="1">{#N/A,#N/A,FALSE,"Cover";#N/A,#N/A,FALSE,"Summary-Alligator";#N/A,#N/A,FALSE,"Proforma-Alligator";#N/A,#N/A,FALSE,"Cougar (12-31)";#N/A,#N/A,FALSE,"Cougar (3-31)";#N/A,#N/A,FALSE,"Alligator (12-31)";#N/A,#N/A,FALSE,"Alligator (3-31)"}</definedName>
    <definedName name="wrn.Alligator._2" localSheetId="2" hidden="1">{#N/A,#N/A,FALSE,"Cover";#N/A,#N/A,FALSE,"Summary-Alligator";#N/A,#N/A,FALSE,"Proforma-Alligator";#N/A,#N/A,FALSE,"Cougar (12-31)";#N/A,#N/A,FALSE,"Cougar (3-31)";#N/A,#N/A,FALSE,"Alligator (12-31)";#N/A,#N/A,FALSE,"Alligator (3-31)"}</definedName>
    <definedName name="wrn.Alligator._2" localSheetId="6" hidden="1">{#N/A,#N/A,FALSE,"Cover";#N/A,#N/A,FALSE,"Summary-Alligator";#N/A,#N/A,FALSE,"Proforma-Alligator";#N/A,#N/A,FALSE,"Cougar (12-31)";#N/A,#N/A,FALSE,"Cougar (3-31)";#N/A,#N/A,FALSE,"Alligator (12-31)";#N/A,#N/A,FALSE,"Alligator (3-31)"}</definedName>
    <definedName name="wrn.Alligator._2" localSheetId="3" hidden="1">{#N/A,#N/A,FALSE,"Cover";#N/A,#N/A,FALSE,"Summary-Alligator";#N/A,#N/A,FALSE,"Proforma-Alligator";#N/A,#N/A,FALSE,"Cougar (12-31)";#N/A,#N/A,FALSE,"Cougar (3-31)";#N/A,#N/A,FALSE,"Alligator (12-31)";#N/A,#N/A,FALSE,"Alligator (3-31)"}</definedName>
    <definedName name="wrn.Alligator._2" localSheetId="9" hidden="1">{#N/A,#N/A,FALSE,"Cover";#N/A,#N/A,FALSE,"Summary-Alligator";#N/A,#N/A,FALSE,"Proforma-Alligator";#N/A,#N/A,FALSE,"Cougar (12-31)";#N/A,#N/A,FALSE,"Cougar (3-31)";#N/A,#N/A,FALSE,"Alligator (12-31)";#N/A,#N/A,FALSE,"Alligator (3-31)"}</definedName>
    <definedName name="wrn.Alligator._2" localSheetId="5" hidden="1">{#N/A,#N/A,FALSE,"Cover";#N/A,#N/A,FALSE,"Summary-Alligator";#N/A,#N/A,FALSE,"Proforma-Alligator";#N/A,#N/A,FALSE,"Cougar (12-31)";#N/A,#N/A,FALSE,"Cougar (3-31)";#N/A,#N/A,FALSE,"Alligator (12-31)";#N/A,#N/A,FALSE,"Alligator (3-31)"}</definedName>
    <definedName name="wrn.Alligator._2" localSheetId="4" hidden="1">{#N/A,#N/A,FALSE,"Cover";#N/A,#N/A,FALSE,"Summary-Alligator";#N/A,#N/A,FALSE,"Proforma-Alligator";#N/A,#N/A,FALSE,"Cougar (12-31)";#N/A,#N/A,FALSE,"Cougar (3-31)";#N/A,#N/A,FALSE,"Alligator (12-31)";#N/A,#N/A,FALSE,"Alligator (3-31)"}</definedName>
    <definedName name="wrn.Alligator._2" localSheetId="1" hidden="1">{#N/A,#N/A,FALSE,"Cover";#N/A,#N/A,FALSE,"Summary-Alligator";#N/A,#N/A,FALSE,"Proforma-Alligator";#N/A,#N/A,FALSE,"Cougar (12-31)";#N/A,#N/A,FALSE,"Cougar (3-31)";#N/A,#N/A,FALSE,"Alligator (12-31)";#N/A,#N/A,FALSE,"Alligator (3-31)"}</definedName>
    <definedName name="wrn.Alligator._2" localSheetId="7" hidden="1">{#N/A,#N/A,FALSE,"Cover";#N/A,#N/A,FALSE,"Summary-Alligator";#N/A,#N/A,FALSE,"Proforma-Alligator";#N/A,#N/A,FALSE,"Cougar (12-31)";#N/A,#N/A,FALSE,"Cougar (3-31)";#N/A,#N/A,FALSE,"Alligator (12-31)";#N/A,#N/A,FALSE,"Alligator (3-31)"}</definedName>
    <definedName name="wrn.Alligator._2" hidden="1">{#N/A,#N/A,FALSE,"Cover";#N/A,#N/A,FALSE,"Summary-Alligator";#N/A,#N/A,FALSE,"Proforma-Alligator";#N/A,#N/A,FALSE,"Cougar (12-31)";#N/A,#N/A,FALSE,"Cougar (3-31)";#N/A,#N/A,FALSE,"Alligator (12-31)";#N/A,#N/A,FALSE,"Alligator (3-31)"}</definedName>
    <definedName name="wrn.Alligator._3" localSheetId="2" hidden="1">{#N/A,#N/A,FALSE,"Cover";#N/A,#N/A,FALSE,"Summary-Alligator";#N/A,#N/A,FALSE,"Proforma-Alligator";#N/A,#N/A,FALSE,"Cougar (12-31)";#N/A,#N/A,FALSE,"Cougar (3-31)";#N/A,#N/A,FALSE,"Alligator (12-31)";#N/A,#N/A,FALSE,"Alligator (3-31)"}</definedName>
    <definedName name="wrn.Alligator._3" localSheetId="6" hidden="1">{#N/A,#N/A,FALSE,"Cover";#N/A,#N/A,FALSE,"Summary-Alligator";#N/A,#N/A,FALSE,"Proforma-Alligator";#N/A,#N/A,FALSE,"Cougar (12-31)";#N/A,#N/A,FALSE,"Cougar (3-31)";#N/A,#N/A,FALSE,"Alligator (12-31)";#N/A,#N/A,FALSE,"Alligator (3-31)"}</definedName>
    <definedName name="wrn.Alligator._3" localSheetId="3" hidden="1">{#N/A,#N/A,FALSE,"Cover";#N/A,#N/A,FALSE,"Summary-Alligator";#N/A,#N/A,FALSE,"Proforma-Alligator";#N/A,#N/A,FALSE,"Cougar (12-31)";#N/A,#N/A,FALSE,"Cougar (3-31)";#N/A,#N/A,FALSE,"Alligator (12-31)";#N/A,#N/A,FALSE,"Alligator (3-31)"}</definedName>
    <definedName name="wrn.Alligator._3" localSheetId="9" hidden="1">{#N/A,#N/A,FALSE,"Cover";#N/A,#N/A,FALSE,"Summary-Alligator";#N/A,#N/A,FALSE,"Proforma-Alligator";#N/A,#N/A,FALSE,"Cougar (12-31)";#N/A,#N/A,FALSE,"Cougar (3-31)";#N/A,#N/A,FALSE,"Alligator (12-31)";#N/A,#N/A,FALSE,"Alligator (3-31)"}</definedName>
    <definedName name="wrn.Alligator._3" localSheetId="5" hidden="1">{#N/A,#N/A,FALSE,"Cover";#N/A,#N/A,FALSE,"Summary-Alligator";#N/A,#N/A,FALSE,"Proforma-Alligator";#N/A,#N/A,FALSE,"Cougar (12-31)";#N/A,#N/A,FALSE,"Cougar (3-31)";#N/A,#N/A,FALSE,"Alligator (12-31)";#N/A,#N/A,FALSE,"Alligator (3-31)"}</definedName>
    <definedName name="wrn.Alligator._3" localSheetId="4" hidden="1">{#N/A,#N/A,FALSE,"Cover";#N/A,#N/A,FALSE,"Summary-Alligator";#N/A,#N/A,FALSE,"Proforma-Alligator";#N/A,#N/A,FALSE,"Cougar (12-31)";#N/A,#N/A,FALSE,"Cougar (3-31)";#N/A,#N/A,FALSE,"Alligator (12-31)";#N/A,#N/A,FALSE,"Alligator (3-31)"}</definedName>
    <definedName name="wrn.Alligator._3" localSheetId="1" hidden="1">{#N/A,#N/A,FALSE,"Cover";#N/A,#N/A,FALSE,"Summary-Alligator";#N/A,#N/A,FALSE,"Proforma-Alligator";#N/A,#N/A,FALSE,"Cougar (12-31)";#N/A,#N/A,FALSE,"Cougar (3-31)";#N/A,#N/A,FALSE,"Alligator (12-31)";#N/A,#N/A,FALSE,"Alligator (3-31)"}</definedName>
    <definedName name="wrn.Alligator._3" localSheetId="7" hidden="1">{#N/A,#N/A,FALSE,"Cover";#N/A,#N/A,FALSE,"Summary-Alligator";#N/A,#N/A,FALSE,"Proforma-Alligator";#N/A,#N/A,FALSE,"Cougar (12-31)";#N/A,#N/A,FALSE,"Cougar (3-31)";#N/A,#N/A,FALSE,"Alligator (12-31)";#N/A,#N/A,FALSE,"Alligator (3-31)"}</definedName>
    <definedName name="wrn.Alligator._3" hidden="1">{#N/A,#N/A,FALSE,"Cover";#N/A,#N/A,FALSE,"Summary-Alligator";#N/A,#N/A,FALSE,"Proforma-Alligator";#N/A,#N/A,FALSE,"Cougar (12-31)";#N/A,#N/A,FALSE,"Cougar (3-31)";#N/A,#N/A,FALSE,"Alligator (12-31)";#N/A,#N/A,FALSE,"Alligator (3-31)"}</definedName>
    <definedName name="wrn.Alligator._4" localSheetId="2" hidden="1">{#N/A,#N/A,FALSE,"Cover";#N/A,#N/A,FALSE,"Summary-Alligator";#N/A,#N/A,FALSE,"Proforma-Alligator";#N/A,#N/A,FALSE,"Cougar (12-31)";#N/A,#N/A,FALSE,"Cougar (3-31)";#N/A,#N/A,FALSE,"Alligator (12-31)";#N/A,#N/A,FALSE,"Alligator (3-31)"}</definedName>
    <definedName name="wrn.Alligator._4" localSheetId="6" hidden="1">{#N/A,#N/A,FALSE,"Cover";#N/A,#N/A,FALSE,"Summary-Alligator";#N/A,#N/A,FALSE,"Proforma-Alligator";#N/A,#N/A,FALSE,"Cougar (12-31)";#N/A,#N/A,FALSE,"Cougar (3-31)";#N/A,#N/A,FALSE,"Alligator (12-31)";#N/A,#N/A,FALSE,"Alligator (3-31)"}</definedName>
    <definedName name="wrn.Alligator._4" localSheetId="3" hidden="1">{#N/A,#N/A,FALSE,"Cover";#N/A,#N/A,FALSE,"Summary-Alligator";#N/A,#N/A,FALSE,"Proforma-Alligator";#N/A,#N/A,FALSE,"Cougar (12-31)";#N/A,#N/A,FALSE,"Cougar (3-31)";#N/A,#N/A,FALSE,"Alligator (12-31)";#N/A,#N/A,FALSE,"Alligator (3-31)"}</definedName>
    <definedName name="wrn.Alligator._4" localSheetId="9" hidden="1">{#N/A,#N/A,FALSE,"Cover";#N/A,#N/A,FALSE,"Summary-Alligator";#N/A,#N/A,FALSE,"Proforma-Alligator";#N/A,#N/A,FALSE,"Cougar (12-31)";#N/A,#N/A,FALSE,"Cougar (3-31)";#N/A,#N/A,FALSE,"Alligator (12-31)";#N/A,#N/A,FALSE,"Alligator (3-31)"}</definedName>
    <definedName name="wrn.Alligator._4" localSheetId="5" hidden="1">{#N/A,#N/A,FALSE,"Cover";#N/A,#N/A,FALSE,"Summary-Alligator";#N/A,#N/A,FALSE,"Proforma-Alligator";#N/A,#N/A,FALSE,"Cougar (12-31)";#N/A,#N/A,FALSE,"Cougar (3-31)";#N/A,#N/A,FALSE,"Alligator (12-31)";#N/A,#N/A,FALSE,"Alligator (3-31)"}</definedName>
    <definedName name="wrn.Alligator._4" localSheetId="4" hidden="1">{#N/A,#N/A,FALSE,"Cover";#N/A,#N/A,FALSE,"Summary-Alligator";#N/A,#N/A,FALSE,"Proforma-Alligator";#N/A,#N/A,FALSE,"Cougar (12-31)";#N/A,#N/A,FALSE,"Cougar (3-31)";#N/A,#N/A,FALSE,"Alligator (12-31)";#N/A,#N/A,FALSE,"Alligator (3-31)"}</definedName>
    <definedName name="wrn.Alligator._4" localSheetId="1" hidden="1">{#N/A,#N/A,FALSE,"Cover";#N/A,#N/A,FALSE,"Summary-Alligator";#N/A,#N/A,FALSE,"Proforma-Alligator";#N/A,#N/A,FALSE,"Cougar (12-31)";#N/A,#N/A,FALSE,"Cougar (3-31)";#N/A,#N/A,FALSE,"Alligator (12-31)";#N/A,#N/A,FALSE,"Alligator (3-31)"}</definedName>
    <definedName name="wrn.Alligator._4" localSheetId="7" hidden="1">{#N/A,#N/A,FALSE,"Cover";#N/A,#N/A,FALSE,"Summary-Alligator";#N/A,#N/A,FALSE,"Proforma-Alligator";#N/A,#N/A,FALSE,"Cougar (12-31)";#N/A,#N/A,FALSE,"Cougar (3-31)";#N/A,#N/A,FALSE,"Alligator (12-31)";#N/A,#N/A,FALSE,"Alligator (3-31)"}</definedName>
    <definedName name="wrn.Alligator._4" hidden="1">{#N/A,#N/A,FALSE,"Cover";#N/A,#N/A,FALSE,"Summary-Alligator";#N/A,#N/A,FALSE,"Proforma-Alligator";#N/A,#N/A,FALSE,"Cougar (12-31)";#N/A,#N/A,FALSE,"Cougar (3-31)";#N/A,#N/A,FALSE,"Alligator (12-31)";#N/A,#N/A,FALSE,"Alligator (3-31)"}</definedName>
    <definedName name="wrn.Alligator._5" localSheetId="2" hidden="1">{#N/A,#N/A,FALSE,"Cover";#N/A,#N/A,FALSE,"Summary-Alligator";#N/A,#N/A,FALSE,"Proforma-Alligator";#N/A,#N/A,FALSE,"Cougar (12-31)";#N/A,#N/A,FALSE,"Cougar (3-31)";#N/A,#N/A,FALSE,"Alligator (12-31)";#N/A,#N/A,FALSE,"Alligator (3-31)"}</definedName>
    <definedName name="wrn.Alligator._5" localSheetId="6" hidden="1">{#N/A,#N/A,FALSE,"Cover";#N/A,#N/A,FALSE,"Summary-Alligator";#N/A,#N/A,FALSE,"Proforma-Alligator";#N/A,#N/A,FALSE,"Cougar (12-31)";#N/A,#N/A,FALSE,"Cougar (3-31)";#N/A,#N/A,FALSE,"Alligator (12-31)";#N/A,#N/A,FALSE,"Alligator (3-31)"}</definedName>
    <definedName name="wrn.Alligator._5" localSheetId="3" hidden="1">{#N/A,#N/A,FALSE,"Cover";#N/A,#N/A,FALSE,"Summary-Alligator";#N/A,#N/A,FALSE,"Proforma-Alligator";#N/A,#N/A,FALSE,"Cougar (12-31)";#N/A,#N/A,FALSE,"Cougar (3-31)";#N/A,#N/A,FALSE,"Alligator (12-31)";#N/A,#N/A,FALSE,"Alligator (3-31)"}</definedName>
    <definedName name="wrn.Alligator._5" localSheetId="9" hidden="1">{#N/A,#N/A,FALSE,"Cover";#N/A,#N/A,FALSE,"Summary-Alligator";#N/A,#N/A,FALSE,"Proforma-Alligator";#N/A,#N/A,FALSE,"Cougar (12-31)";#N/A,#N/A,FALSE,"Cougar (3-31)";#N/A,#N/A,FALSE,"Alligator (12-31)";#N/A,#N/A,FALSE,"Alligator (3-31)"}</definedName>
    <definedName name="wrn.Alligator._5" localSheetId="5" hidden="1">{#N/A,#N/A,FALSE,"Cover";#N/A,#N/A,FALSE,"Summary-Alligator";#N/A,#N/A,FALSE,"Proforma-Alligator";#N/A,#N/A,FALSE,"Cougar (12-31)";#N/A,#N/A,FALSE,"Cougar (3-31)";#N/A,#N/A,FALSE,"Alligator (12-31)";#N/A,#N/A,FALSE,"Alligator (3-31)"}</definedName>
    <definedName name="wrn.Alligator._5" localSheetId="4" hidden="1">{#N/A,#N/A,FALSE,"Cover";#N/A,#N/A,FALSE,"Summary-Alligator";#N/A,#N/A,FALSE,"Proforma-Alligator";#N/A,#N/A,FALSE,"Cougar (12-31)";#N/A,#N/A,FALSE,"Cougar (3-31)";#N/A,#N/A,FALSE,"Alligator (12-31)";#N/A,#N/A,FALSE,"Alligator (3-31)"}</definedName>
    <definedName name="wrn.Alligator._5" localSheetId="1" hidden="1">{#N/A,#N/A,FALSE,"Cover";#N/A,#N/A,FALSE,"Summary-Alligator";#N/A,#N/A,FALSE,"Proforma-Alligator";#N/A,#N/A,FALSE,"Cougar (12-31)";#N/A,#N/A,FALSE,"Cougar (3-31)";#N/A,#N/A,FALSE,"Alligator (12-31)";#N/A,#N/A,FALSE,"Alligator (3-31)"}</definedName>
    <definedName name="wrn.Alligator._5" localSheetId="7" hidden="1">{#N/A,#N/A,FALSE,"Cover";#N/A,#N/A,FALSE,"Summary-Alligator";#N/A,#N/A,FALSE,"Proforma-Alligator";#N/A,#N/A,FALSE,"Cougar (12-31)";#N/A,#N/A,FALSE,"Cougar (3-31)";#N/A,#N/A,FALSE,"Alligator (12-31)";#N/A,#N/A,FALSE,"Alligator (3-31)"}</definedName>
    <definedName name="wrn.Alligator._5" hidden="1">{#N/A,#N/A,FALSE,"Cover";#N/A,#N/A,FALSE,"Summary-Alligator";#N/A,#N/A,FALSE,"Proforma-Alligator";#N/A,#N/A,FALSE,"Cougar (12-31)";#N/A,#N/A,FALSE,"Cougar (3-31)";#N/A,#N/A,FALSE,"Alligator (12-31)";#N/A,#N/A,FALSE,"Alligator (3-31)"}</definedName>
    <definedName name="wrn.ANALISIS._.SENSIBILIDAD." localSheetId="0" hidden="1">{#N/A,#N/A,FALSE,"BALANCE";#N/A,#N/A,FALSE,"CUENTA DE PYG";#N/A,#N/A,FALSE,"RATIOS"}</definedName>
    <definedName name="wrn.ANALISIS._.SENSIBILIDAD." localSheetId="2" hidden="1">{#N/A,#N/A,FALSE,"BALANCE";#N/A,#N/A,FALSE,"CUENTA DE PYG";#N/A,#N/A,FALSE,"RATIOS"}</definedName>
    <definedName name="wrn.ANALISIS._.SENSIBILIDAD." localSheetId="6" hidden="1">{#N/A,#N/A,FALSE,"BALANCE";#N/A,#N/A,FALSE,"CUENTA DE PYG";#N/A,#N/A,FALSE,"RATIOS"}</definedName>
    <definedName name="wrn.ANALISIS._.SENSIBILIDAD." localSheetId="3" hidden="1">{#N/A,#N/A,FALSE,"BALANCE";#N/A,#N/A,FALSE,"CUENTA DE PYG";#N/A,#N/A,FALSE,"RATIOS"}</definedName>
    <definedName name="wrn.ANALISIS._.SENSIBILIDAD." localSheetId="9" hidden="1">{#N/A,#N/A,FALSE,"BALANCE";#N/A,#N/A,FALSE,"CUENTA DE PYG";#N/A,#N/A,FALSE,"RATIOS"}</definedName>
    <definedName name="wrn.ANALISIS._.SENSIBILIDAD." localSheetId="5" hidden="1">{#N/A,#N/A,FALSE,"BALANCE";#N/A,#N/A,FALSE,"CUENTA DE PYG";#N/A,#N/A,FALSE,"RATIOS"}</definedName>
    <definedName name="wrn.ANALISIS._.SENSIBILIDAD." localSheetId="4" hidden="1">{#N/A,#N/A,FALSE,"BALANCE";#N/A,#N/A,FALSE,"CUENTA DE PYG";#N/A,#N/A,FALSE,"RATIOS"}</definedName>
    <definedName name="wrn.ANALISIS._.SENSIBILIDAD." localSheetId="1" hidden="1">{#N/A,#N/A,FALSE,"BALANCE";#N/A,#N/A,FALSE,"CUENTA DE PYG";#N/A,#N/A,FALSE,"RATIOS"}</definedName>
    <definedName name="wrn.ANALISIS._.SENSIBILIDAD." localSheetId="7" hidden="1">{#N/A,#N/A,FALSE,"BALANCE";#N/A,#N/A,FALSE,"CUENTA DE PYG";#N/A,#N/A,FALSE,"RATIOS"}</definedName>
    <definedName name="wrn.ANALISIS._.SENSIBILIDAD." hidden="1">{#N/A,#N/A,FALSE,"BALANCE";#N/A,#N/A,FALSE,"CUENTA DE PYG";#N/A,#N/A,FALSE,"RATIOS"}</definedName>
    <definedName name="wrn.balanco._.patrimonial." localSheetId="0" hidden="1">{#N/A,#N/A,FALSE,"base"}</definedName>
    <definedName name="wrn.balanco._.patrimonial." localSheetId="2" hidden="1">{#N/A,#N/A,FALSE,"base"}</definedName>
    <definedName name="wrn.balanco._.patrimonial." localSheetId="6" hidden="1">{#N/A,#N/A,FALSE,"base"}</definedName>
    <definedName name="wrn.balanco._.patrimonial." localSheetId="3" hidden="1">{#N/A,#N/A,FALSE,"base"}</definedName>
    <definedName name="wrn.balanco._.patrimonial." localSheetId="9" hidden="1">{#N/A,#N/A,FALSE,"base"}</definedName>
    <definedName name="wrn.balanco._.patrimonial." localSheetId="5" hidden="1">{#N/A,#N/A,FALSE,"base"}</definedName>
    <definedName name="wrn.balanco._.patrimonial." localSheetId="4" hidden="1">{#N/A,#N/A,FALSE,"base"}</definedName>
    <definedName name="wrn.balanco._.patrimonial." localSheetId="1" hidden="1">{#N/A,#N/A,FALSE,"base"}</definedName>
    <definedName name="wrn.balanco._.patrimonial." localSheetId="7" hidden="1">{#N/A,#N/A,FALSE,"base"}</definedName>
    <definedName name="wrn.balanco._.patrimonial." hidden="1">{#N/A,#N/A,FALSE,"base"}</definedName>
    <definedName name="wrn.BEL." localSheetId="0" hidden="1">{"IS",#N/A,FALSE,"IS";"RPTIS",#N/A,FALSE,"RPTIS";"STATS",#N/A,FALSE,"STATS";"CELL",#N/A,FALSE,"CELL";"BS",#N/A,FALSE,"BS"}</definedName>
    <definedName name="wrn.BEL." localSheetId="2" hidden="1">{"IS",#N/A,FALSE,"IS";"RPTIS",#N/A,FALSE,"RPTIS";"STATS",#N/A,FALSE,"STATS";"CELL",#N/A,FALSE,"CELL";"BS",#N/A,FALSE,"BS"}</definedName>
    <definedName name="wrn.BEL." localSheetId="6" hidden="1">{"IS",#N/A,FALSE,"IS";"RPTIS",#N/A,FALSE,"RPTIS";"STATS",#N/A,FALSE,"STATS";"CELL",#N/A,FALSE,"CELL";"BS",#N/A,FALSE,"BS"}</definedName>
    <definedName name="wrn.BEL." localSheetId="3" hidden="1">{"IS",#N/A,FALSE,"IS";"RPTIS",#N/A,FALSE,"RPTIS";"STATS",#N/A,FALSE,"STATS";"CELL",#N/A,FALSE,"CELL";"BS",#N/A,FALSE,"BS"}</definedName>
    <definedName name="wrn.BEL." localSheetId="9" hidden="1">{"IS",#N/A,FALSE,"IS";"RPTIS",#N/A,FALSE,"RPTIS";"STATS",#N/A,FALSE,"STATS";"CELL",#N/A,FALSE,"CELL";"BS",#N/A,FALSE,"BS"}</definedName>
    <definedName name="wrn.BEL." localSheetId="5" hidden="1">{"IS",#N/A,FALSE,"IS";"RPTIS",#N/A,FALSE,"RPTIS";"STATS",#N/A,FALSE,"STATS";"CELL",#N/A,FALSE,"CELL";"BS",#N/A,FALSE,"BS"}</definedName>
    <definedName name="wrn.BEL." localSheetId="4" hidden="1">{"IS",#N/A,FALSE,"IS";"RPTIS",#N/A,FALSE,"RPTIS";"STATS",#N/A,FALSE,"STATS";"CELL",#N/A,FALSE,"CELL";"BS",#N/A,FALSE,"BS"}</definedName>
    <definedName name="wrn.BEL." localSheetId="1" hidden="1">{"IS",#N/A,FALSE,"IS";"RPTIS",#N/A,FALSE,"RPTIS";"STATS",#N/A,FALSE,"STATS";"CELL",#N/A,FALSE,"CELL";"BS",#N/A,FALSE,"BS"}</definedName>
    <definedName name="wrn.BEL." localSheetId="7" hidden="1">{"IS",#N/A,FALSE,"IS";"RPTIS",#N/A,FALSE,"RPTIS";"STATS",#N/A,FALSE,"STATS";"CELL",#N/A,FALSE,"CELL";"BS",#N/A,FALSE,"BS"}</definedName>
    <definedName name="wrn.BEL." hidden="1">{"IS",#N/A,FALSE,"IS";"RPTIS",#N/A,FALSE,"RPTIS";"STATS",#N/A,FALSE,"STATS";"CELL",#N/A,FALSE,"CELL";"BS",#N/A,FALSE,"BS"}</definedName>
    <definedName name="wrn.Cobafi9." localSheetId="0" hidden="1">{"Revs",#N/A,TRUE,"Revs";"Costs",#N/A,TRUE,"Revs";"EBITDA",#N/A,TRUE,"Revs";"IS",#N/A,TRUE,"Revs";"CF",#N/A,TRUE,"Revs";"D/E",#N/A,TRUE,"Revs";"Debt Stats",#N/A,TRUE,"Revs";"DCFu",#N/A,TRUE,"Revs";"Sensitivity1",#N/A,TRUE,"Revs";"DCFl",#N/A,TRUE,"Revs"}</definedName>
    <definedName name="wrn.Cobafi9." localSheetId="2" hidden="1">{"Revs",#N/A,TRUE,"Revs";"Costs",#N/A,TRUE,"Revs";"EBITDA",#N/A,TRUE,"Revs";"IS",#N/A,TRUE,"Revs";"CF",#N/A,TRUE,"Revs";"D/E",#N/A,TRUE,"Revs";"Debt Stats",#N/A,TRUE,"Revs";"DCFu",#N/A,TRUE,"Revs";"Sensitivity1",#N/A,TRUE,"Revs";"DCFl",#N/A,TRUE,"Revs"}</definedName>
    <definedName name="wrn.Cobafi9." localSheetId="6" hidden="1">{"Revs",#N/A,TRUE,"Revs";"Costs",#N/A,TRUE,"Revs";"EBITDA",#N/A,TRUE,"Revs";"IS",#N/A,TRUE,"Revs";"CF",#N/A,TRUE,"Revs";"D/E",#N/A,TRUE,"Revs";"Debt Stats",#N/A,TRUE,"Revs";"DCFu",#N/A,TRUE,"Revs";"Sensitivity1",#N/A,TRUE,"Revs";"DCFl",#N/A,TRUE,"Revs"}</definedName>
    <definedName name="wrn.Cobafi9." localSheetId="3" hidden="1">{"Revs",#N/A,TRUE,"Revs";"Costs",#N/A,TRUE,"Revs";"EBITDA",#N/A,TRUE,"Revs";"IS",#N/A,TRUE,"Revs";"CF",#N/A,TRUE,"Revs";"D/E",#N/A,TRUE,"Revs";"Debt Stats",#N/A,TRUE,"Revs";"DCFu",#N/A,TRUE,"Revs";"Sensitivity1",#N/A,TRUE,"Revs";"DCFl",#N/A,TRUE,"Revs"}</definedName>
    <definedName name="wrn.Cobafi9." localSheetId="9" hidden="1">{"Revs",#N/A,TRUE,"Revs";"Costs",#N/A,TRUE,"Revs";"EBITDA",#N/A,TRUE,"Revs";"IS",#N/A,TRUE,"Revs";"CF",#N/A,TRUE,"Revs";"D/E",#N/A,TRUE,"Revs";"Debt Stats",#N/A,TRUE,"Revs";"DCFu",#N/A,TRUE,"Revs";"Sensitivity1",#N/A,TRUE,"Revs";"DCFl",#N/A,TRUE,"Revs"}</definedName>
    <definedName name="wrn.Cobafi9." localSheetId="5" hidden="1">{"Revs",#N/A,TRUE,"Revs";"Costs",#N/A,TRUE,"Revs";"EBITDA",#N/A,TRUE,"Revs";"IS",#N/A,TRUE,"Revs";"CF",#N/A,TRUE,"Revs";"D/E",#N/A,TRUE,"Revs";"Debt Stats",#N/A,TRUE,"Revs";"DCFu",#N/A,TRUE,"Revs";"Sensitivity1",#N/A,TRUE,"Revs";"DCFl",#N/A,TRUE,"Revs"}</definedName>
    <definedName name="wrn.Cobafi9." localSheetId="4" hidden="1">{"Revs",#N/A,TRUE,"Revs";"Costs",#N/A,TRUE,"Revs";"EBITDA",#N/A,TRUE,"Revs";"IS",#N/A,TRUE,"Revs";"CF",#N/A,TRUE,"Revs";"D/E",#N/A,TRUE,"Revs";"Debt Stats",#N/A,TRUE,"Revs";"DCFu",#N/A,TRUE,"Revs";"Sensitivity1",#N/A,TRUE,"Revs";"DCFl",#N/A,TRUE,"Revs"}</definedName>
    <definedName name="wrn.Cobafi9." localSheetId="1" hidden="1">{"Revs",#N/A,TRUE,"Revs";"Costs",#N/A,TRUE,"Revs";"EBITDA",#N/A,TRUE,"Revs";"IS",#N/A,TRUE,"Revs";"CF",#N/A,TRUE,"Revs";"D/E",#N/A,TRUE,"Revs";"Debt Stats",#N/A,TRUE,"Revs";"DCFu",#N/A,TRUE,"Revs";"Sensitivity1",#N/A,TRUE,"Revs";"DCFl",#N/A,TRUE,"Revs"}</definedName>
    <definedName name="wrn.Cobafi9." localSheetId="7" hidden="1">{"Revs",#N/A,TRUE,"Revs";"Costs",#N/A,TRUE,"Revs";"EBITDA",#N/A,TRUE,"Revs";"IS",#N/A,TRUE,"Revs";"CF",#N/A,TRUE,"Revs";"D/E",#N/A,TRUE,"Revs";"Debt Stats",#N/A,TRUE,"Revs";"DCFu",#N/A,TRUE,"Revs";"Sensitivity1",#N/A,TRUE,"Revs";"DCFl",#N/A,TRUE,"Revs"}</definedName>
    <definedName name="wrn.Cobafi9." hidden="1">{"Revs",#N/A,TRUE,"Revs";"Costs",#N/A,TRUE,"Revs";"EBITDA",#N/A,TRUE,"Revs";"IS",#N/A,TRUE,"Revs";"CF",#N/A,TRUE,"Revs";"D/E",#N/A,TRUE,"Revs";"Debt Stats",#N/A,TRUE,"Revs";"DCFu",#N/A,TRUE,"Revs";"Sensitivity1",#N/A,TRUE,"Revs";"DCFl",#N/A,TRUE,"Revs"}</definedName>
    <definedName name="wrn.Conciliação." localSheetId="2" hidden="1">{"printConciliação",#N/A,FALSE,"Database"}</definedName>
    <definedName name="wrn.Conciliação." localSheetId="6" hidden="1">{"printConciliação",#N/A,FALSE,"Database"}</definedName>
    <definedName name="wrn.Conciliação." localSheetId="3" hidden="1">{"printConciliação",#N/A,FALSE,"Database"}</definedName>
    <definedName name="wrn.Conciliação." localSheetId="9" hidden="1">{"printConciliação",#N/A,FALSE,"Database"}</definedName>
    <definedName name="wrn.Conciliação." localSheetId="5" hidden="1">{"printConciliação",#N/A,FALSE,"Database"}</definedName>
    <definedName name="wrn.Conciliação." localSheetId="4" hidden="1">{"printConciliação",#N/A,FALSE,"Database"}</definedName>
    <definedName name="wrn.Conciliação." localSheetId="1" hidden="1">{"printConciliação",#N/A,FALSE,"Database"}</definedName>
    <definedName name="wrn.Conciliação." localSheetId="7" hidden="1">{"printConciliação",#N/A,FALSE,"Database"}</definedName>
    <definedName name="wrn.Conciliação." hidden="1">{"printConciliação",#N/A,FALSE,"Database"}</definedName>
    <definedName name="wrn.cxdia." localSheetId="0" hidden="1">{#N/A,#N/A,FALSE,"FFCXOUT3"}</definedName>
    <definedName name="wrn.cxdia." localSheetId="2" hidden="1">{#N/A,#N/A,FALSE,"FFCXOUT3"}</definedName>
    <definedName name="wrn.cxdia." localSheetId="6" hidden="1">{#N/A,#N/A,FALSE,"FFCXOUT3"}</definedName>
    <definedName name="wrn.cxdia." localSheetId="3" hidden="1">{#N/A,#N/A,FALSE,"FFCXOUT3"}</definedName>
    <definedName name="wrn.cxdia." localSheetId="9" hidden="1">{#N/A,#N/A,FALSE,"FFCXOUT3"}</definedName>
    <definedName name="wrn.cxdia." localSheetId="5" hidden="1">{#N/A,#N/A,FALSE,"FFCXOUT3"}</definedName>
    <definedName name="wrn.cxdia." localSheetId="4" hidden="1">{#N/A,#N/A,FALSE,"FFCXOUT3"}</definedName>
    <definedName name="wrn.cxdia." localSheetId="1" hidden="1">{#N/A,#N/A,FALSE,"FFCXOUT3"}</definedName>
    <definedName name="wrn.cxdia." localSheetId="7" hidden="1">{#N/A,#N/A,FALSE,"FFCXOUT3"}</definedName>
    <definedName name="wrn.cxdia." hidden="1">{#N/A,#N/A,FALSE,"FFCXOUT3"}</definedName>
    <definedName name="wrn.cxdiager." localSheetId="0" hidden="1">{#N/A,#N/A,FALSE,"FFCXOUT3"}</definedName>
    <definedName name="wrn.cxdiager." localSheetId="2" hidden="1">{#N/A,#N/A,FALSE,"FFCXOUT3"}</definedName>
    <definedName name="wrn.cxdiager." localSheetId="6" hidden="1">{#N/A,#N/A,FALSE,"FFCXOUT3"}</definedName>
    <definedName name="wrn.cxdiager." localSheetId="3" hidden="1">{#N/A,#N/A,FALSE,"FFCXOUT3"}</definedName>
    <definedName name="wrn.cxdiager." localSheetId="9" hidden="1">{#N/A,#N/A,FALSE,"FFCXOUT3"}</definedName>
    <definedName name="wrn.cxdiager." localSheetId="5" hidden="1">{#N/A,#N/A,FALSE,"FFCXOUT3"}</definedName>
    <definedName name="wrn.cxdiager." localSheetId="4" hidden="1">{#N/A,#N/A,FALSE,"FFCXOUT3"}</definedName>
    <definedName name="wrn.cxdiager." localSheetId="1" hidden="1">{#N/A,#N/A,FALSE,"FFCXOUT3"}</definedName>
    <definedName name="wrn.cxdiager." localSheetId="7" hidden="1">{#N/A,#N/A,FALSE,"FFCXOUT3"}</definedName>
    <definedName name="wrn.cxdiager." hidden="1">{#N/A,#N/A,FALSE,"FFCXOUT3"}</definedName>
    <definedName name="wrn.dcf." localSheetId="0" hidden="1">{"mgmt forecast",#N/A,FALSE,"Mgmt Forecast";"dcf table",#N/A,FALSE,"Mgmt Forecast";"sensitivity",#N/A,FALSE,"Mgmt Forecast";"table inputs",#N/A,FALSE,"Mgmt Forecast";"calculations",#N/A,FALSE,"Mgmt Forecast"}</definedName>
    <definedName name="wrn.dcf." localSheetId="2" hidden="1">{"mgmt forecast",#N/A,FALSE,"Mgmt Forecast";"dcf table",#N/A,FALSE,"Mgmt Forecast";"sensitivity",#N/A,FALSE,"Mgmt Forecast";"table inputs",#N/A,FALSE,"Mgmt Forecast";"calculations",#N/A,FALSE,"Mgmt Forecast"}</definedName>
    <definedName name="wrn.dcf." localSheetId="6" hidden="1">{"mgmt forecast",#N/A,FALSE,"Mgmt Forecast";"dcf table",#N/A,FALSE,"Mgmt Forecast";"sensitivity",#N/A,FALSE,"Mgmt Forecast";"table inputs",#N/A,FALSE,"Mgmt Forecast";"calculations",#N/A,FALSE,"Mgmt Forecast"}</definedName>
    <definedName name="wrn.dcf." localSheetId="3" hidden="1">{"mgmt forecast",#N/A,FALSE,"Mgmt Forecast";"dcf table",#N/A,FALSE,"Mgmt Forecast";"sensitivity",#N/A,FALSE,"Mgmt Forecast";"table inputs",#N/A,FALSE,"Mgmt Forecast";"calculations",#N/A,FALSE,"Mgmt Forecast"}</definedName>
    <definedName name="wrn.dcf." localSheetId="9" hidden="1">{"mgmt forecast",#N/A,FALSE,"Mgmt Forecast";"dcf table",#N/A,FALSE,"Mgmt Forecast";"sensitivity",#N/A,FALSE,"Mgmt Forecast";"table inputs",#N/A,FALSE,"Mgmt Forecast";"calculations",#N/A,FALSE,"Mgmt Forecast"}</definedName>
    <definedName name="wrn.dcf." localSheetId="5" hidden="1">{"mgmt forecast",#N/A,FALSE,"Mgmt Forecast";"dcf table",#N/A,FALSE,"Mgmt Forecast";"sensitivity",#N/A,FALSE,"Mgmt Forecast";"table inputs",#N/A,FALSE,"Mgmt Forecast";"calculations",#N/A,FALSE,"Mgmt Forecast"}</definedName>
    <definedName name="wrn.dcf." localSheetId="4" hidden="1">{"mgmt forecast",#N/A,FALSE,"Mgmt Forecast";"dcf table",#N/A,FALSE,"Mgmt Forecast";"sensitivity",#N/A,FALSE,"Mgmt Forecast";"table inputs",#N/A,FALSE,"Mgmt Forecast";"calculations",#N/A,FALSE,"Mgmt Forecast"}</definedName>
    <definedName name="wrn.dcf." localSheetId="1" hidden="1">{"mgmt forecast",#N/A,FALSE,"Mgmt Forecast";"dcf table",#N/A,FALSE,"Mgmt Forecast";"sensitivity",#N/A,FALSE,"Mgmt Forecast";"table inputs",#N/A,FALSE,"Mgmt Forecast";"calculations",#N/A,FALSE,"Mgmt Forecast"}</definedName>
    <definedName name="wrn.dcf." localSheetId="7" hidden="1">{"mgmt forecast",#N/A,FALSE,"Mgmt Forecast";"dcf table",#N/A,FALSE,"Mgmt Forecast";"sensitivity",#N/A,FALSE,"Mgmt Forecast";"table inputs",#N/A,FALSE,"Mgmt Forecast";"calculations",#N/A,FALSE,"Mgmt Forecast"}</definedName>
    <definedName name="wrn.dcf." hidden="1">{"mgmt forecast",#N/A,FALSE,"Mgmt Forecast";"dcf table",#N/A,FALSE,"Mgmt Forecast";"sensitivity",#N/A,FALSE,"Mgmt Forecast";"table inputs",#N/A,FALSE,"Mgmt Forecast";"calculations",#N/A,FALSE,"Mgmt Forecast"}</definedName>
    <definedName name="wrn.Decision._.Memo." localSheetId="0"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 localSheetId="2"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 localSheetId="6"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 localSheetId="3"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 localSheetId="9"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 localSheetId="5"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 localSheetId="4"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 localSheetId="1"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 localSheetId="7"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1" localSheetId="2"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1" localSheetId="6"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1" localSheetId="3"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1" localSheetId="9"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1" localSheetId="5"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1" localSheetId="4"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1" localSheetId="1"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1" localSheetId="7"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1"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2" localSheetId="2"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2" localSheetId="6"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2" localSheetId="3"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2" localSheetId="9"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2" localSheetId="5"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2" localSheetId="4"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2" localSheetId="1"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2" localSheetId="7"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2"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3" localSheetId="2"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3" localSheetId="6"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3" localSheetId="3"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3" localSheetId="9"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3" localSheetId="5"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3" localSheetId="4"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3" localSheetId="1"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3" localSheetId="7"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3"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4" localSheetId="2"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4" localSheetId="6"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4" localSheetId="3"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4" localSheetId="9"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4" localSheetId="5"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4" localSheetId="4"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4" localSheetId="1"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4" localSheetId="7"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4"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5" localSheetId="2"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5" localSheetId="6"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5" localSheetId="3"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5" localSheetId="9"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5" localSheetId="5"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5" localSheetId="4"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5" localSheetId="1"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5" localSheetId="7"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cision._.Memo._5" hidden="1">{"Summary",#N/A,TRUE,"Summary";"Assumptions",#N/A,TRUE,"Assumptions";"Decision Memo",#N/A,TRUE,"Ratios";"Decision Memo",#N/A,TRUE,"Fin. Stat.";"IRR",#N/A,TRUE,"IRR";"Decision Memo",#N/A,TRUE,"Sales - Trend";"Polymer Prices",#N/A,TRUE,"Pricing";"Decision Memo",#N/A,TRUE,"Operating Costs";"Decision Memo",#N/A,TRUE,"Feedstock Prices";"Decision Memo",#N/A,TRUE,"PPE-Dep'n";"Decision Memo",#N/A,TRUE,"Debt"}</definedName>
    <definedName name="wrn.Dezembro." localSheetId="2" hidden="1">{"SumDez03",#N/A,FALSE,"SUMMARY";"US$Dez03",#N/A,FALSE,"US$YTD";#N/A,#N/A,FALSE,"US$"}</definedName>
    <definedName name="wrn.Dezembro." localSheetId="6" hidden="1">{"SumDez03",#N/A,FALSE,"SUMMARY";"US$Dez03",#N/A,FALSE,"US$YTD";#N/A,#N/A,FALSE,"US$"}</definedName>
    <definedName name="wrn.Dezembro." localSheetId="3" hidden="1">{"SumDez03",#N/A,FALSE,"SUMMARY";"US$Dez03",#N/A,FALSE,"US$YTD";#N/A,#N/A,FALSE,"US$"}</definedName>
    <definedName name="wrn.Dezembro." localSheetId="9" hidden="1">{"SumDez03",#N/A,FALSE,"SUMMARY";"US$Dez03",#N/A,FALSE,"US$YTD";#N/A,#N/A,FALSE,"US$"}</definedName>
    <definedName name="wrn.Dezembro." localSheetId="5" hidden="1">{"SumDez03",#N/A,FALSE,"SUMMARY";"US$Dez03",#N/A,FALSE,"US$YTD";#N/A,#N/A,FALSE,"US$"}</definedName>
    <definedName name="wrn.Dezembro." localSheetId="4" hidden="1">{"SumDez03",#N/A,FALSE,"SUMMARY";"US$Dez03",#N/A,FALSE,"US$YTD";#N/A,#N/A,FALSE,"US$"}</definedName>
    <definedName name="wrn.Dezembro." localSheetId="1" hidden="1">{"SumDez03",#N/A,FALSE,"SUMMARY";"US$Dez03",#N/A,FALSE,"US$YTD";#N/A,#N/A,FALSE,"US$"}</definedName>
    <definedName name="wrn.Dezembro." localSheetId="7" hidden="1">{"SumDez03",#N/A,FALSE,"SUMMARY";"US$Dez03",#N/A,FALSE,"US$YTD";#N/A,#N/A,FALSE,"US$"}</definedName>
    <definedName name="wrn.Dezembro." hidden="1">{"SumDez03",#N/A,FALSE,"SUMMARY";"US$Dez03",#N/A,FALSE,"US$YTD";#N/A,#N/A,FALSE,"US$"}</definedName>
    <definedName name="wrn.Dezembro._1" localSheetId="2" hidden="1">{"SumDez03",#N/A,FALSE,"SUMMARY";"US$Dez03",#N/A,FALSE,"US$YTD";#N/A,#N/A,FALSE,"US$"}</definedName>
    <definedName name="wrn.Dezembro._1" localSheetId="6" hidden="1">{"SumDez03",#N/A,FALSE,"SUMMARY";"US$Dez03",#N/A,FALSE,"US$YTD";#N/A,#N/A,FALSE,"US$"}</definedName>
    <definedName name="wrn.Dezembro._1" localSheetId="3" hidden="1">{"SumDez03",#N/A,FALSE,"SUMMARY";"US$Dez03",#N/A,FALSE,"US$YTD";#N/A,#N/A,FALSE,"US$"}</definedName>
    <definedName name="wrn.Dezembro._1" localSheetId="9" hidden="1">{"SumDez03",#N/A,FALSE,"SUMMARY";"US$Dez03",#N/A,FALSE,"US$YTD";#N/A,#N/A,FALSE,"US$"}</definedName>
    <definedName name="wrn.Dezembro._1" localSheetId="5" hidden="1">{"SumDez03",#N/A,FALSE,"SUMMARY";"US$Dez03",#N/A,FALSE,"US$YTD";#N/A,#N/A,FALSE,"US$"}</definedName>
    <definedName name="wrn.Dezembro._1" localSheetId="4" hidden="1">{"SumDez03",#N/A,FALSE,"SUMMARY";"US$Dez03",#N/A,FALSE,"US$YTD";#N/A,#N/A,FALSE,"US$"}</definedName>
    <definedName name="wrn.Dezembro._1" localSheetId="1" hidden="1">{"SumDez03",#N/A,FALSE,"SUMMARY";"US$Dez03",#N/A,FALSE,"US$YTD";#N/A,#N/A,FALSE,"US$"}</definedName>
    <definedName name="wrn.Dezembro._1" localSheetId="7" hidden="1">{"SumDez03",#N/A,FALSE,"SUMMARY";"US$Dez03",#N/A,FALSE,"US$YTD";#N/A,#N/A,FALSE,"US$"}</definedName>
    <definedName name="wrn.Dezembro._1" hidden="1">{"SumDez03",#N/A,FALSE,"SUMMARY";"US$Dez03",#N/A,FALSE,"US$YTD";#N/A,#N/A,FALSE,"US$"}</definedName>
    <definedName name="wrn.Dezembro._2" localSheetId="2" hidden="1">{"SumDez03",#N/A,FALSE,"SUMMARY";"US$Dez03",#N/A,FALSE,"US$YTD";#N/A,#N/A,FALSE,"US$"}</definedName>
    <definedName name="wrn.Dezembro._2" localSheetId="6" hidden="1">{"SumDez03",#N/A,FALSE,"SUMMARY";"US$Dez03",#N/A,FALSE,"US$YTD";#N/A,#N/A,FALSE,"US$"}</definedName>
    <definedName name="wrn.Dezembro._2" localSheetId="3" hidden="1">{"SumDez03",#N/A,FALSE,"SUMMARY";"US$Dez03",#N/A,FALSE,"US$YTD";#N/A,#N/A,FALSE,"US$"}</definedName>
    <definedName name="wrn.Dezembro._2" localSheetId="9" hidden="1">{"SumDez03",#N/A,FALSE,"SUMMARY";"US$Dez03",#N/A,FALSE,"US$YTD";#N/A,#N/A,FALSE,"US$"}</definedName>
    <definedName name="wrn.Dezembro._2" localSheetId="5" hidden="1">{"SumDez03",#N/A,FALSE,"SUMMARY";"US$Dez03",#N/A,FALSE,"US$YTD";#N/A,#N/A,FALSE,"US$"}</definedName>
    <definedName name="wrn.Dezembro._2" localSheetId="4" hidden="1">{"SumDez03",#N/A,FALSE,"SUMMARY";"US$Dez03",#N/A,FALSE,"US$YTD";#N/A,#N/A,FALSE,"US$"}</definedName>
    <definedName name="wrn.Dezembro._2" localSheetId="1" hidden="1">{"SumDez03",#N/A,FALSE,"SUMMARY";"US$Dez03",#N/A,FALSE,"US$YTD";#N/A,#N/A,FALSE,"US$"}</definedName>
    <definedName name="wrn.Dezembro._2" localSheetId="7" hidden="1">{"SumDez03",#N/A,FALSE,"SUMMARY";"US$Dez03",#N/A,FALSE,"US$YTD";#N/A,#N/A,FALSE,"US$"}</definedName>
    <definedName name="wrn.Dezembro._2" hidden="1">{"SumDez03",#N/A,FALSE,"SUMMARY";"US$Dez03",#N/A,FALSE,"US$YTD";#N/A,#N/A,FALSE,"US$"}</definedName>
    <definedName name="wrn.Dezembro._3" localSheetId="2" hidden="1">{"SumDez03",#N/A,FALSE,"SUMMARY";"US$Dez03",#N/A,FALSE,"US$YTD";#N/A,#N/A,FALSE,"US$"}</definedName>
    <definedName name="wrn.Dezembro._3" localSheetId="6" hidden="1">{"SumDez03",#N/A,FALSE,"SUMMARY";"US$Dez03",#N/A,FALSE,"US$YTD";#N/A,#N/A,FALSE,"US$"}</definedName>
    <definedName name="wrn.Dezembro._3" localSheetId="3" hidden="1">{"SumDez03",#N/A,FALSE,"SUMMARY";"US$Dez03",#N/A,FALSE,"US$YTD";#N/A,#N/A,FALSE,"US$"}</definedName>
    <definedName name="wrn.Dezembro._3" localSheetId="9" hidden="1">{"SumDez03",#N/A,FALSE,"SUMMARY";"US$Dez03",#N/A,FALSE,"US$YTD";#N/A,#N/A,FALSE,"US$"}</definedName>
    <definedName name="wrn.Dezembro._3" localSheetId="5" hidden="1">{"SumDez03",#N/A,FALSE,"SUMMARY";"US$Dez03",#N/A,FALSE,"US$YTD";#N/A,#N/A,FALSE,"US$"}</definedName>
    <definedName name="wrn.Dezembro._3" localSheetId="4" hidden="1">{"SumDez03",#N/A,FALSE,"SUMMARY";"US$Dez03",#N/A,FALSE,"US$YTD";#N/A,#N/A,FALSE,"US$"}</definedName>
    <definedName name="wrn.Dezembro._3" localSheetId="1" hidden="1">{"SumDez03",#N/A,FALSE,"SUMMARY";"US$Dez03",#N/A,FALSE,"US$YTD";#N/A,#N/A,FALSE,"US$"}</definedName>
    <definedName name="wrn.Dezembro._3" localSheetId="7" hidden="1">{"SumDez03",#N/A,FALSE,"SUMMARY";"US$Dez03",#N/A,FALSE,"US$YTD";#N/A,#N/A,FALSE,"US$"}</definedName>
    <definedName name="wrn.Dezembro._3" hidden="1">{"SumDez03",#N/A,FALSE,"SUMMARY";"US$Dez03",#N/A,FALSE,"US$YTD";#N/A,#N/A,FALSE,"US$"}</definedName>
    <definedName name="wrn.Dezembro._4" localSheetId="2" hidden="1">{"SumDez03",#N/A,FALSE,"SUMMARY";"US$Dez03",#N/A,FALSE,"US$YTD";#N/A,#N/A,FALSE,"US$"}</definedName>
    <definedName name="wrn.Dezembro._4" localSheetId="6" hidden="1">{"SumDez03",#N/A,FALSE,"SUMMARY";"US$Dez03",#N/A,FALSE,"US$YTD";#N/A,#N/A,FALSE,"US$"}</definedName>
    <definedName name="wrn.Dezembro._4" localSheetId="3" hidden="1">{"SumDez03",#N/A,FALSE,"SUMMARY";"US$Dez03",#N/A,FALSE,"US$YTD";#N/A,#N/A,FALSE,"US$"}</definedName>
    <definedName name="wrn.Dezembro._4" localSheetId="9" hidden="1">{"SumDez03",#N/A,FALSE,"SUMMARY";"US$Dez03",#N/A,FALSE,"US$YTD";#N/A,#N/A,FALSE,"US$"}</definedName>
    <definedName name="wrn.Dezembro._4" localSheetId="5" hidden="1">{"SumDez03",#N/A,FALSE,"SUMMARY";"US$Dez03",#N/A,FALSE,"US$YTD";#N/A,#N/A,FALSE,"US$"}</definedName>
    <definedName name="wrn.Dezembro._4" localSheetId="4" hidden="1">{"SumDez03",#N/A,FALSE,"SUMMARY";"US$Dez03",#N/A,FALSE,"US$YTD";#N/A,#N/A,FALSE,"US$"}</definedName>
    <definedName name="wrn.Dezembro._4" localSheetId="1" hidden="1">{"SumDez03",#N/A,FALSE,"SUMMARY";"US$Dez03",#N/A,FALSE,"US$YTD";#N/A,#N/A,FALSE,"US$"}</definedName>
    <definedName name="wrn.Dezembro._4" localSheetId="7" hidden="1">{"SumDez03",#N/A,FALSE,"SUMMARY";"US$Dez03",#N/A,FALSE,"US$YTD";#N/A,#N/A,FALSE,"US$"}</definedName>
    <definedName name="wrn.Dezembro._4" hidden="1">{"SumDez03",#N/A,FALSE,"SUMMARY";"US$Dez03",#N/A,FALSE,"US$YTD";#N/A,#N/A,FALSE,"US$"}</definedName>
    <definedName name="wrn.Dezembro._5" localSheetId="2" hidden="1">{"SumDez03",#N/A,FALSE,"SUMMARY";"US$Dez03",#N/A,FALSE,"US$YTD";#N/A,#N/A,FALSE,"US$"}</definedName>
    <definedName name="wrn.Dezembro._5" localSheetId="6" hidden="1">{"SumDez03",#N/A,FALSE,"SUMMARY";"US$Dez03",#N/A,FALSE,"US$YTD";#N/A,#N/A,FALSE,"US$"}</definedName>
    <definedName name="wrn.Dezembro._5" localSheetId="3" hidden="1">{"SumDez03",#N/A,FALSE,"SUMMARY";"US$Dez03",#N/A,FALSE,"US$YTD";#N/A,#N/A,FALSE,"US$"}</definedName>
    <definedName name="wrn.Dezembro._5" localSheetId="9" hidden="1">{"SumDez03",#N/A,FALSE,"SUMMARY";"US$Dez03",#N/A,FALSE,"US$YTD";#N/A,#N/A,FALSE,"US$"}</definedName>
    <definedName name="wrn.Dezembro._5" localSheetId="5" hidden="1">{"SumDez03",#N/A,FALSE,"SUMMARY";"US$Dez03",#N/A,FALSE,"US$YTD";#N/A,#N/A,FALSE,"US$"}</definedName>
    <definedName name="wrn.Dezembro._5" localSheetId="4" hidden="1">{"SumDez03",#N/A,FALSE,"SUMMARY";"US$Dez03",#N/A,FALSE,"US$YTD";#N/A,#N/A,FALSE,"US$"}</definedName>
    <definedName name="wrn.Dezembro._5" localSheetId="1" hidden="1">{"SumDez03",#N/A,FALSE,"SUMMARY";"US$Dez03",#N/A,FALSE,"US$YTD";#N/A,#N/A,FALSE,"US$"}</definedName>
    <definedName name="wrn.Dezembro._5" localSheetId="7" hidden="1">{"SumDez03",#N/A,FALSE,"SUMMARY";"US$Dez03",#N/A,FALSE,"US$YTD";#N/A,#N/A,FALSE,"US$"}</definedName>
    <definedName name="wrn.Dezembro._5" hidden="1">{"SumDez03",#N/A,FALSE,"SUMMARY";"US$Dez03",#N/A,FALSE,"US$YTD";#N/A,#N/A,FALSE,"US$"}</definedName>
    <definedName name="wrn.EXPENSES._.98._.US." localSheetId="0" hidden="1">{"Expenses 98 MKT",#N/A,TRUE,"MKT";"Expenses 98 BUSS",#N/A,TRUE,"BusOper";"Expenses 98 TECH",#N/A,TRUE,"Tech";"Expenses 98 LOCAL",#N/A,TRUE,"LocalProg";"Expenses 98 GA",#N/A,TRUE,"G&amp;A";"Expenses 98 CONSOL",#N/A,TRUE,"Consolidate"}</definedName>
    <definedName name="wrn.EXPENSES._.98._.US." localSheetId="2" hidden="1">{"Expenses 98 MKT",#N/A,TRUE,"MKT";"Expenses 98 BUSS",#N/A,TRUE,"BusOper";"Expenses 98 TECH",#N/A,TRUE,"Tech";"Expenses 98 LOCAL",#N/A,TRUE,"LocalProg";"Expenses 98 GA",#N/A,TRUE,"G&amp;A";"Expenses 98 CONSOL",#N/A,TRUE,"Consolidate"}</definedName>
    <definedName name="wrn.EXPENSES._.98._.US." localSheetId="6" hidden="1">{"Expenses 98 MKT",#N/A,TRUE,"MKT";"Expenses 98 BUSS",#N/A,TRUE,"BusOper";"Expenses 98 TECH",#N/A,TRUE,"Tech";"Expenses 98 LOCAL",#N/A,TRUE,"LocalProg";"Expenses 98 GA",#N/A,TRUE,"G&amp;A";"Expenses 98 CONSOL",#N/A,TRUE,"Consolidate"}</definedName>
    <definedName name="wrn.EXPENSES._.98._.US." localSheetId="3" hidden="1">{"Expenses 98 MKT",#N/A,TRUE,"MKT";"Expenses 98 BUSS",#N/A,TRUE,"BusOper";"Expenses 98 TECH",#N/A,TRUE,"Tech";"Expenses 98 LOCAL",#N/A,TRUE,"LocalProg";"Expenses 98 GA",#N/A,TRUE,"G&amp;A";"Expenses 98 CONSOL",#N/A,TRUE,"Consolidate"}</definedName>
    <definedName name="wrn.EXPENSES._.98._.US." localSheetId="9" hidden="1">{"Expenses 98 MKT",#N/A,TRUE,"MKT";"Expenses 98 BUSS",#N/A,TRUE,"BusOper";"Expenses 98 TECH",#N/A,TRUE,"Tech";"Expenses 98 LOCAL",#N/A,TRUE,"LocalProg";"Expenses 98 GA",#N/A,TRUE,"G&amp;A";"Expenses 98 CONSOL",#N/A,TRUE,"Consolidate"}</definedName>
    <definedName name="wrn.EXPENSES._.98._.US." localSheetId="5" hidden="1">{"Expenses 98 MKT",#N/A,TRUE,"MKT";"Expenses 98 BUSS",#N/A,TRUE,"BusOper";"Expenses 98 TECH",#N/A,TRUE,"Tech";"Expenses 98 LOCAL",#N/A,TRUE,"LocalProg";"Expenses 98 GA",#N/A,TRUE,"G&amp;A";"Expenses 98 CONSOL",#N/A,TRUE,"Consolidate"}</definedName>
    <definedName name="wrn.EXPENSES._.98._.US." localSheetId="4" hidden="1">{"Expenses 98 MKT",#N/A,TRUE,"MKT";"Expenses 98 BUSS",#N/A,TRUE,"BusOper";"Expenses 98 TECH",#N/A,TRUE,"Tech";"Expenses 98 LOCAL",#N/A,TRUE,"LocalProg";"Expenses 98 GA",#N/A,TRUE,"G&amp;A";"Expenses 98 CONSOL",#N/A,TRUE,"Consolidate"}</definedName>
    <definedName name="wrn.EXPENSES._.98._.US." localSheetId="1" hidden="1">{"Expenses 98 MKT",#N/A,TRUE,"MKT";"Expenses 98 BUSS",#N/A,TRUE,"BusOper";"Expenses 98 TECH",#N/A,TRUE,"Tech";"Expenses 98 LOCAL",#N/A,TRUE,"LocalProg";"Expenses 98 GA",#N/A,TRUE,"G&amp;A";"Expenses 98 CONSOL",#N/A,TRUE,"Consolidate"}</definedName>
    <definedName name="wrn.EXPENSES._.98._.US." localSheetId="7" hidden="1">{"Expenses 98 MKT",#N/A,TRUE,"MKT";"Expenses 98 BUSS",#N/A,TRUE,"BusOper";"Expenses 98 TECH",#N/A,TRUE,"Tech";"Expenses 98 LOCAL",#N/A,TRUE,"LocalProg";"Expenses 98 GA",#N/A,TRUE,"G&amp;A";"Expenses 98 CONSOL",#N/A,TRUE,"Consolidate"}</definedName>
    <definedName name="wrn.EXPENSES._.98._.US." hidden="1">{"Expenses 98 MKT",#N/A,TRUE,"MKT";"Expenses 98 BUSS",#N/A,TRUE,"BusOper";"Expenses 98 TECH",#N/A,TRUE,"Tech";"Expenses 98 LOCAL",#N/A,TRUE,"LocalProg";"Expenses 98 GA",#N/A,TRUE,"G&amp;A";"Expenses 98 CONSOL",#N/A,TRUE,"Consolidate"}</definedName>
    <definedName name="wrn.EXPENSES._.99._.REAL." localSheetId="0" hidden="1">{"Reais 99 MKT",#N/A,TRUE,"MKT";"Reais 99 BUSS",#N/A,TRUE,"BusOper";"Reais 99 TECH",#N/A,TRUE,"Tech";"Reais 99 LOCAL",#N/A,TRUE,"LocalProg";"Reais 99 GA",#N/A,TRUE,"G&amp;A";"Reais 99 CONSOL",#N/A,TRUE,"Consolidate"}</definedName>
    <definedName name="wrn.EXPENSES._.99._.REAL." localSheetId="2" hidden="1">{"Reais 99 MKT",#N/A,TRUE,"MKT";"Reais 99 BUSS",#N/A,TRUE,"BusOper";"Reais 99 TECH",#N/A,TRUE,"Tech";"Reais 99 LOCAL",#N/A,TRUE,"LocalProg";"Reais 99 GA",#N/A,TRUE,"G&amp;A";"Reais 99 CONSOL",#N/A,TRUE,"Consolidate"}</definedName>
    <definedName name="wrn.EXPENSES._.99._.REAL." localSheetId="6" hidden="1">{"Reais 99 MKT",#N/A,TRUE,"MKT";"Reais 99 BUSS",#N/A,TRUE,"BusOper";"Reais 99 TECH",#N/A,TRUE,"Tech";"Reais 99 LOCAL",#N/A,TRUE,"LocalProg";"Reais 99 GA",#N/A,TRUE,"G&amp;A";"Reais 99 CONSOL",#N/A,TRUE,"Consolidate"}</definedName>
    <definedName name="wrn.EXPENSES._.99._.REAL." localSheetId="3" hidden="1">{"Reais 99 MKT",#N/A,TRUE,"MKT";"Reais 99 BUSS",#N/A,TRUE,"BusOper";"Reais 99 TECH",#N/A,TRUE,"Tech";"Reais 99 LOCAL",#N/A,TRUE,"LocalProg";"Reais 99 GA",#N/A,TRUE,"G&amp;A";"Reais 99 CONSOL",#N/A,TRUE,"Consolidate"}</definedName>
    <definedName name="wrn.EXPENSES._.99._.REAL." localSheetId="9" hidden="1">{"Reais 99 MKT",#N/A,TRUE,"MKT";"Reais 99 BUSS",#N/A,TRUE,"BusOper";"Reais 99 TECH",#N/A,TRUE,"Tech";"Reais 99 LOCAL",#N/A,TRUE,"LocalProg";"Reais 99 GA",#N/A,TRUE,"G&amp;A";"Reais 99 CONSOL",#N/A,TRUE,"Consolidate"}</definedName>
    <definedName name="wrn.EXPENSES._.99._.REAL." localSheetId="5" hidden="1">{"Reais 99 MKT",#N/A,TRUE,"MKT";"Reais 99 BUSS",#N/A,TRUE,"BusOper";"Reais 99 TECH",#N/A,TRUE,"Tech";"Reais 99 LOCAL",#N/A,TRUE,"LocalProg";"Reais 99 GA",#N/A,TRUE,"G&amp;A";"Reais 99 CONSOL",#N/A,TRUE,"Consolidate"}</definedName>
    <definedName name="wrn.EXPENSES._.99._.REAL." localSheetId="4" hidden="1">{"Reais 99 MKT",#N/A,TRUE,"MKT";"Reais 99 BUSS",#N/A,TRUE,"BusOper";"Reais 99 TECH",#N/A,TRUE,"Tech";"Reais 99 LOCAL",#N/A,TRUE,"LocalProg";"Reais 99 GA",#N/A,TRUE,"G&amp;A";"Reais 99 CONSOL",#N/A,TRUE,"Consolidate"}</definedName>
    <definedName name="wrn.EXPENSES._.99._.REAL." localSheetId="1" hidden="1">{"Reais 99 MKT",#N/A,TRUE,"MKT";"Reais 99 BUSS",#N/A,TRUE,"BusOper";"Reais 99 TECH",#N/A,TRUE,"Tech";"Reais 99 LOCAL",#N/A,TRUE,"LocalProg";"Reais 99 GA",#N/A,TRUE,"G&amp;A";"Reais 99 CONSOL",#N/A,TRUE,"Consolidate"}</definedName>
    <definedName name="wrn.EXPENSES._.99._.REAL." localSheetId="7" hidden="1">{"Reais 99 MKT",#N/A,TRUE,"MKT";"Reais 99 BUSS",#N/A,TRUE,"BusOper";"Reais 99 TECH",#N/A,TRUE,"Tech";"Reais 99 LOCAL",#N/A,TRUE,"LocalProg";"Reais 99 GA",#N/A,TRUE,"G&amp;A";"Reais 99 CONSOL",#N/A,TRUE,"Consolidate"}</definedName>
    <definedName name="wrn.EXPENSES._.99._.REAL." hidden="1">{"Reais 99 MKT",#N/A,TRUE,"MKT";"Reais 99 BUSS",#N/A,TRUE,"BusOper";"Reais 99 TECH",#N/A,TRUE,"Tech";"Reais 99 LOCAL",#N/A,TRUE,"LocalProg";"Reais 99 GA",#N/A,TRUE,"G&amp;A";"Reais 99 CONSOL",#N/A,TRUE,"Consolidate"}</definedName>
    <definedName name="wrn.Fevereiro." localSheetId="2" hidden="1">{"SumFev03",#N/A,FALSE,"SUMMARY";"US$Fev03",#N/A,FALSE,"US$YTD";#N/A,#N/A,FALSE,"US$"}</definedName>
    <definedName name="wrn.Fevereiro." localSheetId="6" hidden="1">{"SumFev03",#N/A,FALSE,"SUMMARY";"US$Fev03",#N/A,FALSE,"US$YTD";#N/A,#N/A,FALSE,"US$"}</definedName>
    <definedName name="wrn.Fevereiro." localSheetId="3" hidden="1">{"SumFev03",#N/A,FALSE,"SUMMARY";"US$Fev03",#N/A,FALSE,"US$YTD";#N/A,#N/A,FALSE,"US$"}</definedName>
    <definedName name="wrn.Fevereiro." localSheetId="9" hidden="1">{"SumFev03",#N/A,FALSE,"SUMMARY";"US$Fev03",#N/A,FALSE,"US$YTD";#N/A,#N/A,FALSE,"US$"}</definedName>
    <definedName name="wrn.Fevereiro." localSheetId="5" hidden="1">{"SumFev03",#N/A,FALSE,"SUMMARY";"US$Fev03",#N/A,FALSE,"US$YTD";#N/A,#N/A,FALSE,"US$"}</definedName>
    <definedName name="wrn.Fevereiro." localSheetId="4" hidden="1">{"SumFev03",#N/A,FALSE,"SUMMARY";"US$Fev03",#N/A,FALSE,"US$YTD";#N/A,#N/A,FALSE,"US$"}</definedName>
    <definedName name="wrn.Fevereiro." localSheetId="1" hidden="1">{"SumFev03",#N/A,FALSE,"SUMMARY";"US$Fev03",#N/A,FALSE,"US$YTD";#N/A,#N/A,FALSE,"US$"}</definedName>
    <definedName name="wrn.Fevereiro." localSheetId="7" hidden="1">{"SumFev03",#N/A,FALSE,"SUMMARY";"US$Fev03",#N/A,FALSE,"US$YTD";#N/A,#N/A,FALSE,"US$"}</definedName>
    <definedName name="wrn.Fevereiro." hidden="1">{"SumFev03",#N/A,FALSE,"SUMMARY";"US$Fev03",#N/A,FALSE,"US$YTD";#N/A,#N/A,FALSE,"US$"}</definedName>
    <definedName name="wrn.Fevereiro._1" localSheetId="2" hidden="1">{"SumFev03",#N/A,FALSE,"SUMMARY";"US$Fev03",#N/A,FALSE,"US$YTD";#N/A,#N/A,FALSE,"US$"}</definedName>
    <definedName name="wrn.Fevereiro._1" localSheetId="6" hidden="1">{"SumFev03",#N/A,FALSE,"SUMMARY";"US$Fev03",#N/A,FALSE,"US$YTD";#N/A,#N/A,FALSE,"US$"}</definedName>
    <definedName name="wrn.Fevereiro._1" localSheetId="3" hidden="1">{"SumFev03",#N/A,FALSE,"SUMMARY";"US$Fev03",#N/A,FALSE,"US$YTD";#N/A,#N/A,FALSE,"US$"}</definedName>
    <definedName name="wrn.Fevereiro._1" localSheetId="9" hidden="1">{"SumFev03",#N/A,FALSE,"SUMMARY";"US$Fev03",#N/A,FALSE,"US$YTD";#N/A,#N/A,FALSE,"US$"}</definedName>
    <definedName name="wrn.Fevereiro._1" localSheetId="5" hidden="1">{"SumFev03",#N/A,FALSE,"SUMMARY";"US$Fev03",#N/A,FALSE,"US$YTD";#N/A,#N/A,FALSE,"US$"}</definedName>
    <definedName name="wrn.Fevereiro._1" localSheetId="4" hidden="1">{"SumFev03",#N/A,FALSE,"SUMMARY";"US$Fev03",#N/A,FALSE,"US$YTD";#N/A,#N/A,FALSE,"US$"}</definedName>
    <definedName name="wrn.Fevereiro._1" localSheetId="1" hidden="1">{"SumFev03",#N/A,FALSE,"SUMMARY";"US$Fev03",#N/A,FALSE,"US$YTD";#N/A,#N/A,FALSE,"US$"}</definedName>
    <definedName name="wrn.Fevereiro._1" localSheetId="7" hidden="1">{"SumFev03",#N/A,FALSE,"SUMMARY";"US$Fev03",#N/A,FALSE,"US$YTD";#N/A,#N/A,FALSE,"US$"}</definedName>
    <definedName name="wrn.Fevereiro._1" hidden="1">{"SumFev03",#N/A,FALSE,"SUMMARY";"US$Fev03",#N/A,FALSE,"US$YTD";#N/A,#N/A,FALSE,"US$"}</definedName>
    <definedName name="wrn.Fevereiro._2" localSheetId="2" hidden="1">{"SumFev03",#N/A,FALSE,"SUMMARY";"US$Fev03",#N/A,FALSE,"US$YTD";#N/A,#N/A,FALSE,"US$"}</definedName>
    <definedName name="wrn.Fevereiro._2" localSheetId="6" hidden="1">{"SumFev03",#N/A,FALSE,"SUMMARY";"US$Fev03",#N/A,FALSE,"US$YTD";#N/A,#N/A,FALSE,"US$"}</definedName>
    <definedName name="wrn.Fevereiro._2" localSheetId="3" hidden="1">{"SumFev03",#N/A,FALSE,"SUMMARY";"US$Fev03",#N/A,FALSE,"US$YTD";#N/A,#N/A,FALSE,"US$"}</definedName>
    <definedName name="wrn.Fevereiro._2" localSheetId="9" hidden="1">{"SumFev03",#N/A,FALSE,"SUMMARY";"US$Fev03",#N/A,FALSE,"US$YTD";#N/A,#N/A,FALSE,"US$"}</definedName>
    <definedName name="wrn.Fevereiro._2" localSheetId="5" hidden="1">{"SumFev03",#N/A,FALSE,"SUMMARY";"US$Fev03",#N/A,FALSE,"US$YTD";#N/A,#N/A,FALSE,"US$"}</definedName>
    <definedName name="wrn.Fevereiro._2" localSheetId="4" hidden="1">{"SumFev03",#N/A,FALSE,"SUMMARY";"US$Fev03",#N/A,FALSE,"US$YTD";#N/A,#N/A,FALSE,"US$"}</definedName>
    <definedName name="wrn.Fevereiro._2" localSheetId="1" hidden="1">{"SumFev03",#N/A,FALSE,"SUMMARY";"US$Fev03",#N/A,FALSE,"US$YTD";#N/A,#N/A,FALSE,"US$"}</definedName>
    <definedName name="wrn.Fevereiro._2" localSheetId="7" hidden="1">{"SumFev03",#N/A,FALSE,"SUMMARY";"US$Fev03",#N/A,FALSE,"US$YTD";#N/A,#N/A,FALSE,"US$"}</definedName>
    <definedName name="wrn.Fevereiro._2" hidden="1">{"SumFev03",#N/A,FALSE,"SUMMARY";"US$Fev03",#N/A,FALSE,"US$YTD";#N/A,#N/A,FALSE,"US$"}</definedName>
    <definedName name="wrn.Fevereiro._3" localSheetId="2" hidden="1">{"SumFev03",#N/A,FALSE,"SUMMARY";"US$Fev03",#N/A,FALSE,"US$YTD";#N/A,#N/A,FALSE,"US$"}</definedName>
    <definedName name="wrn.Fevereiro._3" localSheetId="6" hidden="1">{"SumFev03",#N/A,FALSE,"SUMMARY";"US$Fev03",#N/A,FALSE,"US$YTD";#N/A,#N/A,FALSE,"US$"}</definedName>
    <definedName name="wrn.Fevereiro._3" localSheetId="3" hidden="1">{"SumFev03",#N/A,FALSE,"SUMMARY";"US$Fev03",#N/A,FALSE,"US$YTD";#N/A,#N/A,FALSE,"US$"}</definedName>
    <definedName name="wrn.Fevereiro._3" localSheetId="9" hidden="1">{"SumFev03",#N/A,FALSE,"SUMMARY";"US$Fev03",#N/A,FALSE,"US$YTD";#N/A,#N/A,FALSE,"US$"}</definedName>
    <definedName name="wrn.Fevereiro._3" localSheetId="5" hidden="1">{"SumFev03",#N/A,FALSE,"SUMMARY";"US$Fev03",#N/A,FALSE,"US$YTD";#N/A,#N/A,FALSE,"US$"}</definedName>
    <definedName name="wrn.Fevereiro._3" localSheetId="4" hidden="1">{"SumFev03",#N/A,FALSE,"SUMMARY";"US$Fev03",#N/A,FALSE,"US$YTD";#N/A,#N/A,FALSE,"US$"}</definedName>
    <definedName name="wrn.Fevereiro._3" localSheetId="1" hidden="1">{"SumFev03",#N/A,FALSE,"SUMMARY";"US$Fev03",#N/A,FALSE,"US$YTD";#N/A,#N/A,FALSE,"US$"}</definedName>
    <definedName name="wrn.Fevereiro._3" localSheetId="7" hidden="1">{"SumFev03",#N/A,FALSE,"SUMMARY";"US$Fev03",#N/A,FALSE,"US$YTD";#N/A,#N/A,FALSE,"US$"}</definedName>
    <definedName name="wrn.Fevereiro._3" hidden="1">{"SumFev03",#N/A,FALSE,"SUMMARY";"US$Fev03",#N/A,FALSE,"US$YTD";#N/A,#N/A,FALSE,"US$"}</definedName>
    <definedName name="wrn.Fevereiro._4" localSheetId="2" hidden="1">{"SumFev03",#N/A,FALSE,"SUMMARY";"US$Fev03",#N/A,FALSE,"US$YTD";#N/A,#N/A,FALSE,"US$"}</definedName>
    <definedName name="wrn.Fevereiro._4" localSheetId="6" hidden="1">{"SumFev03",#N/A,FALSE,"SUMMARY";"US$Fev03",#N/A,FALSE,"US$YTD";#N/A,#N/A,FALSE,"US$"}</definedName>
    <definedName name="wrn.Fevereiro._4" localSheetId="3" hidden="1">{"SumFev03",#N/A,FALSE,"SUMMARY";"US$Fev03",#N/A,FALSE,"US$YTD";#N/A,#N/A,FALSE,"US$"}</definedName>
    <definedName name="wrn.Fevereiro._4" localSheetId="9" hidden="1">{"SumFev03",#N/A,FALSE,"SUMMARY";"US$Fev03",#N/A,FALSE,"US$YTD";#N/A,#N/A,FALSE,"US$"}</definedName>
    <definedName name="wrn.Fevereiro._4" localSheetId="5" hidden="1">{"SumFev03",#N/A,FALSE,"SUMMARY";"US$Fev03",#N/A,FALSE,"US$YTD";#N/A,#N/A,FALSE,"US$"}</definedName>
    <definedName name="wrn.Fevereiro._4" localSheetId="4" hidden="1">{"SumFev03",#N/A,FALSE,"SUMMARY";"US$Fev03",#N/A,FALSE,"US$YTD";#N/A,#N/A,FALSE,"US$"}</definedName>
    <definedName name="wrn.Fevereiro._4" localSheetId="1" hidden="1">{"SumFev03",#N/A,FALSE,"SUMMARY";"US$Fev03",#N/A,FALSE,"US$YTD";#N/A,#N/A,FALSE,"US$"}</definedName>
    <definedName name="wrn.Fevereiro._4" localSheetId="7" hidden="1">{"SumFev03",#N/A,FALSE,"SUMMARY";"US$Fev03",#N/A,FALSE,"US$YTD";#N/A,#N/A,FALSE,"US$"}</definedName>
    <definedName name="wrn.Fevereiro._4" hidden="1">{"SumFev03",#N/A,FALSE,"SUMMARY";"US$Fev03",#N/A,FALSE,"US$YTD";#N/A,#N/A,FALSE,"US$"}</definedName>
    <definedName name="wrn.Fevereiro._5" localSheetId="2" hidden="1">{"SumFev03",#N/A,FALSE,"SUMMARY";"US$Fev03",#N/A,FALSE,"US$YTD";#N/A,#N/A,FALSE,"US$"}</definedName>
    <definedName name="wrn.Fevereiro._5" localSheetId="6" hidden="1">{"SumFev03",#N/A,FALSE,"SUMMARY";"US$Fev03",#N/A,FALSE,"US$YTD";#N/A,#N/A,FALSE,"US$"}</definedName>
    <definedName name="wrn.Fevereiro._5" localSheetId="3" hidden="1">{"SumFev03",#N/A,FALSE,"SUMMARY";"US$Fev03",#N/A,FALSE,"US$YTD";#N/A,#N/A,FALSE,"US$"}</definedName>
    <definedName name="wrn.Fevereiro._5" localSheetId="9" hidden="1">{"SumFev03",#N/A,FALSE,"SUMMARY";"US$Fev03",#N/A,FALSE,"US$YTD";#N/A,#N/A,FALSE,"US$"}</definedName>
    <definedName name="wrn.Fevereiro._5" localSheetId="5" hidden="1">{"SumFev03",#N/A,FALSE,"SUMMARY";"US$Fev03",#N/A,FALSE,"US$YTD";#N/A,#N/A,FALSE,"US$"}</definedName>
    <definedName name="wrn.Fevereiro._5" localSheetId="4" hidden="1">{"SumFev03",#N/A,FALSE,"SUMMARY";"US$Fev03",#N/A,FALSE,"US$YTD";#N/A,#N/A,FALSE,"US$"}</definedName>
    <definedName name="wrn.Fevereiro._5" localSheetId="1" hidden="1">{"SumFev03",#N/A,FALSE,"SUMMARY";"US$Fev03",#N/A,FALSE,"US$YTD";#N/A,#N/A,FALSE,"US$"}</definedName>
    <definedName name="wrn.Fevereiro._5" localSheetId="7" hidden="1">{"SumFev03",#N/A,FALSE,"SUMMARY";"US$Fev03",#N/A,FALSE,"US$YTD";#N/A,#N/A,FALSE,"US$"}</definedName>
    <definedName name="wrn.Fevereiro._5" hidden="1">{"SumFev03",#N/A,FALSE,"SUMMARY";"US$Fev03",#N/A,FALSE,"US$YTD";#N/A,#N/A,FALSE,"US$"}</definedName>
    <definedName name="wrn.FINANCIAL._.MONTH." localSheetId="0" hidden="1">{"Expense Analysis MKT",#N/A,TRUE,"MKT";"Expense Analysis BUSS",#N/A,TRUE,"BusOper";"Expense Analysis TECH",#N/A,TRUE,"Tech";"Expense Analysis LOCAL",#N/A,TRUE,"LocalProg";"Expense Analysis GA",#N/A,TRUE,"G&amp;A";"Expense Analysis CONSOL",#N/A,TRUE,"Consolidate"}</definedName>
    <definedName name="wrn.FINANCIAL._.MONTH." localSheetId="2" hidden="1">{"Expense Analysis MKT",#N/A,TRUE,"MKT";"Expense Analysis BUSS",#N/A,TRUE,"BusOper";"Expense Analysis TECH",#N/A,TRUE,"Tech";"Expense Analysis LOCAL",#N/A,TRUE,"LocalProg";"Expense Analysis GA",#N/A,TRUE,"G&amp;A";"Expense Analysis CONSOL",#N/A,TRUE,"Consolidate"}</definedName>
    <definedName name="wrn.FINANCIAL._.MONTH." localSheetId="6" hidden="1">{"Expense Analysis MKT",#N/A,TRUE,"MKT";"Expense Analysis BUSS",#N/A,TRUE,"BusOper";"Expense Analysis TECH",#N/A,TRUE,"Tech";"Expense Analysis LOCAL",#N/A,TRUE,"LocalProg";"Expense Analysis GA",#N/A,TRUE,"G&amp;A";"Expense Analysis CONSOL",#N/A,TRUE,"Consolidate"}</definedName>
    <definedName name="wrn.FINANCIAL._.MONTH." localSheetId="3" hidden="1">{"Expense Analysis MKT",#N/A,TRUE,"MKT";"Expense Analysis BUSS",#N/A,TRUE,"BusOper";"Expense Analysis TECH",#N/A,TRUE,"Tech";"Expense Analysis LOCAL",#N/A,TRUE,"LocalProg";"Expense Analysis GA",#N/A,TRUE,"G&amp;A";"Expense Analysis CONSOL",#N/A,TRUE,"Consolidate"}</definedName>
    <definedName name="wrn.FINANCIAL._.MONTH." localSheetId="9" hidden="1">{"Expense Analysis MKT",#N/A,TRUE,"MKT";"Expense Analysis BUSS",#N/A,TRUE,"BusOper";"Expense Analysis TECH",#N/A,TRUE,"Tech";"Expense Analysis LOCAL",#N/A,TRUE,"LocalProg";"Expense Analysis GA",#N/A,TRUE,"G&amp;A";"Expense Analysis CONSOL",#N/A,TRUE,"Consolidate"}</definedName>
    <definedName name="wrn.FINANCIAL._.MONTH." localSheetId="5" hidden="1">{"Expense Analysis MKT",#N/A,TRUE,"MKT";"Expense Analysis BUSS",#N/A,TRUE,"BusOper";"Expense Analysis TECH",#N/A,TRUE,"Tech";"Expense Analysis LOCAL",#N/A,TRUE,"LocalProg";"Expense Analysis GA",#N/A,TRUE,"G&amp;A";"Expense Analysis CONSOL",#N/A,TRUE,"Consolidate"}</definedName>
    <definedName name="wrn.FINANCIAL._.MONTH." localSheetId="4" hidden="1">{"Expense Analysis MKT",#N/A,TRUE,"MKT";"Expense Analysis BUSS",#N/A,TRUE,"BusOper";"Expense Analysis TECH",#N/A,TRUE,"Tech";"Expense Analysis LOCAL",#N/A,TRUE,"LocalProg";"Expense Analysis GA",#N/A,TRUE,"G&amp;A";"Expense Analysis CONSOL",#N/A,TRUE,"Consolidate"}</definedName>
    <definedName name="wrn.FINANCIAL._.MONTH." localSheetId="1" hidden="1">{"Expense Analysis MKT",#N/A,TRUE,"MKT";"Expense Analysis BUSS",#N/A,TRUE,"BusOper";"Expense Analysis TECH",#N/A,TRUE,"Tech";"Expense Analysis LOCAL",#N/A,TRUE,"LocalProg";"Expense Analysis GA",#N/A,TRUE,"G&amp;A";"Expense Analysis CONSOL",#N/A,TRUE,"Consolidate"}</definedName>
    <definedName name="wrn.FINANCIAL._.MONTH." localSheetId="7" hidden="1">{"Expense Analysis MKT",#N/A,TRUE,"MKT";"Expense Analysis BUSS",#N/A,TRUE,"BusOper";"Expense Analysis TECH",#N/A,TRUE,"Tech";"Expense Analysis LOCAL",#N/A,TRUE,"LocalProg";"Expense Analysis GA",#N/A,TRUE,"G&amp;A";"Expense Analysis CONSOL",#N/A,TRUE,"Consolidate"}</definedName>
    <definedName name="wrn.FINANCIAL._.MONTH." hidden="1">{"Expense Analysis MKT",#N/A,TRUE,"MKT";"Expense Analysis BUSS",#N/A,TRUE,"BusOper";"Expense Analysis TECH",#N/A,TRUE,"Tech";"Expense Analysis LOCAL",#N/A,TRUE,"LocalProg";"Expense Analysis GA",#N/A,TRUE,"G&amp;A";"Expense Analysis CONSOL",#N/A,TRUE,"Consolidate"}</definedName>
    <definedName name="wrn.FINANCIAL._.MONTHS." localSheetId="0" hidden="1">{"Expenses Amalysis Months MKT",#N/A,TRUE,"MKT";"Expenses Analysis Months BUSS",#N/A,TRUE,"BusOper";"Expenses Analysis Months TECH",#N/A,TRUE,"Tech";"Expenses Analysis Months LOCAL",#N/A,TRUE,"LocalProg";"Expenses Analysis Months GA",#N/A,TRUE,"G&amp;A";"Expenses Analysis Months CONSOL",#N/A,TRUE,"Consolidate"}</definedName>
    <definedName name="wrn.FINANCIAL._.MONTHS." localSheetId="2" hidden="1">{"Expenses Amalysis Months MKT",#N/A,TRUE,"MKT";"Expenses Analysis Months BUSS",#N/A,TRUE,"BusOper";"Expenses Analysis Months TECH",#N/A,TRUE,"Tech";"Expenses Analysis Months LOCAL",#N/A,TRUE,"LocalProg";"Expenses Analysis Months GA",#N/A,TRUE,"G&amp;A";"Expenses Analysis Months CONSOL",#N/A,TRUE,"Consolidate"}</definedName>
    <definedName name="wrn.FINANCIAL._.MONTHS." localSheetId="6" hidden="1">{"Expenses Amalysis Months MKT",#N/A,TRUE,"MKT";"Expenses Analysis Months BUSS",#N/A,TRUE,"BusOper";"Expenses Analysis Months TECH",#N/A,TRUE,"Tech";"Expenses Analysis Months LOCAL",#N/A,TRUE,"LocalProg";"Expenses Analysis Months GA",#N/A,TRUE,"G&amp;A";"Expenses Analysis Months CONSOL",#N/A,TRUE,"Consolidate"}</definedName>
    <definedName name="wrn.FINANCIAL._.MONTHS." localSheetId="3" hidden="1">{"Expenses Amalysis Months MKT",#N/A,TRUE,"MKT";"Expenses Analysis Months BUSS",#N/A,TRUE,"BusOper";"Expenses Analysis Months TECH",#N/A,TRUE,"Tech";"Expenses Analysis Months LOCAL",#N/A,TRUE,"LocalProg";"Expenses Analysis Months GA",#N/A,TRUE,"G&amp;A";"Expenses Analysis Months CONSOL",#N/A,TRUE,"Consolidate"}</definedName>
    <definedName name="wrn.FINANCIAL._.MONTHS." localSheetId="9" hidden="1">{"Expenses Amalysis Months MKT",#N/A,TRUE,"MKT";"Expenses Analysis Months BUSS",#N/A,TRUE,"BusOper";"Expenses Analysis Months TECH",#N/A,TRUE,"Tech";"Expenses Analysis Months LOCAL",#N/A,TRUE,"LocalProg";"Expenses Analysis Months GA",#N/A,TRUE,"G&amp;A";"Expenses Analysis Months CONSOL",#N/A,TRUE,"Consolidate"}</definedName>
    <definedName name="wrn.FINANCIAL._.MONTHS." localSheetId="5" hidden="1">{"Expenses Amalysis Months MKT",#N/A,TRUE,"MKT";"Expenses Analysis Months BUSS",#N/A,TRUE,"BusOper";"Expenses Analysis Months TECH",#N/A,TRUE,"Tech";"Expenses Analysis Months LOCAL",#N/A,TRUE,"LocalProg";"Expenses Analysis Months GA",#N/A,TRUE,"G&amp;A";"Expenses Analysis Months CONSOL",#N/A,TRUE,"Consolidate"}</definedName>
    <definedName name="wrn.FINANCIAL._.MONTHS." localSheetId="4" hidden="1">{"Expenses Amalysis Months MKT",#N/A,TRUE,"MKT";"Expenses Analysis Months BUSS",#N/A,TRUE,"BusOper";"Expenses Analysis Months TECH",#N/A,TRUE,"Tech";"Expenses Analysis Months LOCAL",#N/A,TRUE,"LocalProg";"Expenses Analysis Months GA",#N/A,TRUE,"G&amp;A";"Expenses Analysis Months CONSOL",#N/A,TRUE,"Consolidate"}</definedName>
    <definedName name="wrn.FINANCIAL._.MONTHS." localSheetId="1" hidden="1">{"Expenses Amalysis Months MKT",#N/A,TRUE,"MKT";"Expenses Analysis Months BUSS",#N/A,TRUE,"BusOper";"Expenses Analysis Months TECH",#N/A,TRUE,"Tech";"Expenses Analysis Months LOCAL",#N/A,TRUE,"LocalProg";"Expenses Analysis Months GA",#N/A,TRUE,"G&amp;A";"Expenses Analysis Months CONSOL",#N/A,TRUE,"Consolidate"}</definedName>
    <definedName name="wrn.FINANCIAL._.MONTHS." localSheetId="7" hidden="1">{"Expenses Amalysis Months MKT",#N/A,TRUE,"MKT";"Expenses Analysis Months BUSS",#N/A,TRUE,"BusOper";"Expenses Analysis Months TECH",#N/A,TRUE,"Tech";"Expenses Analysis Months LOCAL",#N/A,TRUE,"LocalProg";"Expenses Analysis Months GA",#N/A,TRUE,"G&amp;A";"Expenses Analysis Months CONSOL",#N/A,TRUE,"Consolidate"}</definedName>
    <definedName name="wrn.FINANCIAL._.MONTHS." hidden="1">{"Expenses Amalysis Months MKT",#N/A,TRUE,"MKT";"Expenses Analysis Months BUSS",#N/A,TRUE,"BusOper";"Expenses Analysis Months TECH",#N/A,TRUE,"Tech";"Expenses Analysis Months LOCAL",#N/A,TRUE,"LocalProg";"Expenses Analysis Months GA",#N/A,TRUE,"G&amp;A";"Expenses Analysis Months CONSOL",#N/A,TRUE,"Consolidate"}</definedName>
    <definedName name="wrn.FINANCIAL._.US._.MONTH." localSheetId="0" hidden="1">{"Expenses us MKT",#N/A,TRUE,"MKT";"Expenses us BUSS",#N/A,TRUE,"BusOper";"Expenses us TECH",#N/A,TRUE,"Tech";"Expenses us LOCAL",#N/A,TRUE,"LocalProg";"Expenses us GA",#N/A,TRUE,"G&amp;A";"Expenses us CONSOL",#N/A,TRUE,"Consolidate"}</definedName>
    <definedName name="wrn.FINANCIAL._.US._.MONTH." localSheetId="2" hidden="1">{"Expenses us MKT",#N/A,TRUE,"MKT";"Expenses us BUSS",#N/A,TRUE,"BusOper";"Expenses us TECH",#N/A,TRUE,"Tech";"Expenses us LOCAL",#N/A,TRUE,"LocalProg";"Expenses us GA",#N/A,TRUE,"G&amp;A";"Expenses us CONSOL",#N/A,TRUE,"Consolidate"}</definedName>
    <definedName name="wrn.FINANCIAL._.US._.MONTH." localSheetId="6" hidden="1">{"Expenses us MKT",#N/A,TRUE,"MKT";"Expenses us BUSS",#N/A,TRUE,"BusOper";"Expenses us TECH",#N/A,TRUE,"Tech";"Expenses us LOCAL",#N/A,TRUE,"LocalProg";"Expenses us GA",#N/A,TRUE,"G&amp;A";"Expenses us CONSOL",#N/A,TRUE,"Consolidate"}</definedName>
    <definedName name="wrn.FINANCIAL._.US._.MONTH." localSheetId="3" hidden="1">{"Expenses us MKT",#N/A,TRUE,"MKT";"Expenses us BUSS",#N/A,TRUE,"BusOper";"Expenses us TECH",#N/A,TRUE,"Tech";"Expenses us LOCAL",#N/A,TRUE,"LocalProg";"Expenses us GA",#N/A,TRUE,"G&amp;A";"Expenses us CONSOL",#N/A,TRUE,"Consolidate"}</definedName>
    <definedName name="wrn.FINANCIAL._.US._.MONTH." localSheetId="9" hidden="1">{"Expenses us MKT",#N/A,TRUE,"MKT";"Expenses us BUSS",#N/A,TRUE,"BusOper";"Expenses us TECH",#N/A,TRUE,"Tech";"Expenses us LOCAL",#N/A,TRUE,"LocalProg";"Expenses us GA",#N/A,TRUE,"G&amp;A";"Expenses us CONSOL",#N/A,TRUE,"Consolidate"}</definedName>
    <definedName name="wrn.FINANCIAL._.US._.MONTH." localSheetId="5" hidden="1">{"Expenses us MKT",#N/A,TRUE,"MKT";"Expenses us BUSS",#N/A,TRUE,"BusOper";"Expenses us TECH",#N/A,TRUE,"Tech";"Expenses us LOCAL",#N/A,TRUE,"LocalProg";"Expenses us GA",#N/A,TRUE,"G&amp;A";"Expenses us CONSOL",#N/A,TRUE,"Consolidate"}</definedName>
    <definedName name="wrn.FINANCIAL._.US._.MONTH." localSheetId="4" hidden="1">{"Expenses us MKT",#N/A,TRUE,"MKT";"Expenses us BUSS",#N/A,TRUE,"BusOper";"Expenses us TECH",#N/A,TRUE,"Tech";"Expenses us LOCAL",#N/A,TRUE,"LocalProg";"Expenses us GA",#N/A,TRUE,"G&amp;A";"Expenses us CONSOL",#N/A,TRUE,"Consolidate"}</definedName>
    <definedName name="wrn.FINANCIAL._.US._.MONTH." localSheetId="1" hidden="1">{"Expenses us MKT",#N/A,TRUE,"MKT";"Expenses us BUSS",#N/A,TRUE,"BusOper";"Expenses us TECH",#N/A,TRUE,"Tech";"Expenses us LOCAL",#N/A,TRUE,"LocalProg";"Expenses us GA",#N/A,TRUE,"G&amp;A";"Expenses us CONSOL",#N/A,TRUE,"Consolidate"}</definedName>
    <definedName name="wrn.FINANCIAL._.US._.MONTH." localSheetId="7" hidden="1">{"Expenses us MKT",#N/A,TRUE,"MKT";"Expenses us BUSS",#N/A,TRUE,"BusOper";"Expenses us TECH",#N/A,TRUE,"Tech";"Expenses us LOCAL",#N/A,TRUE,"LocalProg";"Expenses us GA",#N/A,TRUE,"G&amp;A";"Expenses us CONSOL",#N/A,TRUE,"Consolidate"}</definedName>
    <definedName name="wrn.FINANCIAL._.US._.MONTH." hidden="1">{"Expenses us MKT",#N/A,TRUE,"MKT";"Expenses us BUSS",#N/A,TRUE,"BusOper";"Expenses us TECH",#N/A,TRUE,"Tech";"Expenses us LOCAL",#N/A,TRUE,"LocalProg";"Expenses us GA",#N/A,TRUE,"G&amp;A";"Expenses us CONSOL",#N/A,TRUE,"Consolidate"}</definedName>
    <definedName name="wrn.FINANCIAL._.US._.MONTHS." localSheetId="0" hidden="1">{"Expenses Months us MKT",#N/A,TRUE,"MKT";"Expenses Months us BUSS",#N/A,TRUE,"BusOper";"Expenses Months us TECH",#N/A,TRUE,"Tech";"Expenses Months us LOCAL",#N/A,TRUE,"LocalProg";"Expenses Months us GA",#N/A,TRUE,"G&amp;A";"Expenses Months us CONSOL",#N/A,TRUE,"Consolidate"}</definedName>
    <definedName name="wrn.FINANCIAL._.US._.MONTHS." localSheetId="2" hidden="1">{"Expenses Months us MKT",#N/A,TRUE,"MKT";"Expenses Months us BUSS",#N/A,TRUE,"BusOper";"Expenses Months us TECH",#N/A,TRUE,"Tech";"Expenses Months us LOCAL",#N/A,TRUE,"LocalProg";"Expenses Months us GA",#N/A,TRUE,"G&amp;A";"Expenses Months us CONSOL",#N/A,TRUE,"Consolidate"}</definedName>
    <definedName name="wrn.FINANCIAL._.US._.MONTHS." localSheetId="6" hidden="1">{"Expenses Months us MKT",#N/A,TRUE,"MKT";"Expenses Months us BUSS",#N/A,TRUE,"BusOper";"Expenses Months us TECH",#N/A,TRUE,"Tech";"Expenses Months us LOCAL",#N/A,TRUE,"LocalProg";"Expenses Months us GA",#N/A,TRUE,"G&amp;A";"Expenses Months us CONSOL",#N/A,TRUE,"Consolidate"}</definedName>
    <definedName name="wrn.FINANCIAL._.US._.MONTHS." localSheetId="3" hidden="1">{"Expenses Months us MKT",#N/A,TRUE,"MKT";"Expenses Months us BUSS",#N/A,TRUE,"BusOper";"Expenses Months us TECH",#N/A,TRUE,"Tech";"Expenses Months us LOCAL",#N/A,TRUE,"LocalProg";"Expenses Months us GA",#N/A,TRUE,"G&amp;A";"Expenses Months us CONSOL",#N/A,TRUE,"Consolidate"}</definedName>
    <definedName name="wrn.FINANCIAL._.US._.MONTHS." localSheetId="9" hidden="1">{"Expenses Months us MKT",#N/A,TRUE,"MKT";"Expenses Months us BUSS",#N/A,TRUE,"BusOper";"Expenses Months us TECH",#N/A,TRUE,"Tech";"Expenses Months us LOCAL",#N/A,TRUE,"LocalProg";"Expenses Months us GA",#N/A,TRUE,"G&amp;A";"Expenses Months us CONSOL",#N/A,TRUE,"Consolidate"}</definedName>
    <definedName name="wrn.FINANCIAL._.US._.MONTHS." localSheetId="5" hidden="1">{"Expenses Months us MKT",#N/A,TRUE,"MKT";"Expenses Months us BUSS",#N/A,TRUE,"BusOper";"Expenses Months us TECH",#N/A,TRUE,"Tech";"Expenses Months us LOCAL",#N/A,TRUE,"LocalProg";"Expenses Months us GA",#N/A,TRUE,"G&amp;A";"Expenses Months us CONSOL",#N/A,TRUE,"Consolidate"}</definedName>
    <definedName name="wrn.FINANCIAL._.US._.MONTHS." localSheetId="4" hidden="1">{"Expenses Months us MKT",#N/A,TRUE,"MKT";"Expenses Months us BUSS",#N/A,TRUE,"BusOper";"Expenses Months us TECH",#N/A,TRUE,"Tech";"Expenses Months us LOCAL",#N/A,TRUE,"LocalProg";"Expenses Months us GA",#N/A,TRUE,"G&amp;A";"Expenses Months us CONSOL",#N/A,TRUE,"Consolidate"}</definedName>
    <definedName name="wrn.FINANCIAL._.US._.MONTHS." localSheetId="1" hidden="1">{"Expenses Months us MKT",#N/A,TRUE,"MKT";"Expenses Months us BUSS",#N/A,TRUE,"BusOper";"Expenses Months us TECH",#N/A,TRUE,"Tech";"Expenses Months us LOCAL",#N/A,TRUE,"LocalProg";"Expenses Months us GA",#N/A,TRUE,"G&amp;A";"Expenses Months us CONSOL",#N/A,TRUE,"Consolidate"}</definedName>
    <definedName name="wrn.FINANCIAL._.US._.MONTHS." localSheetId="7" hidden="1">{"Expenses Months us MKT",#N/A,TRUE,"MKT";"Expenses Months us BUSS",#N/A,TRUE,"BusOper";"Expenses Months us TECH",#N/A,TRUE,"Tech";"Expenses Months us LOCAL",#N/A,TRUE,"LocalProg";"Expenses Months us GA",#N/A,TRUE,"G&amp;A";"Expenses Months us CONSOL",#N/A,TRUE,"Consolidate"}</definedName>
    <definedName name="wrn.FINANCIAL._.US._.MONTHS." hidden="1">{"Expenses Months us MKT",#N/A,TRUE,"MKT";"Expenses Months us BUSS",#N/A,TRUE,"BusOper";"Expenses Months us TECH",#N/A,TRUE,"Tech";"Expenses Months us LOCAL",#N/A,TRUE,"LocalProg";"Expenses Months us GA",#N/A,TRUE,"G&amp;A";"Expenses Months us CONSOL",#N/A,TRUE,"Consolidate"}</definedName>
    <definedName name="wrn.forecast." localSheetId="0" hidden="1">{#N/A,#N/A,FALSE,"model"}</definedName>
    <definedName name="wrn.forecast." localSheetId="2" hidden="1">{#N/A,#N/A,FALSE,"model"}</definedName>
    <definedName name="wrn.forecast." localSheetId="6" hidden="1">{#N/A,#N/A,FALSE,"model"}</definedName>
    <definedName name="wrn.forecast." localSheetId="3" hidden="1">{#N/A,#N/A,FALSE,"model"}</definedName>
    <definedName name="wrn.forecast." localSheetId="9" hidden="1">{#N/A,#N/A,FALSE,"model"}</definedName>
    <definedName name="wrn.forecast." localSheetId="5" hidden="1">{#N/A,#N/A,FALSE,"model"}</definedName>
    <definedName name="wrn.forecast." localSheetId="4" hidden="1">{#N/A,#N/A,FALSE,"model"}</definedName>
    <definedName name="wrn.forecast." localSheetId="1" hidden="1">{#N/A,#N/A,FALSE,"model"}</definedName>
    <definedName name="wrn.forecast." localSheetId="7" hidden="1">{#N/A,#N/A,FALSE,"model"}</definedName>
    <definedName name="wrn.forecast." hidden="1">{#N/A,#N/A,FALSE,"model"}</definedName>
    <definedName name="wrn.forecast2" localSheetId="0" hidden="1">{#N/A,#N/A,FALSE,"model"}</definedName>
    <definedName name="wrn.forecast2" localSheetId="2" hidden="1">{#N/A,#N/A,FALSE,"model"}</definedName>
    <definedName name="wrn.forecast2" localSheetId="6" hidden="1">{#N/A,#N/A,FALSE,"model"}</definedName>
    <definedName name="wrn.forecast2" localSheetId="3" hidden="1">{#N/A,#N/A,FALSE,"model"}</definedName>
    <definedName name="wrn.forecast2" localSheetId="9" hidden="1">{#N/A,#N/A,FALSE,"model"}</definedName>
    <definedName name="wrn.forecast2" localSheetId="5" hidden="1">{#N/A,#N/A,FALSE,"model"}</definedName>
    <definedName name="wrn.forecast2" localSheetId="4" hidden="1">{#N/A,#N/A,FALSE,"model"}</definedName>
    <definedName name="wrn.forecast2" localSheetId="1" hidden="1">{#N/A,#N/A,FALSE,"model"}</definedName>
    <definedName name="wrn.forecast2" localSheetId="7" hidden="1">{#N/A,#N/A,FALSE,"model"}</definedName>
    <definedName name="wrn.forecast2" hidden="1">{#N/A,#N/A,FALSE,"model"}</definedName>
    <definedName name="wrn.forecastassumptions." localSheetId="0" hidden="1">{#N/A,#N/A,FALSE,"model"}</definedName>
    <definedName name="wrn.forecastassumptions." localSheetId="2" hidden="1">{#N/A,#N/A,FALSE,"model"}</definedName>
    <definedName name="wrn.forecastassumptions." localSheetId="6" hidden="1">{#N/A,#N/A,FALSE,"model"}</definedName>
    <definedName name="wrn.forecastassumptions." localSheetId="3" hidden="1">{#N/A,#N/A,FALSE,"model"}</definedName>
    <definedName name="wrn.forecastassumptions." localSheetId="9" hidden="1">{#N/A,#N/A,FALSE,"model"}</definedName>
    <definedName name="wrn.forecastassumptions." localSheetId="5" hidden="1">{#N/A,#N/A,FALSE,"model"}</definedName>
    <definedName name="wrn.forecastassumptions." localSheetId="4" hidden="1">{#N/A,#N/A,FALSE,"model"}</definedName>
    <definedName name="wrn.forecastassumptions." localSheetId="1" hidden="1">{#N/A,#N/A,FALSE,"model"}</definedName>
    <definedName name="wrn.forecastassumptions." localSheetId="7" hidden="1">{#N/A,#N/A,FALSE,"model"}</definedName>
    <definedName name="wrn.forecastassumptions." hidden="1">{#N/A,#N/A,FALSE,"model"}</definedName>
    <definedName name="wrn.forecastassumptions2" localSheetId="0" hidden="1">{#N/A,#N/A,FALSE,"model"}</definedName>
    <definedName name="wrn.forecastassumptions2" localSheetId="2" hidden="1">{#N/A,#N/A,FALSE,"model"}</definedName>
    <definedName name="wrn.forecastassumptions2" localSheetId="6" hidden="1">{#N/A,#N/A,FALSE,"model"}</definedName>
    <definedName name="wrn.forecastassumptions2" localSheetId="3" hidden="1">{#N/A,#N/A,FALSE,"model"}</definedName>
    <definedName name="wrn.forecastassumptions2" localSheetId="9" hidden="1">{#N/A,#N/A,FALSE,"model"}</definedName>
    <definedName name="wrn.forecastassumptions2" localSheetId="5" hidden="1">{#N/A,#N/A,FALSE,"model"}</definedName>
    <definedName name="wrn.forecastassumptions2" localSheetId="4" hidden="1">{#N/A,#N/A,FALSE,"model"}</definedName>
    <definedName name="wrn.forecastassumptions2" localSheetId="1" hidden="1">{#N/A,#N/A,FALSE,"model"}</definedName>
    <definedName name="wrn.forecastassumptions2" localSheetId="7" hidden="1">{#N/A,#N/A,FALSE,"model"}</definedName>
    <definedName name="wrn.forecastassumptions2" hidden="1">{#N/A,#N/A,FALSE,"model"}</definedName>
    <definedName name="wrn.forecastROIC." localSheetId="0" hidden="1">{#N/A,#N/A,FALSE,"model"}</definedName>
    <definedName name="wrn.forecastROIC." localSheetId="2" hidden="1">{#N/A,#N/A,FALSE,"model"}</definedName>
    <definedName name="wrn.forecastROIC." localSheetId="6" hidden="1">{#N/A,#N/A,FALSE,"model"}</definedName>
    <definedName name="wrn.forecastROIC." localSheetId="3" hidden="1">{#N/A,#N/A,FALSE,"model"}</definedName>
    <definedName name="wrn.forecastROIC." localSheetId="9" hidden="1">{#N/A,#N/A,FALSE,"model"}</definedName>
    <definedName name="wrn.forecastROIC." localSheetId="5" hidden="1">{#N/A,#N/A,FALSE,"model"}</definedName>
    <definedName name="wrn.forecastROIC." localSheetId="4" hidden="1">{#N/A,#N/A,FALSE,"model"}</definedName>
    <definedName name="wrn.forecastROIC." localSheetId="1" hidden="1">{#N/A,#N/A,FALSE,"model"}</definedName>
    <definedName name="wrn.forecastROIC." localSheetId="7" hidden="1">{#N/A,#N/A,FALSE,"model"}</definedName>
    <definedName name="wrn.forecastROIC." hidden="1">{#N/A,#N/A,FALSE,"model"}</definedName>
    <definedName name="wrn.forecastROIC2" localSheetId="0" hidden="1">{#N/A,#N/A,FALSE,"model"}</definedName>
    <definedName name="wrn.forecastROIC2" localSheetId="2" hidden="1">{#N/A,#N/A,FALSE,"model"}</definedName>
    <definedName name="wrn.forecastROIC2" localSheetId="6" hidden="1">{#N/A,#N/A,FALSE,"model"}</definedName>
    <definedName name="wrn.forecastROIC2" localSheetId="3" hidden="1">{#N/A,#N/A,FALSE,"model"}</definedName>
    <definedName name="wrn.forecastROIC2" localSheetId="9" hidden="1">{#N/A,#N/A,FALSE,"model"}</definedName>
    <definedName name="wrn.forecastROIC2" localSheetId="5" hidden="1">{#N/A,#N/A,FALSE,"model"}</definedName>
    <definedName name="wrn.forecastROIC2" localSheetId="4" hidden="1">{#N/A,#N/A,FALSE,"model"}</definedName>
    <definedName name="wrn.forecastROIC2" localSheetId="1" hidden="1">{#N/A,#N/A,FALSE,"model"}</definedName>
    <definedName name="wrn.forecastROIC2" localSheetId="7" hidden="1">{#N/A,#N/A,FALSE,"model"}</definedName>
    <definedName name="wrn.forecastROIC2" hidden="1">{#N/A,#N/A,FALSE,"model"}</definedName>
    <definedName name="wrn.history." localSheetId="0" hidden="1">{#N/A,#N/A,FALSE,"model"}</definedName>
    <definedName name="wrn.history." localSheetId="2" hidden="1">{#N/A,#N/A,FALSE,"model"}</definedName>
    <definedName name="wrn.history." localSheetId="6" hidden="1">{#N/A,#N/A,FALSE,"model"}</definedName>
    <definedName name="wrn.history." localSheetId="3" hidden="1">{#N/A,#N/A,FALSE,"model"}</definedName>
    <definedName name="wrn.history." localSheetId="9" hidden="1">{#N/A,#N/A,FALSE,"model"}</definedName>
    <definedName name="wrn.history." localSheetId="5" hidden="1">{#N/A,#N/A,FALSE,"model"}</definedName>
    <definedName name="wrn.history." localSheetId="4" hidden="1">{#N/A,#N/A,FALSE,"model"}</definedName>
    <definedName name="wrn.history." localSheetId="1" hidden="1">{#N/A,#N/A,FALSE,"model"}</definedName>
    <definedName name="wrn.history." localSheetId="7" hidden="1">{#N/A,#N/A,FALSE,"model"}</definedName>
    <definedName name="wrn.history." hidden="1">{#N/A,#N/A,FALSE,"model"}</definedName>
    <definedName name="wrn.history2" localSheetId="0" hidden="1">{#N/A,#N/A,FALSE,"model"}</definedName>
    <definedName name="wrn.history2" localSheetId="2" hidden="1">{#N/A,#N/A,FALSE,"model"}</definedName>
    <definedName name="wrn.history2" localSheetId="6" hidden="1">{#N/A,#N/A,FALSE,"model"}</definedName>
    <definedName name="wrn.history2" localSheetId="3" hidden="1">{#N/A,#N/A,FALSE,"model"}</definedName>
    <definedName name="wrn.history2" localSheetId="9" hidden="1">{#N/A,#N/A,FALSE,"model"}</definedName>
    <definedName name="wrn.history2" localSheetId="5" hidden="1">{#N/A,#N/A,FALSE,"model"}</definedName>
    <definedName name="wrn.history2" localSheetId="4" hidden="1">{#N/A,#N/A,FALSE,"model"}</definedName>
    <definedName name="wrn.history2" localSheetId="1" hidden="1">{#N/A,#N/A,FALSE,"model"}</definedName>
    <definedName name="wrn.history2" localSheetId="7" hidden="1">{#N/A,#N/A,FALSE,"model"}</definedName>
    <definedName name="wrn.history2" hidden="1">{#N/A,#N/A,FALSE,"model"}</definedName>
    <definedName name="wrn.histROIC." localSheetId="0" hidden="1">{#N/A,#N/A,FALSE,"model"}</definedName>
    <definedName name="wrn.histROIC." localSheetId="2" hidden="1">{#N/A,#N/A,FALSE,"model"}</definedName>
    <definedName name="wrn.histROIC." localSheetId="6" hidden="1">{#N/A,#N/A,FALSE,"model"}</definedName>
    <definedName name="wrn.histROIC." localSheetId="3" hidden="1">{#N/A,#N/A,FALSE,"model"}</definedName>
    <definedName name="wrn.histROIC." localSheetId="9" hidden="1">{#N/A,#N/A,FALSE,"model"}</definedName>
    <definedName name="wrn.histROIC." localSheetId="5" hidden="1">{#N/A,#N/A,FALSE,"model"}</definedName>
    <definedName name="wrn.histROIC." localSheetId="4" hidden="1">{#N/A,#N/A,FALSE,"model"}</definedName>
    <definedName name="wrn.histROIC." localSheetId="1" hidden="1">{#N/A,#N/A,FALSE,"model"}</definedName>
    <definedName name="wrn.histROIC." localSheetId="7" hidden="1">{#N/A,#N/A,FALSE,"model"}</definedName>
    <definedName name="wrn.histROIC." hidden="1">{#N/A,#N/A,FALSE,"model"}</definedName>
    <definedName name="wrn.histROIC2" localSheetId="0" hidden="1">{#N/A,#N/A,FALSE,"model"}</definedName>
    <definedName name="wrn.histROIC2" localSheetId="2" hidden="1">{#N/A,#N/A,FALSE,"model"}</definedName>
    <definedName name="wrn.histROIC2" localSheetId="6" hidden="1">{#N/A,#N/A,FALSE,"model"}</definedName>
    <definedName name="wrn.histROIC2" localSheetId="3" hidden="1">{#N/A,#N/A,FALSE,"model"}</definedName>
    <definedName name="wrn.histROIC2" localSheetId="9" hidden="1">{#N/A,#N/A,FALSE,"model"}</definedName>
    <definedName name="wrn.histROIC2" localSheetId="5" hidden="1">{#N/A,#N/A,FALSE,"model"}</definedName>
    <definedName name="wrn.histROIC2" localSheetId="4" hidden="1">{#N/A,#N/A,FALSE,"model"}</definedName>
    <definedName name="wrn.histROIC2" localSheetId="1" hidden="1">{#N/A,#N/A,FALSE,"model"}</definedName>
    <definedName name="wrn.histROIC2" localSheetId="7" hidden="1">{#N/A,#N/A,FALSE,"model"}</definedName>
    <definedName name="wrn.histROIC2" hidden="1">{#N/A,#N/A,FALSE,"model"}</definedName>
    <definedName name="wrn.INDICADORES." localSheetId="2" hidden="1">{"PARTE1",#N/A,FALSE,"Plan1"}</definedName>
    <definedName name="wrn.INDICADORES." localSheetId="6" hidden="1">{"PARTE1",#N/A,FALSE,"Plan1"}</definedName>
    <definedName name="wrn.INDICADORES." localSheetId="3" hidden="1">{"PARTE1",#N/A,FALSE,"Plan1"}</definedName>
    <definedName name="wrn.INDICADORES." localSheetId="9" hidden="1">{"PARTE1",#N/A,FALSE,"Plan1"}</definedName>
    <definedName name="wrn.INDICADORES." localSheetId="5" hidden="1">{"PARTE1",#N/A,FALSE,"Plan1"}</definedName>
    <definedName name="wrn.INDICADORES." localSheetId="4" hidden="1">{"PARTE1",#N/A,FALSE,"Plan1"}</definedName>
    <definedName name="wrn.INDICADORES." localSheetId="1" hidden="1">{"PARTE1",#N/A,FALSE,"Plan1"}</definedName>
    <definedName name="wrn.INDICADORES." localSheetId="7" hidden="1">{"PARTE1",#N/A,FALSE,"Plan1"}</definedName>
    <definedName name="wrn.INDICADORES." hidden="1">{"PARTE1",#N/A,FALSE,"Plan1"}</definedName>
    <definedName name="wrn.Informe._.Mensual." localSheetId="0"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Mensual." localSheetId="2"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Mensual." localSheetId="6"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Mensual." localSheetId="3"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Mensual." localSheetId="9"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Mensual." localSheetId="5"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Mensual." localSheetId="4"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Mensual." localSheetId="1"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Mensual." localSheetId="7"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Mensual."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NOVIEMBRE." localSheetId="0"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NFORME._.NOVIEMBRE." localSheetId="2"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NFORME._.NOVIEMBRE." localSheetId="6"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NFORME._.NOVIEMBRE." localSheetId="3"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NFORME._.NOVIEMBRE." localSheetId="9"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NFORME._.NOVIEMBRE." localSheetId="5"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NFORME._.NOVIEMBRE." localSheetId="4"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NFORME._.NOVIEMBRE." localSheetId="1"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NFORME._.NOVIEMBRE." localSheetId="7"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NFORME._.NOVIEMBRE."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QRCGMES." localSheetId="0"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1"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1"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1"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1"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1"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1"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1"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1"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2"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2"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2"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2"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2"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2"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2"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2"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3"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3"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3"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3"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3"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3"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3"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3"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4"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4"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4"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4"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4"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4"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4"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4"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5" localSheetId="2"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5" localSheetId="6"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5" localSheetId="3"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5" localSheetId="9"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5" localSheetId="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5" localSheetId="4"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5" localSheetId="1"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5" localSheetId="7"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IQRCGMES._5" hidden="1">{#N/A,#N/A,FALSE,"CAPAS";#N/A,#N/A,FALSE,"BP-BOM";#N/A,#N/A,FALSE,"DRBOM";#N/A,#N/A,FALSE,"DRE-RAT";#N/A,#N/A,FALSE,"CAPAS II";#N/A,#N/A,FALSE,"DRE-2";#N/A,#N/A,FALSE,"DRE";#N/A,#N/A,FALSE,"BALPTR";#N/A,#N/A,FALSE,"MUTAC (3)";#N/A,#N/A,FALSE,"DOAR";#N/A,#N/A,FALSE,"ANEX-01";#N/A,#N/A,FALSE,"ANEX-02";#N/A,#N/A,FALSE,"ANEX-03";#N/A,#N/A,FALSE,"ANEX-04";#N/A,#N/A,FALSE,"ANEX-05";#N/A,#N/A,FALSE,"ANEX-5A";#N/A,#N/A,FALSE,"ANEX-06";#N/A,#N/A,FALSE,"ANEX-07";#N/A,#N/A,FALSE,"ANEX-08";#N/A,#N/A,FALSE,"ANEX-09";#N/A,#N/A,FALSE,"ANEX-10";#N/A,#N/A,FALSE,"ANEX-11";#N/A,#N/A,FALSE,"ANEX-12";#N/A,#N/A,FALSE,"ANEX-13";#N/A,#N/A,FALSE,"ANEX-14";#N/A,#N/A,FALSE,"EBITDA98";#N/A,#N/A,FALSE,"Demre-Semestral";#N/A,#N/A,FALSE,"English";#N/A,#N/A,FALSE,"DRE";#N/A,#N/A,FALSE,"ANEX-15";#N/A,#N/A,FALSE,"ANEX-15 A"}</definedName>
    <definedName name="wrn.Janeiro." localSheetId="2" hidden="1">{"SumJan03",#N/A,FALSE,"SUMMARY";"US$Jan03",#N/A,FALSE,"US$YTD";#N/A,#N/A,FALSE,"US$"}</definedName>
    <definedName name="wrn.Janeiro." localSheetId="6" hidden="1">{"SumJan03",#N/A,FALSE,"SUMMARY";"US$Jan03",#N/A,FALSE,"US$YTD";#N/A,#N/A,FALSE,"US$"}</definedName>
    <definedName name="wrn.Janeiro." localSheetId="3" hidden="1">{"SumJan03",#N/A,FALSE,"SUMMARY";"US$Jan03",#N/A,FALSE,"US$YTD";#N/A,#N/A,FALSE,"US$"}</definedName>
    <definedName name="wrn.Janeiro." localSheetId="9" hidden="1">{"SumJan03",#N/A,FALSE,"SUMMARY";"US$Jan03",#N/A,FALSE,"US$YTD";#N/A,#N/A,FALSE,"US$"}</definedName>
    <definedName name="wrn.Janeiro." localSheetId="5" hidden="1">{"SumJan03",#N/A,FALSE,"SUMMARY";"US$Jan03",#N/A,FALSE,"US$YTD";#N/A,#N/A,FALSE,"US$"}</definedName>
    <definedName name="wrn.Janeiro." localSheetId="4" hidden="1">{"SumJan03",#N/A,FALSE,"SUMMARY";"US$Jan03",#N/A,FALSE,"US$YTD";#N/A,#N/A,FALSE,"US$"}</definedName>
    <definedName name="wrn.Janeiro." localSheetId="1" hidden="1">{"SumJan03",#N/A,FALSE,"SUMMARY";"US$Jan03",#N/A,FALSE,"US$YTD";#N/A,#N/A,FALSE,"US$"}</definedName>
    <definedName name="wrn.Janeiro." localSheetId="7" hidden="1">{"SumJan03",#N/A,FALSE,"SUMMARY";"US$Jan03",#N/A,FALSE,"US$YTD";#N/A,#N/A,FALSE,"US$"}</definedName>
    <definedName name="wrn.Janeiro." hidden="1">{"SumJan03",#N/A,FALSE,"SUMMARY";"US$Jan03",#N/A,FALSE,"US$YTD";#N/A,#N/A,FALSE,"US$"}</definedName>
    <definedName name="wrn.Janeiro._1" localSheetId="2" hidden="1">{"SumJan03",#N/A,FALSE,"SUMMARY";"US$Jan03",#N/A,FALSE,"US$YTD";#N/A,#N/A,FALSE,"US$"}</definedName>
    <definedName name="wrn.Janeiro._1" localSheetId="6" hidden="1">{"SumJan03",#N/A,FALSE,"SUMMARY";"US$Jan03",#N/A,FALSE,"US$YTD";#N/A,#N/A,FALSE,"US$"}</definedName>
    <definedName name="wrn.Janeiro._1" localSheetId="3" hidden="1">{"SumJan03",#N/A,FALSE,"SUMMARY";"US$Jan03",#N/A,FALSE,"US$YTD";#N/A,#N/A,FALSE,"US$"}</definedName>
    <definedName name="wrn.Janeiro._1" localSheetId="9" hidden="1">{"SumJan03",#N/A,FALSE,"SUMMARY";"US$Jan03",#N/A,FALSE,"US$YTD";#N/A,#N/A,FALSE,"US$"}</definedName>
    <definedName name="wrn.Janeiro._1" localSheetId="5" hidden="1">{"SumJan03",#N/A,FALSE,"SUMMARY";"US$Jan03",#N/A,FALSE,"US$YTD";#N/A,#N/A,FALSE,"US$"}</definedName>
    <definedName name="wrn.Janeiro._1" localSheetId="4" hidden="1">{"SumJan03",#N/A,FALSE,"SUMMARY";"US$Jan03",#N/A,FALSE,"US$YTD";#N/A,#N/A,FALSE,"US$"}</definedName>
    <definedName name="wrn.Janeiro._1" localSheetId="1" hidden="1">{"SumJan03",#N/A,FALSE,"SUMMARY";"US$Jan03",#N/A,FALSE,"US$YTD";#N/A,#N/A,FALSE,"US$"}</definedName>
    <definedName name="wrn.Janeiro._1" localSheetId="7" hidden="1">{"SumJan03",#N/A,FALSE,"SUMMARY";"US$Jan03",#N/A,FALSE,"US$YTD";#N/A,#N/A,FALSE,"US$"}</definedName>
    <definedName name="wrn.Janeiro._1" hidden="1">{"SumJan03",#N/A,FALSE,"SUMMARY";"US$Jan03",#N/A,FALSE,"US$YTD";#N/A,#N/A,FALSE,"US$"}</definedName>
    <definedName name="wrn.Janeiro._2" localSheetId="2" hidden="1">{"SumJan03",#N/A,FALSE,"SUMMARY";"US$Jan03",#N/A,FALSE,"US$YTD";#N/A,#N/A,FALSE,"US$"}</definedName>
    <definedName name="wrn.Janeiro._2" localSheetId="6" hidden="1">{"SumJan03",#N/A,FALSE,"SUMMARY";"US$Jan03",#N/A,FALSE,"US$YTD";#N/A,#N/A,FALSE,"US$"}</definedName>
    <definedName name="wrn.Janeiro._2" localSheetId="3" hidden="1">{"SumJan03",#N/A,FALSE,"SUMMARY";"US$Jan03",#N/A,FALSE,"US$YTD";#N/A,#N/A,FALSE,"US$"}</definedName>
    <definedName name="wrn.Janeiro._2" localSheetId="9" hidden="1">{"SumJan03",#N/A,FALSE,"SUMMARY";"US$Jan03",#N/A,FALSE,"US$YTD";#N/A,#N/A,FALSE,"US$"}</definedName>
    <definedName name="wrn.Janeiro._2" localSheetId="5" hidden="1">{"SumJan03",#N/A,FALSE,"SUMMARY";"US$Jan03",#N/A,FALSE,"US$YTD";#N/A,#N/A,FALSE,"US$"}</definedName>
    <definedName name="wrn.Janeiro._2" localSheetId="4" hidden="1">{"SumJan03",#N/A,FALSE,"SUMMARY";"US$Jan03",#N/A,FALSE,"US$YTD";#N/A,#N/A,FALSE,"US$"}</definedName>
    <definedName name="wrn.Janeiro._2" localSheetId="1" hidden="1">{"SumJan03",#N/A,FALSE,"SUMMARY";"US$Jan03",#N/A,FALSE,"US$YTD";#N/A,#N/A,FALSE,"US$"}</definedName>
    <definedName name="wrn.Janeiro._2" localSheetId="7" hidden="1">{"SumJan03",#N/A,FALSE,"SUMMARY";"US$Jan03",#N/A,FALSE,"US$YTD";#N/A,#N/A,FALSE,"US$"}</definedName>
    <definedName name="wrn.Janeiro._2" hidden="1">{"SumJan03",#N/A,FALSE,"SUMMARY";"US$Jan03",#N/A,FALSE,"US$YTD";#N/A,#N/A,FALSE,"US$"}</definedName>
    <definedName name="wrn.Janeiro._3" localSheetId="2" hidden="1">{"SumJan03",#N/A,FALSE,"SUMMARY";"US$Jan03",#N/A,FALSE,"US$YTD";#N/A,#N/A,FALSE,"US$"}</definedName>
    <definedName name="wrn.Janeiro._3" localSheetId="6" hidden="1">{"SumJan03",#N/A,FALSE,"SUMMARY";"US$Jan03",#N/A,FALSE,"US$YTD";#N/A,#N/A,FALSE,"US$"}</definedName>
    <definedName name="wrn.Janeiro._3" localSheetId="3" hidden="1">{"SumJan03",#N/A,FALSE,"SUMMARY";"US$Jan03",#N/A,FALSE,"US$YTD";#N/A,#N/A,FALSE,"US$"}</definedName>
    <definedName name="wrn.Janeiro._3" localSheetId="9" hidden="1">{"SumJan03",#N/A,FALSE,"SUMMARY";"US$Jan03",#N/A,FALSE,"US$YTD";#N/A,#N/A,FALSE,"US$"}</definedName>
    <definedName name="wrn.Janeiro._3" localSheetId="5" hidden="1">{"SumJan03",#N/A,FALSE,"SUMMARY";"US$Jan03",#N/A,FALSE,"US$YTD";#N/A,#N/A,FALSE,"US$"}</definedName>
    <definedName name="wrn.Janeiro._3" localSheetId="4" hidden="1">{"SumJan03",#N/A,FALSE,"SUMMARY";"US$Jan03",#N/A,FALSE,"US$YTD";#N/A,#N/A,FALSE,"US$"}</definedName>
    <definedName name="wrn.Janeiro._3" localSheetId="1" hidden="1">{"SumJan03",#N/A,FALSE,"SUMMARY";"US$Jan03",#N/A,FALSE,"US$YTD";#N/A,#N/A,FALSE,"US$"}</definedName>
    <definedName name="wrn.Janeiro._3" localSheetId="7" hidden="1">{"SumJan03",#N/A,FALSE,"SUMMARY";"US$Jan03",#N/A,FALSE,"US$YTD";#N/A,#N/A,FALSE,"US$"}</definedName>
    <definedName name="wrn.Janeiro._3" hidden="1">{"SumJan03",#N/A,FALSE,"SUMMARY";"US$Jan03",#N/A,FALSE,"US$YTD";#N/A,#N/A,FALSE,"US$"}</definedName>
    <definedName name="wrn.Janeiro._4" localSheetId="2" hidden="1">{"SumJan03",#N/A,FALSE,"SUMMARY";"US$Jan03",#N/A,FALSE,"US$YTD";#N/A,#N/A,FALSE,"US$"}</definedName>
    <definedName name="wrn.Janeiro._4" localSheetId="6" hidden="1">{"SumJan03",#N/A,FALSE,"SUMMARY";"US$Jan03",#N/A,FALSE,"US$YTD";#N/A,#N/A,FALSE,"US$"}</definedName>
    <definedName name="wrn.Janeiro._4" localSheetId="3" hidden="1">{"SumJan03",#N/A,FALSE,"SUMMARY";"US$Jan03",#N/A,FALSE,"US$YTD";#N/A,#N/A,FALSE,"US$"}</definedName>
    <definedName name="wrn.Janeiro._4" localSheetId="9" hidden="1">{"SumJan03",#N/A,FALSE,"SUMMARY";"US$Jan03",#N/A,FALSE,"US$YTD";#N/A,#N/A,FALSE,"US$"}</definedName>
    <definedName name="wrn.Janeiro._4" localSheetId="5" hidden="1">{"SumJan03",#N/A,FALSE,"SUMMARY";"US$Jan03",#N/A,FALSE,"US$YTD";#N/A,#N/A,FALSE,"US$"}</definedName>
    <definedName name="wrn.Janeiro._4" localSheetId="4" hidden="1">{"SumJan03",#N/A,FALSE,"SUMMARY";"US$Jan03",#N/A,FALSE,"US$YTD";#N/A,#N/A,FALSE,"US$"}</definedName>
    <definedName name="wrn.Janeiro._4" localSheetId="1" hidden="1">{"SumJan03",#N/A,FALSE,"SUMMARY";"US$Jan03",#N/A,FALSE,"US$YTD";#N/A,#N/A,FALSE,"US$"}</definedName>
    <definedName name="wrn.Janeiro._4" localSheetId="7" hidden="1">{"SumJan03",#N/A,FALSE,"SUMMARY";"US$Jan03",#N/A,FALSE,"US$YTD";#N/A,#N/A,FALSE,"US$"}</definedName>
    <definedName name="wrn.Janeiro._4" hidden="1">{"SumJan03",#N/A,FALSE,"SUMMARY";"US$Jan03",#N/A,FALSE,"US$YTD";#N/A,#N/A,FALSE,"US$"}</definedName>
    <definedName name="wrn.Janeiro._5" localSheetId="2" hidden="1">{"SumJan03",#N/A,FALSE,"SUMMARY";"US$Jan03",#N/A,FALSE,"US$YTD";#N/A,#N/A,FALSE,"US$"}</definedName>
    <definedName name="wrn.Janeiro._5" localSheetId="6" hidden="1">{"SumJan03",#N/A,FALSE,"SUMMARY";"US$Jan03",#N/A,FALSE,"US$YTD";#N/A,#N/A,FALSE,"US$"}</definedName>
    <definedName name="wrn.Janeiro._5" localSheetId="3" hidden="1">{"SumJan03",#N/A,FALSE,"SUMMARY";"US$Jan03",#N/A,FALSE,"US$YTD";#N/A,#N/A,FALSE,"US$"}</definedName>
    <definedName name="wrn.Janeiro._5" localSheetId="9" hidden="1">{"SumJan03",#N/A,FALSE,"SUMMARY";"US$Jan03",#N/A,FALSE,"US$YTD";#N/A,#N/A,FALSE,"US$"}</definedName>
    <definedName name="wrn.Janeiro._5" localSheetId="5" hidden="1">{"SumJan03",#N/A,FALSE,"SUMMARY";"US$Jan03",#N/A,FALSE,"US$YTD";#N/A,#N/A,FALSE,"US$"}</definedName>
    <definedName name="wrn.Janeiro._5" localSheetId="4" hidden="1">{"SumJan03",#N/A,FALSE,"SUMMARY";"US$Jan03",#N/A,FALSE,"US$YTD";#N/A,#N/A,FALSE,"US$"}</definedName>
    <definedName name="wrn.Janeiro._5" localSheetId="1" hidden="1">{"SumJan03",#N/A,FALSE,"SUMMARY";"US$Jan03",#N/A,FALSE,"US$YTD";#N/A,#N/A,FALSE,"US$"}</definedName>
    <definedName name="wrn.Janeiro._5" localSheetId="7" hidden="1">{"SumJan03",#N/A,FALSE,"SUMMARY";"US$Jan03",#N/A,FALSE,"US$YTD";#N/A,#N/A,FALSE,"US$"}</definedName>
    <definedName name="wrn.Janeiro._5" hidden="1">{"SumJan03",#N/A,FALSE,"SUMMARY";"US$Jan03",#N/A,FALSE,"US$YTD";#N/A,#N/A,FALSE,"US$"}</definedName>
    <definedName name="wrn.Julho." localSheetId="2" hidden="1">{"SumJul03",#N/A,FALSE,"SUMMARY";"US$Jul03",#N/A,FALSE,"US$YTD";#N/A,#N/A,FALSE,"US$"}</definedName>
    <definedName name="wrn.Julho." localSheetId="6" hidden="1">{"SumJul03",#N/A,FALSE,"SUMMARY";"US$Jul03",#N/A,FALSE,"US$YTD";#N/A,#N/A,FALSE,"US$"}</definedName>
    <definedName name="wrn.Julho." localSheetId="3" hidden="1">{"SumJul03",#N/A,FALSE,"SUMMARY";"US$Jul03",#N/A,FALSE,"US$YTD";#N/A,#N/A,FALSE,"US$"}</definedName>
    <definedName name="wrn.Julho." localSheetId="9" hidden="1">{"SumJul03",#N/A,FALSE,"SUMMARY";"US$Jul03",#N/A,FALSE,"US$YTD";#N/A,#N/A,FALSE,"US$"}</definedName>
    <definedName name="wrn.Julho." localSheetId="5" hidden="1">{"SumJul03",#N/A,FALSE,"SUMMARY";"US$Jul03",#N/A,FALSE,"US$YTD";#N/A,#N/A,FALSE,"US$"}</definedName>
    <definedName name="wrn.Julho." localSheetId="4" hidden="1">{"SumJul03",#N/A,FALSE,"SUMMARY";"US$Jul03",#N/A,FALSE,"US$YTD";#N/A,#N/A,FALSE,"US$"}</definedName>
    <definedName name="wrn.Julho." localSheetId="1" hidden="1">{"SumJul03",#N/A,FALSE,"SUMMARY";"US$Jul03",#N/A,FALSE,"US$YTD";#N/A,#N/A,FALSE,"US$"}</definedName>
    <definedName name="wrn.Julho." localSheetId="7" hidden="1">{"SumJul03",#N/A,FALSE,"SUMMARY";"US$Jul03",#N/A,FALSE,"US$YTD";#N/A,#N/A,FALSE,"US$"}</definedName>
    <definedName name="wrn.Julho." hidden="1">{"SumJul03",#N/A,FALSE,"SUMMARY";"US$Jul03",#N/A,FALSE,"US$YTD";#N/A,#N/A,FALSE,"US$"}</definedName>
    <definedName name="wrn.Julho._1" localSheetId="2" hidden="1">{"SumJul03",#N/A,FALSE,"SUMMARY";"US$Jul03",#N/A,FALSE,"US$YTD";#N/A,#N/A,FALSE,"US$"}</definedName>
    <definedName name="wrn.Julho._1" localSheetId="6" hidden="1">{"SumJul03",#N/A,FALSE,"SUMMARY";"US$Jul03",#N/A,FALSE,"US$YTD";#N/A,#N/A,FALSE,"US$"}</definedName>
    <definedName name="wrn.Julho._1" localSheetId="3" hidden="1">{"SumJul03",#N/A,FALSE,"SUMMARY";"US$Jul03",#N/A,FALSE,"US$YTD";#N/A,#N/A,FALSE,"US$"}</definedName>
    <definedName name="wrn.Julho._1" localSheetId="9" hidden="1">{"SumJul03",#N/A,FALSE,"SUMMARY";"US$Jul03",#N/A,FALSE,"US$YTD";#N/A,#N/A,FALSE,"US$"}</definedName>
    <definedName name="wrn.Julho._1" localSheetId="5" hidden="1">{"SumJul03",#N/A,FALSE,"SUMMARY";"US$Jul03",#N/A,FALSE,"US$YTD";#N/A,#N/A,FALSE,"US$"}</definedName>
    <definedName name="wrn.Julho._1" localSheetId="4" hidden="1">{"SumJul03",#N/A,FALSE,"SUMMARY";"US$Jul03",#N/A,FALSE,"US$YTD";#N/A,#N/A,FALSE,"US$"}</definedName>
    <definedName name="wrn.Julho._1" localSheetId="1" hidden="1">{"SumJul03",#N/A,FALSE,"SUMMARY";"US$Jul03",#N/A,FALSE,"US$YTD";#N/A,#N/A,FALSE,"US$"}</definedName>
    <definedName name="wrn.Julho._1" localSheetId="7" hidden="1">{"SumJul03",#N/A,FALSE,"SUMMARY";"US$Jul03",#N/A,FALSE,"US$YTD";#N/A,#N/A,FALSE,"US$"}</definedName>
    <definedName name="wrn.Julho._1" hidden="1">{"SumJul03",#N/A,FALSE,"SUMMARY";"US$Jul03",#N/A,FALSE,"US$YTD";#N/A,#N/A,FALSE,"US$"}</definedName>
    <definedName name="wrn.Julho._2" localSheetId="2" hidden="1">{"SumJul03",#N/A,FALSE,"SUMMARY";"US$Jul03",#N/A,FALSE,"US$YTD";#N/A,#N/A,FALSE,"US$"}</definedName>
    <definedName name="wrn.Julho._2" localSheetId="6" hidden="1">{"SumJul03",#N/A,FALSE,"SUMMARY";"US$Jul03",#N/A,FALSE,"US$YTD";#N/A,#N/A,FALSE,"US$"}</definedName>
    <definedName name="wrn.Julho._2" localSheetId="3" hidden="1">{"SumJul03",#N/A,FALSE,"SUMMARY";"US$Jul03",#N/A,FALSE,"US$YTD";#N/A,#N/A,FALSE,"US$"}</definedName>
    <definedName name="wrn.Julho._2" localSheetId="9" hidden="1">{"SumJul03",#N/A,FALSE,"SUMMARY";"US$Jul03",#N/A,FALSE,"US$YTD";#N/A,#N/A,FALSE,"US$"}</definedName>
    <definedName name="wrn.Julho._2" localSheetId="5" hidden="1">{"SumJul03",#N/A,FALSE,"SUMMARY";"US$Jul03",#N/A,FALSE,"US$YTD";#N/A,#N/A,FALSE,"US$"}</definedName>
    <definedName name="wrn.Julho._2" localSheetId="4" hidden="1">{"SumJul03",#N/A,FALSE,"SUMMARY";"US$Jul03",#N/A,FALSE,"US$YTD";#N/A,#N/A,FALSE,"US$"}</definedName>
    <definedName name="wrn.Julho._2" localSheetId="1" hidden="1">{"SumJul03",#N/A,FALSE,"SUMMARY";"US$Jul03",#N/A,FALSE,"US$YTD";#N/A,#N/A,FALSE,"US$"}</definedName>
    <definedName name="wrn.Julho._2" localSheetId="7" hidden="1">{"SumJul03",#N/A,FALSE,"SUMMARY";"US$Jul03",#N/A,FALSE,"US$YTD";#N/A,#N/A,FALSE,"US$"}</definedName>
    <definedName name="wrn.Julho._2" hidden="1">{"SumJul03",#N/A,FALSE,"SUMMARY";"US$Jul03",#N/A,FALSE,"US$YTD";#N/A,#N/A,FALSE,"US$"}</definedName>
    <definedName name="wrn.Julho._3" localSheetId="2" hidden="1">{"SumJul03",#N/A,FALSE,"SUMMARY";"US$Jul03",#N/A,FALSE,"US$YTD";#N/A,#N/A,FALSE,"US$"}</definedName>
    <definedName name="wrn.Julho._3" localSheetId="6" hidden="1">{"SumJul03",#N/A,FALSE,"SUMMARY";"US$Jul03",#N/A,FALSE,"US$YTD";#N/A,#N/A,FALSE,"US$"}</definedName>
    <definedName name="wrn.Julho._3" localSheetId="3" hidden="1">{"SumJul03",#N/A,FALSE,"SUMMARY";"US$Jul03",#N/A,FALSE,"US$YTD";#N/A,#N/A,FALSE,"US$"}</definedName>
    <definedName name="wrn.Julho._3" localSheetId="9" hidden="1">{"SumJul03",#N/A,FALSE,"SUMMARY";"US$Jul03",#N/A,FALSE,"US$YTD";#N/A,#N/A,FALSE,"US$"}</definedName>
    <definedName name="wrn.Julho._3" localSheetId="5" hidden="1">{"SumJul03",#N/A,FALSE,"SUMMARY";"US$Jul03",#N/A,FALSE,"US$YTD";#N/A,#N/A,FALSE,"US$"}</definedName>
    <definedName name="wrn.Julho._3" localSheetId="4" hidden="1">{"SumJul03",#N/A,FALSE,"SUMMARY";"US$Jul03",#N/A,FALSE,"US$YTD";#N/A,#N/A,FALSE,"US$"}</definedName>
    <definedName name="wrn.Julho._3" localSheetId="1" hidden="1">{"SumJul03",#N/A,FALSE,"SUMMARY";"US$Jul03",#N/A,FALSE,"US$YTD";#N/A,#N/A,FALSE,"US$"}</definedName>
    <definedName name="wrn.Julho._3" localSheetId="7" hidden="1">{"SumJul03",#N/A,FALSE,"SUMMARY";"US$Jul03",#N/A,FALSE,"US$YTD";#N/A,#N/A,FALSE,"US$"}</definedName>
    <definedName name="wrn.Julho._3" hidden="1">{"SumJul03",#N/A,FALSE,"SUMMARY";"US$Jul03",#N/A,FALSE,"US$YTD";#N/A,#N/A,FALSE,"US$"}</definedName>
    <definedName name="wrn.Julho._4" localSheetId="2" hidden="1">{"SumJul03",#N/A,FALSE,"SUMMARY";"US$Jul03",#N/A,FALSE,"US$YTD";#N/A,#N/A,FALSE,"US$"}</definedName>
    <definedName name="wrn.Julho._4" localSheetId="6" hidden="1">{"SumJul03",#N/A,FALSE,"SUMMARY";"US$Jul03",#N/A,FALSE,"US$YTD";#N/A,#N/A,FALSE,"US$"}</definedName>
    <definedName name="wrn.Julho._4" localSheetId="3" hidden="1">{"SumJul03",#N/A,FALSE,"SUMMARY";"US$Jul03",#N/A,FALSE,"US$YTD";#N/A,#N/A,FALSE,"US$"}</definedName>
    <definedName name="wrn.Julho._4" localSheetId="9" hidden="1">{"SumJul03",#N/A,FALSE,"SUMMARY";"US$Jul03",#N/A,FALSE,"US$YTD";#N/A,#N/A,FALSE,"US$"}</definedName>
    <definedName name="wrn.Julho._4" localSheetId="5" hidden="1">{"SumJul03",#N/A,FALSE,"SUMMARY";"US$Jul03",#N/A,FALSE,"US$YTD";#N/A,#N/A,FALSE,"US$"}</definedName>
    <definedName name="wrn.Julho._4" localSheetId="4" hidden="1">{"SumJul03",#N/A,FALSE,"SUMMARY";"US$Jul03",#N/A,FALSE,"US$YTD";#N/A,#N/A,FALSE,"US$"}</definedName>
    <definedName name="wrn.Julho._4" localSheetId="1" hidden="1">{"SumJul03",#N/A,FALSE,"SUMMARY";"US$Jul03",#N/A,FALSE,"US$YTD";#N/A,#N/A,FALSE,"US$"}</definedName>
    <definedName name="wrn.Julho._4" localSheetId="7" hidden="1">{"SumJul03",#N/A,FALSE,"SUMMARY";"US$Jul03",#N/A,FALSE,"US$YTD";#N/A,#N/A,FALSE,"US$"}</definedName>
    <definedName name="wrn.Julho._4" hidden="1">{"SumJul03",#N/A,FALSE,"SUMMARY";"US$Jul03",#N/A,FALSE,"US$YTD";#N/A,#N/A,FALSE,"US$"}</definedName>
    <definedName name="wrn.Julho._5" localSheetId="2" hidden="1">{"SumJul03",#N/A,FALSE,"SUMMARY";"US$Jul03",#N/A,FALSE,"US$YTD";#N/A,#N/A,FALSE,"US$"}</definedName>
    <definedName name="wrn.Julho._5" localSheetId="6" hidden="1">{"SumJul03",#N/A,FALSE,"SUMMARY";"US$Jul03",#N/A,FALSE,"US$YTD";#N/A,#N/A,FALSE,"US$"}</definedName>
    <definedName name="wrn.Julho._5" localSheetId="3" hidden="1">{"SumJul03",#N/A,FALSE,"SUMMARY";"US$Jul03",#N/A,FALSE,"US$YTD";#N/A,#N/A,FALSE,"US$"}</definedName>
    <definedName name="wrn.Julho._5" localSheetId="9" hidden="1">{"SumJul03",#N/A,FALSE,"SUMMARY";"US$Jul03",#N/A,FALSE,"US$YTD";#N/A,#N/A,FALSE,"US$"}</definedName>
    <definedName name="wrn.Julho._5" localSheetId="5" hidden="1">{"SumJul03",#N/A,FALSE,"SUMMARY";"US$Jul03",#N/A,FALSE,"US$YTD";#N/A,#N/A,FALSE,"US$"}</definedName>
    <definedName name="wrn.Julho._5" localSheetId="4" hidden="1">{"SumJul03",#N/A,FALSE,"SUMMARY";"US$Jul03",#N/A,FALSE,"US$YTD";#N/A,#N/A,FALSE,"US$"}</definedName>
    <definedName name="wrn.Julho._5" localSheetId="1" hidden="1">{"SumJul03",#N/A,FALSE,"SUMMARY";"US$Jul03",#N/A,FALSE,"US$YTD";#N/A,#N/A,FALSE,"US$"}</definedName>
    <definedName name="wrn.Julho._5" localSheetId="7" hidden="1">{"SumJul03",#N/A,FALSE,"SUMMARY";"US$Jul03",#N/A,FALSE,"US$YTD";#N/A,#N/A,FALSE,"US$"}</definedName>
    <definedName name="wrn.Julho._5" hidden="1">{"SumJul03",#N/A,FALSE,"SUMMARY";"US$Jul03",#N/A,FALSE,"US$YTD";#N/A,#N/A,FALSE,"US$"}</definedName>
    <definedName name="wrn.Junho." localSheetId="2" hidden="1">{"SumJun03",#N/A,FALSE,"SUMMARY";"US$Jun03",#N/A,FALSE,"US$YTD";#N/A,#N/A,FALSE,"US$"}</definedName>
    <definedName name="wrn.Junho." localSheetId="6" hidden="1">{"SumJun03",#N/A,FALSE,"SUMMARY";"US$Jun03",#N/A,FALSE,"US$YTD";#N/A,#N/A,FALSE,"US$"}</definedName>
    <definedName name="wrn.Junho." localSheetId="3" hidden="1">{"SumJun03",#N/A,FALSE,"SUMMARY";"US$Jun03",#N/A,FALSE,"US$YTD";#N/A,#N/A,FALSE,"US$"}</definedName>
    <definedName name="wrn.Junho." localSheetId="9" hidden="1">{"SumJun03",#N/A,FALSE,"SUMMARY";"US$Jun03",#N/A,FALSE,"US$YTD";#N/A,#N/A,FALSE,"US$"}</definedName>
    <definedName name="wrn.Junho." localSheetId="5" hidden="1">{"SumJun03",#N/A,FALSE,"SUMMARY";"US$Jun03",#N/A,FALSE,"US$YTD";#N/A,#N/A,FALSE,"US$"}</definedName>
    <definedName name="wrn.Junho." localSheetId="4" hidden="1">{"SumJun03",#N/A,FALSE,"SUMMARY";"US$Jun03",#N/A,FALSE,"US$YTD";#N/A,#N/A,FALSE,"US$"}</definedName>
    <definedName name="wrn.Junho." localSheetId="1" hidden="1">{"SumJun03",#N/A,FALSE,"SUMMARY";"US$Jun03",#N/A,FALSE,"US$YTD";#N/A,#N/A,FALSE,"US$"}</definedName>
    <definedName name="wrn.Junho." localSheetId="7" hidden="1">{"SumJun03",#N/A,FALSE,"SUMMARY";"US$Jun03",#N/A,FALSE,"US$YTD";#N/A,#N/A,FALSE,"US$"}</definedName>
    <definedName name="wrn.Junho." hidden="1">{"SumJun03",#N/A,FALSE,"SUMMARY";"US$Jun03",#N/A,FALSE,"US$YTD";#N/A,#N/A,FALSE,"US$"}</definedName>
    <definedName name="wrn.Junho._1" localSheetId="2" hidden="1">{"SumJun03",#N/A,FALSE,"SUMMARY";"US$Jun03",#N/A,FALSE,"US$YTD";#N/A,#N/A,FALSE,"US$"}</definedName>
    <definedName name="wrn.Junho._1" localSheetId="6" hidden="1">{"SumJun03",#N/A,FALSE,"SUMMARY";"US$Jun03",#N/A,FALSE,"US$YTD";#N/A,#N/A,FALSE,"US$"}</definedName>
    <definedName name="wrn.Junho._1" localSheetId="3" hidden="1">{"SumJun03",#N/A,FALSE,"SUMMARY";"US$Jun03",#N/A,FALSE,"US$YTD";#N/A,#N/A,FALSE,"US$"}</definedName>
    <definedName name="wrn.Junho._1" localSheetId="9" hidden="1">{"SumJun03",#N/A,FALSE,"SUMMARY";"US$Jun03",#N/A,FALSE,"US$YTD";#N/A,#N/A,FALSE,"US$"}</definedName>
    <definedName name="wrn.Junho._1" localSheetId="5" hidden="1">{"SumJun03",#N/A,FALSE,"SUMMARY";"US$Jun03",#N/A,FALSE,"US$YTD";#N/A,#N/A,FALSE,"US$"}</definedName>
    <definedName name="wrn.Junho._1" localSheetId="4" hidden="1">{"SumJun03",#N/A,FALSE,"SUMMARY";"US$Jun03",#N/A,FALSE,"US$YTD";#N/A,#N/A,FALSE,"US$"}</definedName>
    <definedName name="wrn.Junho._1" localSheetId="1" hidden="1">{"SumJun03",#N/A,FALSE,"SUMMARY";"US$Jun03",#N/A,FALSE,"US$YTD";#N/A,#N/A,FALSE,"US$"}</definedName>
    <definedName name="wrn.Junho._1" localSheetId="7" hidden="1">{"SumJun03",#N/A,FALSE,"SUMMARY";"US$Jun03",#N/A,FALSE,"US$YTD";#N/A,#N/A,FALSE,"US$"}</definedName>
    <definedName name="wrn.Junho._1" hidden="1">{"SumJun03",#N/A,FALSE,"SUMMARY";"US$Jun03",#N/A,FALSE,"US$YTD";#N/A,#N/A,FALSE,"US$"}</definedName>
    <definedName name="wrn.Junho._2" localSheetId="2" hidden="1">{"SumJun03",#N/A,FALSE,"SUMMARY";"US$Jun03",#N/A,FALSE,"US$YTD";#N/A,#N/A,FALSE,"US$"}</definedName>
    <definedName name="wrn.Junho._2" localSheetId="6" hidden="1">{"SumJun03",#N/A,FALSE,"SUMMARY";"US$Jun03",#N/A,FALSE,"US$YTD";#N/A,#N/A,FALSE,"US$"}</definedName>
    <definedName name="wrn.Junho._2" localSheetId="3" hidden="1">{"SumJun03",#N/A,FALSE,"SUMMARY";"US$Jun03",#N/A,FALSE,"US$YTD";#N/A,#N/A,FALSE,"US$"}</definedName>
    <definedName name="wrn.Junho._2" localSheetId="9" hidden="1">{"SumJun03",#N/A,FALSE,"SUMMARY";"US$Jun03",#N/A,FALSE,"US$YTD";#N/A,#N/A,FALSE,"US$"}</definedName>
    <definedName name="wrn.Junho._2" localSheetId="5" hidden="1">{"SumJun03",#N/A,FALSE,"SUMMARY";"US$Jun03",#N/A,FALSE,"US$YTD";#N/A,#N/A,FALSE,"US$"}</definedName>
    <definedName name="wrn.Junho._2" localSheetId="4" hidden="1">{"SumJun03",#N/A,FALSE,"SUMMARY";"US$Jun03",#N/A,FALSE,"US$YTD";#N/A,#N/A,FALSE,"US$"}</definedName>
    <definedName name="wrn.Junho._2" localSheetId="1" hidden="1">{"SumJun03",#N/A,FALSE,"SUMMARY";"US$Jun03",#N/A,FALSE,"US$YTD";#N/A,#N/A,FALSE,"US$"}</definedName>
    <definedName name="wrn.Junho._2" localSheetId="7" hidden="1">{"SumJun03",#N/A,FALSE,"SUMMARY";"US$Jun03",#N/A,FALSE,"US$YTD";#N/A,#N/A,FALSE,"US$"}</definedName>
    <definedName name="wrn.Junho._2" hidden="1">{"SumJun03",#N/A,FALSE,"SUMMARY";"US$Jun03",#N/A,FALSE,"US$YTD";#N/A,#N/A,FALSE,"US$"}</definedName>
    <definedName name="wrn.Junho._3" localSheetId="2" hidden="1">{"SumJun03",#N/A,FALSE,"SUMMARY";"US$Jun03",#N/A,FALSE,"US$YTD";#N/A,#N/A,FALSE,"US$"}</definedName>
    <definedName name="wrn.Junho._3" localSheetId="6" hidden="1">{"SumJun03",#N/A,FALSE,"SUMMARY";"US$Jun03",#N/A,FALSE,"US$YTD";#N/A,#N/A,FALSE,"US$"}</definedName>
    <definedName name="wrn.Junho._3" localSheetId="3" hidden="1">{"SumJun03",#N/A,FALSE,"SUMMARY";"US$Jun03",#N/A,FALSE,"US$YTD";#N/A,#N/A,FALSE,"US$"}</definedName>
    <definedName name="wrn.Junho._3" localSheetId="9" hidden="1">{"SumJun03",#N/A,FALSE,"SUMMARY";"US$Jun03",#N/A,FALSE,"US$YTD";#N/A,#N/A,FALSE,"US$"}</definedName>
    <definedName name="wrn.Junho._3" localSheetId="5" hidden="1">{"SumJun03",#N/A,FALSE,"SUMMARY";"US$Jun03",#N/A,FALSE,"US$YTD";#N/A,#N/A,FALSE,"US$"}</definedName>
    <definedName name="wrn.Junho._3" localSheetId="4" hidden="1">{"SumJun03",#N/A,FALSE,"SUMMARY";"US$Jun03",#N/A,FALSE,"US$YTD";#N/A,#N/A,FALSE,"US$"}</definedName>
    <definedName name="wrn.Junho._3" localSheetId="1" hidden="1">{"SumJun03",#N/A,FALSE,"SUMMARY";"US$Jun03",#N/A,FALSE,"US$YTD";#N/A,#N/A,FALSE,"US$"}</definedName>
    <definedName name="wrn.Junho._3" localSheetId="7" hidden="1">{"SumJun03",#N/A,FALSE,"SUMMARY";"US$Jun03",#N/A,FALSE,"US$YTD";#N/A,#N/A,FALSE,"US$"}</definedName>
    <definedName name="wrn.Junho._3" hidden="1">{"SumJun03",#N/A,FALSE,"SUMMARY";"US$Jun03",#N/A,FALSE,"US$YTD";#N/A,#N/A,FALSE,"US$"}</definedName>
    <definedName name="wrn.Junho._4" localSheetId="2" hidden="1">{"SumJun03",#N/A,FALSE,"SUMMARY";"US$Jun03",#N/A,FALSE,"US$YTD";#N/A,#N/A,FALSE,"US$"}</definedName>
    <definedName name="wrn.Junho._4" localSheetId="6" hidden="1">{"SumJun03",#N/A,FALSE,"SUMMARY";"US$Jun03",#N/A,FALSE,"US$YTD";#N/A,#N/A,FALSE,"US$"}</definedName>
    <definedName name="wrn.Junho._4" localSheetId="3" hidden="1">{"SumJun03",#N/A,FALSE,"SUMMARY";"US$Jun03",#N/A,FALSE,"US$YTD";#N/A,#N/A,FALSE,"US$"}</definedName>
    <definedName name="wrn.Junho._4" localSheetId="9" hidden="1">{"SumJun03",#N/A,FALSE,"SUMMARY";"US$Jun03",#N/A,FALSE,"US$YTD";#N/A,#N/A,FALSE,"US$"}</definedName>
    <definedName name="wrn.Junho._4" localSheetId="5" hidden="1">{"SumJun03",#N/A,FALSE,"SUMMARY";"US$Jun03",#N/A,FALSE,"US$YTD";#N/A,#N/A,FALSE,"US$"}</definedName>
    <definedName name="wrn.Junho._4" localSheetId="4" hidden="1">{"SumJun03",#N/A,FALSE,"SUMMARY";"US$Jun03",#N/A,FALSE,"US$YTD";#N/A,#N/A,FALSE,"US$"}</definedName>
    <definedName name="wrn.Junho._4" localSheetId="1" hidden="1">{"SumJun03",#N/A,FALSE,"SUMMARY";"US$Jun03",#N/A,FALSE,"US$YTD";#N/A,#N/A,FALSE,"US$"}</definedName>
    <definedName name="wrn.Junho._4" localSheetId="7" hidden="1">{"SumJun03",#N/A,FALSE,"SUMMARY";"US$Jun03",#N/A,FALSE,"US$YTD";#N/A,#N/A,FALSE,"US$"}</definedName>
    <definedName name="wrn.Junho._4" hidden="1">{"SumJun03",#N/A,FALSE,"SUMMARY";"US$Jun03",#N/A,FALSE,"US$YTD";#N/A,#N/A,FALSE,"US$"}</definedName>
    <definedName name="wrn.Junho._5" localSheetId="2" hidden="1">{"SumJun03",#N/A,FALSE,"SUMMARY";"US$Jun03",#N/A,FALSE,"US$YTD";#N/A,#N/A,FALSE,"US$"}</definedName>
    <definedName name="wrn.Junho._5" localSheetId="6" hidden="1">{"SumJun03",#N/A,FALSE,"SUMMARY";"US$Jun03",#N/A,FALSE,"US$YTD";#N/A,#N/A,FALSE,"US$"}</definedName>
    <definedName name="wrn.Junho._5" localSheetId="3" hidden="1">{"SumJun03",#N/A,FALSE,"SUMMARY";"US$Jun03",#N/A,FALSE,"US$YTD";#N/A,#N/A,FALSE,"US$"}</definedName>
    <definedName name="wrn.Junho._5" localSheetId="9" hidden="1">{"SumJun03",#N/A,FALSE,"SUMMARY";"US$Jun03",#N/A,FALSE,"US$YTD";#N/A,#N/A,FALSE,"US$"}</definedName>
    <definedName name="wrn.Junho._5" localSheetId="5" hidden="1">{"SumJun03",#N/A,FALSE,"SUMMARY";"US$Jun03",#N/A,FALSE,"US$YTD";#N/A,#N/A,FALSE,"US$"}</definedName>
    <definedName name="wrn.Junho._5" localSheetId="4" hidden="1">{"SumJun03",#N/A,FALSE,"SUMMARY";"US$Jun03",#N/A,FALSE,"US$YTD";#N/A,#N/A,FALSE,"US$"}</definedName>
    <definedName name="wrn.Junho._5" localSheetId="1" hidden="1">{"SumJun03",#N/A,FALSE,"SUMMARY";"US$Jun03",#N/A,FALSE,"US$YTD";#N/A,#N/A,FALSE,"US$"}</definedName>
    <definedName name="wrn.Junho._5" localSheetId="7" hidden="1">{"SumJun03",#N/A,FALSE,"SUMMARY";"US$Jun03",#N/A,FALSE,"US$YTD";#N/A,#N/A,FALSE,"US$"}</definedName>
    <definedName name="wrn.Junho._5" hidden="1">{"SumJun03",#N/A,FALSE,"SUMMARY";"US$Jun03",#N/A,FALSE,"US$YTD";#N/A,#N/A,FALSE,"US$"}</definedName>
    <definedName name="wrn.kleyner." localSheetId="0"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 localSheetId="2"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 localSheetId="6"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 localSheetId="3"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 localSheetId="9"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 localSheetId="5"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 localSheetId="4"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 localSheetId="1"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 localSheetId="7"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1" localSheetId="2"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1" localSheetId="6"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1" localSheetId="3"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1" localSheetId="9"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1" localSheetId="5"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1" localSheetId="4"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1" localSheetId="1"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1" localSheetId="7"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1"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2" localSheetId="2"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2" localSheetId="6"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2" localSheetId="3"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2" localSheetId="9"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2" localSheetId="5"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2" localSheetId="4"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2" localSheetId="1"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2" localSheetId="7"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2"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3" localSheetId="2"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3" localSheetId="6"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3" localSheetId="3"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3" localSheetId="9"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3" localSheetId="5"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3" localSheetId="4"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3" localSheetId="1"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3" localSheetId="7"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3"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4" localSheetId="2"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4" localSheetId="6"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4" localSheetId="3"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4" localSheetId="9"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4" localSheetId="5"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4" localSheetId="4"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4" localSheetId="1"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4" localSheetId="7"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4"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5" localSheetId="2"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5" localSheetId="6"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5" localSheetId="3"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5" localSheetId="9"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5" localSheetId="5"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5" localSheetId="4"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5" localSheetId="1"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5" localSheetId="7"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kleyner._5" hidden="1">{#N/A,#N/A,TRUE,"Equity Summary Sheet";#N/A,#N/A,TRUE,"Feedstock Prices";#N/A,#N/A,TRUE,"Disburse";#N/A,#N/A,TRUE,"Feedstock";#N/A,#N/A,TRUE,"Operating";#N/A,#N/A,TRUE,"Market-IFC";#N/A,#N/A,TRUE,"Pricing";#N/A,#N/A,TRUE,"Operating Costs";#N/A,#N/A,TRUE,"Sales - Trend";#N/A,#N/A,TRUE,"PPE-Dep'n";#N/A,#N/A,TRUE,"Oper. Costs";#N/A,#N/A,TRUE,"BS Items";#N/A,#N/A,TRUE,"Debt";#N/A,#N/A,TRUE,"No Expansion";#N/A,#N/A,TRUE,"Sensitivity";#N/A,#N/A,TRUE,"Fin. Stat.";#N/A,#N/A,TRUE,"IRR";#N/A,#N/A,TRUE,"Ratios";#N/A,#N/A,TRUE,"Assumptions";#N/A,#N/A,TRUE,"Summary";#N/A,#N/A,TRUE,"Dividends"}</definedName>
    <definedName name="wrn.Laudo." localSheetId="0" hidden="1">{"BPAtivo",#N/A,FALSE,"BAL_A";"BPPassivo",#N/A,FALSE,"BAL_A";"DRE",#N/A,FALSE,"DRE_A";"FCX",#N/A,FALSE,"FCX_A";"CVE",#N/A,FALSE,"FCX_A"}</definedName>
    <definedName name="wrn.Laudo." localSheetId="2" hidden="1">{"BPAtivo",#N/A,FALSE,"BAL_A";"BPPassivo",#N/A,FALSE,"BAL_A";"DRE",#N/A,FALSE,"DRE_A";"FCX",#N/A,FALSE,"FCX_A";"CVE",#N/A,FALSE,"FCX_A"}</definedName>
    <definedName name="wrn.Laudo." localSheetId="6" hidden="1">{"BPAtivo",#N/A,FALSE,"BAL_A";"BPPassivo",#N/A,FALSE,"BAL_A";"DRE",#N/A,FALSE,"DRE_A";"FCX",#N/A,FALSE,"FCX_A";"CVE",#N/A,FALSE,"FCX_A"}</definedName>
    <definedName name="wrn.Laudo." localSheetId="3" hidden="1">{"BPAtivo",#N/A,FALSE,"BAL_A";"BPPassivo",#N/A,FALSE,"BAL_A";"DRE",#N/A,FALSE,"DRE_A";"FCX",#N/A,FALSE,"FCX_A";"CVE",#N/A,FALSE,"FCX_A"}</definedName>
    <definedName name="wrn.Laudo." localSheetId="9" hidden="1">{"BPAtivo",#N/A,FALSE,"BAL_A";"BPPassivo",#N/A,FALSE,"BAL_A";"DRE",#N/A,FALSE,"DRE_A";"FCX",#N/A,FALSE,"FCX_A";"CVE",#N/A,FALSE,"FCX_A"}</definedName>
    <definedName name="wrn.Laudo." localSheetId="5" hidden="1">{"BPAtivo",#N/A,FALSE,"BAL_A";"BPPassivo",#N/A,FALSE,"BAL_A";"DRE",#N/A,FALSE,"DRE_A";"FCX",#N/A,FALSE,"FCX_A";"CVE",#N/A,FALSE,"FCX_A"}</definedName>
    <definedName name="wrn.Laudo." localSheetId="4" hidden="1">{"BPAtivo",#N/A,FALSE,"BAL_A";"BPPassivo",#N/A,FALSE,"BAL_A";"DRE",#N/A,FALSE,"DRE_A";"FCX",#N/A,FALSE,"FCX_A";"CVE",#N/A,FALSE,"FCX_A"}</definedName>
    <definedName name="wrn.Laudo." localSheetId="1" hidden="1">{"BPAtivo",#N/A,FALSE,"BAL_A";"BPPassivo",#N/A,FALSE,"BAL_A";"DRE",#N/A,FALSE,"DRE_A";"FCX",#N/A,FALSE,"FCX_A";"CVE",#N/A,FALSE,"FCX_A"}</definedName>
    <definedName name="wrn.Laudo." localSheetId="7" hidden="1">{"BPAtivo",#N/A,FALSE,"BAL_A";"BPPassivo",#N/A,FALSE,"BAL_A";"DRE",#N/A,FALSE,"DRE_A";"FCX",#N/A,FALSE,"FCX_A";"CVE",#N/A,FALSE,"FCX_A"}</definedName>
    <definedName name="wrn.Laudo." hidden="1">{"BPAtivo",#N/A,FALSE,"BAL_A";"BPPassivo",#N/A,FALSE,"BAL_A";"DRE",#N/A,FALSE,"DRE_A";"FCX",#N/A,FALSE,"FCX_A";"CVE",#N/A,FALSE,"FCX_A"}</definedName>
    <definedName name="wrn.Laudo._1" localSheetId="2" hidden="1">{"BPAtivo",#N/A,FALSE,"BAL_A";"BPPassivo",#N/A,FALSE,"BAL_A";"DRE",#N/A,FALSE,"DRE_A";"FCX",#N/A,FALSE,"FCX_A";"CVE",#N/A,FALSE,"FCX_A"}</definedName>
    <definedName name="wrn.Laudo._1" localSheetId="6" hidden="1">{"BPAtivo",#N/A,FALSE,"BAL_A";"BPPassivo",#N/A,FALSE,"BAL_A";"DRE",#N/A,FALSE,"DRE_A";"FCX",#N/A,FALSE,"FCX_A";"CVE",#N/A,FALSE,"FCX_A"}</definedName>
    <definedName name="wrn.Laudo._1" localSheetId="3" hidden="1">{"BPAtivo",#N/A,FALSE,"BAL_A";"BPPassivo",#N/A,FALSE,"BAL_A";"DRE",#N/A,FALSE,"DRE_A";"FCX",#N/A,FALSE,"FCX_A";"CVE",#N/A,FALSE,"FCX_A"}</definedName>
    <definedName name="wrn.Laudo._1" localSheetId="9" hidden="1">{"BPAtivo",#N/A,FALSE,"BAL_A";"BPPassivo",#N/A,FALSE,"BAL_A";"DRE",#N/A,FALSE,"DRE_A";"FCX",#N/A,FALSE,"FCX_A";"CVE",#N/A,FALSE,"FCX_A"}</definedName>
    <definedName name="wrn.Laudo._1" localSheetId="5" hidden="1">{"BPAtivo",#N/A,FALSE,"BAL_A";"BPPassivo",#N/A,FALSE,"BAL_A";"DRE",#N/A,FALSE,"DRE_A";"FCX",#N/A,FALSE,"FCX_A";"CVE",#N/A,FALSE,"FCX_A"}</definedName>
    <definedName name="wrn.Laudo._1" localSheetId="4" hidden="1">{"BPAtivo",#N/A,FALSE,"BAL_A";"BPPassivo",#N/A,FALSE,"BAL_A";"DRE",#N/A,FALSE,"DRE_A";"FCX",#N/A,FALSE,"FCX_A";"CVE",#N/A,FALSE,"FCX_A"}</definedName>
    <definedName name="wrn.Laudo._1" localSheetId="1" hidden="1">{"BPAtivo",#N/A,FALSE,"BAL_A";"BPPassivo",#N/A,FALSE,"BAL_A";"DRE",#N/A,FALSE,"DRE_A";"FCX",#N/A,FALSE,"FCX_A";"CVE",#N/A,FALSE,"FCX_A"}</definedName>
    <definedName name="wrn.Laudo._1" localSheetId="7" hidden="1">{"BPAtivo",#N/A,FALSE,"BAL_A";"BPPassivo",#N/A,FALSE,"BAL_A";"DRE",#N/A,FALSE,"DRE_A";"FCX",#N/A,FALSE,"FCX_A";"CVE",#N/A,FALSE,"FCX_A"}</definedName>
    <definedName name="wrn.Laudo._1" hidden="1">{"BPAtivo",#N/A,FALSE,"BAL_A";"BPPassivo",#N/A,FALSE,"BAL_A";"DRE",#N/A,FALSE,"DRE_A";"FCX",#N/A,FALSE,"FCX_A";"CVE",#N/A,FALSE,"FCX_A"}</definedName>
    <definedName name="wrn.Laudo._2" localSheetId="2" hidden="1">{"BPAtivo",#N/A,FALSE,"BAL_A";"BPPassivo",#N/A,FALSE,"BAL_A";"DRE",#N/A,FALSE,"DRE_A";"FCX",#N/A,FALSE,"FCX_A";"CVE",#N/A,FALSE,"FCX_A"}</definedName>
    <definedName name="wrn.Laudo._2" localSheetId="6" hidden="1">{"BPAtivo",#N/A,FALSE,"BAL_A";"BPPassivo",#N/A,FALSE,"BAL_A";"DRE",#N/A,FALSE,"DRE_A";"FCX",#N/A,FALSE,"FCX_A";"CVE",#N/A,FALSE,"FCX_A"}</definedName>
    <definedName name="wrn.Laudo._2" localSheetId="3" hidden="1">{"BPAtivo",#N/A,FALSE,"BAL_A";"BPPassivo",#N/A,FALSE,"BAL_A";"DRE",#N/A,FALSE,"DRE_A";"FCX",#N/A,FALSE,"FCX_A";"CVE",#N/A,FALSE,"FCX_A"}</definedName>
    <definedName name="wrn.Laudo._2" localSheetId="9" hidden="1">{"BPAtivo",#N/A,FALSE,"BAL_A";"BPPassivo",#N/A,FALSE,"BAL_A";"DRE",#N/A,FALSE,"DRE_A";"FCX",#N/A,FALSE,"FCX_A";"CVE",#N/A,FALSE,"FCX_A"}</definedName>
    <definedName name="wrn.Laudo._2" localSheetId="5" hidden="1">{"BPAtivo",#N/A,FALSE,"BAL_A";"BPPassivo",#N/A,FALSE,"BAL_A";"DRE",#N/A,FALSE,"DRE_A";"FCX",#N/A,FALSE,"FCX_A";"CVE",#N/A,FALSE,"FCX_A"}</definedName>
    <definedName name="wrn.Laudo._2" localSheetId="4" hidden="1">{"BPAtivo",#N/A,FALSE,"BAL_A";"BPPassivo",#N/A,FALSE,"BAL_A";"DRE",#N/A,FALSE,"DRE_A";"FCX",#N/A,FALSE,"FCX_A";"CVE",#N/A,FALSE,"FCX_A"}</definedName>
    <definedName name="wrn.Laudo._2" localSheetId="1" hidden="1">{"BPAtivo",#N/A,FALSE,"BAL_A";"BPPassivo",#N/A,FALSE,"BAL_A";"DRE",#N/A,FALSE,"DRE_A";"FCX",#N/A,FALSE,"FCX_A";"CVE",#N/A,FALSE,"FCX_A"}</definedName>
    <definedName name="wrn.Laudo._2" localSheetId="7" hidden="1">{"BPAtivo",#N/A,FALSE,"BAL_A";"BPPassivo",#N/A,FALSE,"BAL_A";"DRE",#N/A,FALSE,"DRE_A";"FCX",#N/A,FALSE,"FCX_A";"CVE",#N/A,FALSE,"FCX_A"}</definedName>
    <definedName name="wrn.Laudo._2" hidden="1">{"BPAtivo",#N/A,FALSE,"BAL_A";"BPPassivo",#N/A,FALSE,"BAL_A";"DRE",#N/A,FALSE,"DRE_A";"FCX",#N/A,FALSE,"FCX_A";"CVE",#N/A,FALSE,"FCX_A"}</definedName>
    <definedName name="wrn.Laudo._3" localSheetId="2" hidden="1">{"BPAtivo",#N/A,FALSE,"BAL_A";"BPPassivo",#N/A,FALSE,"BAL_A";"DRE",#N/A,FALSE,"DRE_A";"FCX",#N/A,FALSE,"FCX_A";"CVE",#N/A,FALSE,"FCX_A"}</definedName>
    <definedName name="wrn.Laudo._3" localSheetId="6" hidden="1">{"BPAtivo",#N/A,FALSE,"BAL_A";"BPPassivo",#N/A,FALSE,"BAL_A";"DRE",#N/A,FALSE,"DRE_A";"FCX",#N/A,FALSE,"FCX_A";"CVE",#N/A,FALSE,"FCX_A"}</definedName>
    <definedName name="wrn.Laudo._3" localSheetId="3" hidden="1">{"BPAtivo",#N/A,FALSE,"BAL_A";"BPPassivo",#N/A,FALSE,"BAL_A";"DRE",#N/A,FALSE,"DRE_A";"FCX",#N/A,FALSE,"FCX_A";"CVE",#N/A,FALSE,"FCX_A"}</definedName>
    <definedName name="wrn.Laudo._3" localSheetId="9" hidden="1">{"BPAtivo",#N/A,FALSE,"BAL_A";"BPPassivo",#N/A,FALSE,"BAL_A";"DRE",#N/A,FALSE,"DRE_A";"FCX",#N/A,FALSE,"FCX_A";"CVE",#N/A,FALSE,"FCX_A"}</definedName>
    <definedName name="wrn.Laudo._3" localSheetId="5" hidden="1">{"BPAtivo",#N/A,FALSE,"BAL_A";"BPPassivo",#N/A,FALSE,"BAL_A";"DRE",#N/A,FALSE,"DRE_A";"FCX",#N/A,FALSE,"FCX_A";"CVE",#N/A,FALSE,"FCX_A"}</definedName>
    <definedName name="wrn.Laudo._3" localSheetId="4" hidden="1">{"BPAtivo",#N/A,FALSE,"BAL_A";"BPPassivo",#N/A,FALSE,"BAL_A";"DRE",#N/A,FALSE,"DRE_A";"FCX",#N/A,FALSE,"FCX_A";"CVE",#N/A,FALSE,"FCX_A"}</definedName>
    <definedName name="wrn.Laudo._3" localSheetId="1" hidden="1">{"BPAtivo",#N/A,FALSE,"BAL_A";"BPPassivo",#N/A,FALSE,"BAL_A";"DRE",#N/A,FALSE,"DRE_A";"FCX",#N/A,FALSE,"FCX_A";"CVE",#N/A,FALSE,"FCX_A"}</definedName>
    <definedName name="wrn.Laudo._3" localSheetId="7" hidden="1">{"BPAtivo",#N/A,FALSE,"BAL_A";"BPPassivo",#N/A,FALSE,"BAL_A";"DRE",#N/A,FALSE,"DRE_A";"FCX",#N/A,FALSE,"FCX_A";"CVE",#N/A,FALSE,"FCX_A"}</definedName>
    <definedName name="wrn.Laudo._3" hidden="1">{"BPAtivo",#N/A,FALSE,"BAL_A";"BPPassivo",#N/A,FALSE,"BAL_A";"DRE",#N/A,FALSE,"DRE_A";"FCX",#N/A,FALSE,"FCX_A";"CVE",#N/A,FALSE,"FCX_A"}</definedName>
    <definedName name="wrn.Laudo._4" localSheetId="2" hidden="1">{"BPAtivo",#N/A,FALSE,"BAL_A";"BPPassivo",#N/A,FALSE,"BAL_A";"DRE",#N/A,FALSE,"DRE_A";"FCX",#N/A,FALSE,"FCX_A";"CVE",#N/A,FALSE,"FCX_A"}</definedName>
    <definedName name="wrn.Laudo._4" localSheetId="6" hidden="1">{"BPAtivo",#N/A,FALSE,"BAL_A";"BPPassivo",#N/A,FALSE,"BAL_A";"DRE",#N/A,FALSE,"DRE_A";"FCX",#N/A,FALSE,"FCX_A";"CVE",#N/A,FALSE,"FCX_A"}</definedName>
    <definedName name="wrn.Laudo._4" localSheetId="3" hidden="1">{"BPAtivo",#N/A,FALSE,"BAL_A";"BPPassivo",#N/A,FALSE,"BAL_A";"DRE",#N/A,FALSE,"DRE_A";"FCX",#N/A,FALSE,"FCX_A";"CVE",#N/A,FALSE,"FCX_A"}</definedName>
    <definedName name="wrn.Laudo._4" localSheetId="9" hidden="1">{"BPAtivo",#N/A,FALSE,"BAL_A";"BPPassivo",#N/A,FALSE,"BAL_A";"DRE",#N/A,FALSE,"DRE_A";"FCX",#N/A,FALSE,"FCX_A";"CVE",#N/A,FALSE,"FCX_A"}</definedName>
    <definedName name="wrn.Laudo._4" localSheetId="5" hidden="1">{"BPAtivo",#N/A,FALSE,"BAL_A";"BPPassivo",#N/A,FALSE,"BAL_A";"DRE",#N/A,FALSE,"DRE_A";"FCX",#N/A,FALSE,"FCX_A";"CVE",#N/A,FALSE,"FCX_A"}</definedName>
    <definedName name="wrn.Laudo._4" localSheetId="4" hidden="1">{"BPAtivo",#N/A,FALSE,"BAL_A";"BPPassivo",#N/A,FALSE,"BAL_A";"DRE",#N/A,FALSE,"DRE_A";"FCX",#N/A,FALSE,"FCX_A";"CVE",#N/A,FALSE,"FCX_A"}</definedName>
    <definedName name="wrn.Laudo._4" localSheetId="1" hidden="1">{"BPAtivo",#N/A,FALSE,"BAL_A";"BPPassivo",#N/A,FALSE,"BAL_A";"DRE",#N/A,FALSE,"DRE_A";"FCX",#N/A,FALSE,"FCX_A";"CVE",#N/A,FALSE,"FCX_A"}</definedName>
    <definedName name="wrn.Laudo._4" localSheetId="7" hidden="1">{"BPAtivo",#N/A,FALSE,"BAL_A";"BPPassivo",#N/A,FALSE,"BAL_A";"DRE",#N/A,FALSE,"DRE_A";"FCX",#N/A,FALSE,"FCX_A";"CVE",#N/A,FALSE,"FCX_A"}</definedName>
    <definedName name="wrn.Laudo._4" hidden="1">{"BPAtivo",#N/A,FALSE,"BAL_A";"BPPassivo",#N/A,FALSE,"BAL_A";"DRE",#N/A,FALSE,"DRE_A";"FCX",#N/A,FALSE,"FCX_A";"CVE",#N/A,FALSE,"FCX_A"}</definedName>
    <definedName name="wrn.Laudo._5" localSheetId="2" hidden="1">{"BPAtivo",#N/A,FALSE,"BAL_A";"BPPassivo",#N/A,FALSE,"BAL_A";"DRE",#N/A,FALSE,"DRE_A";"FCX",#N/A,FALSE,"FCX_A";"CVE",#N/A,FALSE,"FCX_A"}</definedName>
    <definedName name="wrn.Laudo._5" localSheetId="6" hidden="1">{"BPAtivo",#N/A,FALSE,"BAL_A";"BPPassivo",#N/A,FALSE,"BAL_A";"DRE",#N/A,FALSE,"DRE_A";"FCX",#N/A,FALSE,"FCX_A";"CVE",#N/A,FALSE,"FCX_A"}</definedName>
    <definedName name="wrn.Laudo._5" localSheetId="3" hidden="1">{"BPAtivo",#N/A,FALSE,"BAL_A";"BPPassivo",#N/A,FALSE,"BAL_A";"DRE",#N/A,FALSE,"DRE_A";"FCX",#N/A,FALSE,"FCX_A";"CVE",#N/A,FALSE,"FCX_A"}</definedName>
    <definedName name="wrn.Laudo._5" localSheetId="9" hidden="1">{"BPAtivo",#N/A,FALSE,"BAL_A";"BPPassivo",#N/A,FALSE,"BAL_A";"DRE",#N/A,FALSE,"DRE_A";"FCX",#N/A,FALSE,"FCX_A";"CVE",#N/A,FALSE,"FCX_A"}</definedName>
    <definedName name="wrn.Laudo._5" localSheetId="5" hidden="1">{"BPAtivo",#N/A,FALSE,"BAL_A";"BPPassivo",#N/A,FALSE,"BAL_A";"DRE",#N/A,FALSE,"DRE_A";"FCX",#N/A,FALSE,"FCX_A";"CVE",#N/A,FALSE,"FCX_A"}</definedName>
    <definedName name="wrn.Laudo._5" localSheetId="4" hidden="1">{"BPAtivo",#N/A,FALSE,"BAL_A";"BPPassivo",#N/A,FALSE,"BAL_A";"DRE",#N/A,FALSE,"DRE_A";"FCX",#N/A,FALSE,"FCX_A";"CVE",#N/A,FALSE,"FCX_A"}</definedName>
    <definedName name="wrn.Laudo._5" localSheetId="1" hidden="1">{"BPAtivo",#N/A,FALSE,"BAL_A";"BPPassivo",#N/A,FALSE,"BAL_A";"DRE",#N/A,FALSE,"DRE_A";"FCX",#N/A,FALSE,"FCX_A";"CVE",#N/A,FALSE,"FCX_A"}</definedName>
    <definedName name="wrn.Laudo._5" localSheetId="7" hidden="1">{"BPAtivo",#N/A,FALSE,"BAL_A";"BPPassivo",#N/A,FALSE,"BAL_A";"DRE",#N/A,FALSE,"DRE_A";"FCX",#N/A,FALSE,"FCX_A";"CVE",#N/A,FALSE,"FCX_A"}</definedName>
    <definedName name="wrn.Laudo._5" hidden="1">{"BPAtivo",#N/A,FALSE,"BAL_A";"BPPassivo",#N/A,FALSE,"BAL_A";"DRE",#N/A,FALSE,"DRE_A";"FCX",#N/A,FALSE,"FCX_A";"CVE",#N/A,FALSE,"FCX_A"}</definedName>
    <definedName name="wrn.Maio." localSheetId="2" hidden="1">{"SumMai03",#N/A,FALSE,"SUMMARY";"US$Mai03",#N/A,FALSE,"US$YTD";#N/A,#N/A,FALSE,"US$"}</definedName>
    <definedName name="wrn.Maio." localSheetId="6" hidden="1">{"SumMai03",#N/A,FALSE,"SUMMARY";"US$Mai03",#N/A,FALSE,"US$YTD";#N/A,#N/A,FALSE,"US$"}</definedName>
    <definedName name="wrn.Maio." localSheetId="3" hidden="1">{"SumMai03",#N/A,FALSE,"SUMMARY";"US$Mai03",#N/A,FALSE,"US$YTD";#N/A,#N/A,FALSE,"US$"}</definedName>
    <definedName name="wrn.Maio." localSheetId="9" hidden="1">{"SumMai03",#N/A,FALSE,"SUMMARY";"US$Mai03",#N/A,FALSE,"US$YTD";#N/A,#N/A,FALSE,"US$"}</definedName>
    <definedName name="wrn.Maio." localSheetId="5" hidden="1">{"SumMai03",#N/A,FALSE,"SUMMARY";"US$Mai03",#N/A,FALSE,"US$YTD";#N/A,#N/A,FALSE,"US$"}</definedName>
    <definedName name="wrn.Maio." localSheetId="4" hidden="1">{"SumMai03",#N/A,FALSE,"SUMMARY";"US$Mai03",#N/A,FALSE,"US$YTD";#N/A,#N/A,FALSE,"US$"}</definedName>
    <definedName name="wrn.Maio." localSheetId="1" hidden="1">{"SumMai03",#N/A,FALSE,"SUMMARY";"US$Mai03",#N/A,FALSE,"US$YTD";#N/A,#N/A,FALSE,"US$"}</definedName>
    <definedName name="wrn.Maio." localSheetId="7" hidden="1">{"SumMai03",#N/A,FALSE,"SUMMARY";"US$Mai03",#N/A,FALSE,"US$YTD";#N/A,#N/A,FALSE,"US$"}</definedName>
    <definedName name="wrn.Maio." hidden="1">{"SumMai03",#N/A,FALSE,"SUMMARY";"US$Mai03",#N/A,FALSE,"US$YTD";#N/A,#N/A,FALSE,"US$"}</definedName>
    <definedName name="wrn.Maio._1" localSheetId="2" hidden="1">{"SumMai03",#N/A,FALSE,"SUMMARY";"US$Mai03",#N/A,FALSE,"US$YTD";#N/A,#N/A,FALSE,"US$"}</definedName>
    <definedName name="wrn.Maio._1" localSheetId="6" hidden="1">{"SumMai03",#N/A,FALSE,"SUMMARY";"US$Mai03",#N/A,FALSE,"US$YTD";#N/A,#N/A,FALSE,"US$"}</definedName>
    <definedName name="wrn.Maio._1" localSheetId="3" hidden="1">{"SumMai03",#N/A,FALSE,"SUMMARY";"US$Mai03",#N/A,FALSE,"US$YTD";#N/A,#N/A,FALSE,"US$"}</definedName>
    <definedName name="wrn.Maio._1" localSheetId="9" hidden="1">{"SumMai03",#N/A,FALSE,"SUMMARY";"US$Mai03",#N/A,FALSE,"US$YTD";#N/A,#N/A,FALSE,"US$"}</definedName>
    <definedName name="wrn.Maio._1" localSheetId="5" hidden="1">{"SumMai03",#N/A,FALSE,"SUMMARY";"US$Mai03",#N/A,FALSE,"US$YTD";#N/A,#N/A,FALSE,"US$"}</definedName>
    <definedName name="wrn.Maio._1" localSheetId="4" hidden="1">{"SumMai03",#N/A,FALSE,"SUMMARY";"US$Mai03",#N/A,FALSE,"US$YTD";#N/A,#N/A,FALSE,"US$"}</definedName>
    <definedName name="wrn.Maio._1" localSheetId="1" hidden="1">{"SumMai03",#N/A,FALSE,"SUMMARY";"US$Mai03",#N/A,FALSE,"US$YTD";#N/A,#N/A,FALSE,"US$"}</definedName>
    <definedName name="wrn.Maio._1" localSheetId="7" hidden="1">{"SumMai03",#N/A,FALSE,"SUMMARY";"US$Mai03",#N/A,FALSE,"US$YTD";#N/A,#N/A,FALSE,"US$"}</definedName>
    <definedName name="wrn.Maio._1" hidden="1">{"SumMai03",#N/A,FALSE,"SUMMARY";"US$Mai03",#N/A,FALSE,"US$YTD";#N/A,#N/A,FALSE,"US$"}</definedName>
    <definedName name="wrn.Maio._2" localSheetId="2" hidden="1">{"SumMai03",#N/A,FALSE,"SUMMARY";"US$Mai03",#N/A,FALSE,"US$YTD";#N/A,#N/A,FALSE,"US$"}</definedName>
    <definedName name="wrn.Maio._2" localSheetId="6" hidden="1">{"SumMai03",#N/A,FALSE,"SUMMARY";"US$Mai03",#N/A,FALSE,"US$YTD";#N/A,#N/A,FALSE,"US$"}</definedName>
    <definedName name="wrn.Maio._2" localSheetId="3" hidden="1">{"SumMai03",#N/A,FALSE,"SUMMARY";"US$Mai03",#N/A,FALSE,"US$YTD";#N/A,#N/A,FALSE,"US$"}</definedName>
    <definedName name="wrn.Maio._2" localSheetId="9" hidden="1">{"SumMai03",#N/A,FALSE,"SUMMARY";"US$Mai03",#N/A,FALSE,"US$YTD";#N/A,#N/A,FALSE,"US$"}</definedName>
    <definedName name="wrn.Maio._2" localSheetId="5" hidden="1">{"SumMai03",#N/A,FALSE,"SUMMARY";"US$Mai03",#N/A,FALSE,"US$YTD";#N/A,#N/A,FALSE,"US$"}</definedName>
    <definedName name="wrn.Maio._2" localSheetId="4" hidden="1">{"SumMai03",#N/A,FALSE,"SUMMARY";"US$Mai03",#N/A,FALSE,"US$YTD";#N/A,#N/A,FALSE,"US$"}</definedName>
    <definedName name="wrn.Maio._2" localSheetId="1" hidden="1">{"SumMai03",#N/A,FALSE,"SUMMARY";"US$Mai03",#N/A,FALSE,"US$YTD";#N/A,#N/A,FALSE,"US$"}</definedName>
    <definedName name="wrn.Maio._2" localSheetId="7" hidden="1">{"SumMai03",#N/A,FALSE,"SUMMARY";"US$Mai03",#N/A,FALSE,"US$YTD";#N/A,#N/A,FALSE,"US$"}</definedName>
    <definedName name="wrn.Maio._2" hidden="1">{"SumMai03",#N/A,FALSE,"SUMMARY";"US$Mai03",#N/A,FALSE,"US$YTD";#N/A,#N/A,FALSE,"US$"}</definedName>
    <definedName name="wrn.Maio._3" localSheetId="2" hidden="1">{"SumMai03",#N/A,FALSE,"SUMMARY";"US$Mai03",#N/A,FALSE,"US$YTD";#N/A,#N/A,FALSE,"US$"}</definedName>
    <definedName name="wrn.Maio._3" localSheetId="6" hidden="1">{"SumMai03",#N/A,FALSE,"SUMMARY";"US$Mai03",#N/A,FALSE,"US$YTD";#N/A,#N/A,FALSE,"US$"}</definedName>
    <definedName name="wrn.Maio._3" localSheetId="3" hidden="1">{"SumMai03",#N/A,FALSE,"SUMMARY";"US$Mai03",#N/A,FALSE,"US$YTD";#N/A,#N/A,FALSE,"US$"}</definedName>
    <definedName name="wrn.Maio._3" localSheetId="9" hidden="1">{"SumMai03",#N/A,FALSE,"SUMMARY";"US$Mai03",#N/A,FALSE,"US$YTD";#N/A,#N/A,FALSE,"US$"}</definedName>
    <definedName name="wrn.Maio._3" localSheetId="5" hidden="1">{"SumMai03",#N/A,FALSE,"SUMMARY";"US$Mai03",#N/A,FALSE,"US$YTD";#N/A,#N/A,FALSE,"US$"}</definedName>
    <definedName name="wrn.Maio._3" localSheetId="4" hidden="1">{"SumMai03",#N/A,FALSE,"SUMMARY";"US$Mai03",#N/A,FALSE,"US$YTD";#N/A,#N/A,FALSE,"US$"}</definedName>
    <definedName name="wrn.Maio._3" localSheetId="1" hidden="1">{"SumMai03",#N/A,FALSE,"SUMMARY";"US$Mai03",#N/A,FALSE,"US$YTD";#N/A,#N/A,FALSE,"US$"}</definedName>
    <definedName name="wrn.Maio._3" localSheetId="7" hidden="1">{"SumMai03",#N/A,FALSE,"SUMMARY";"US$Mai03",#N/A,FALSE,"US$YTD";#N/A,#N/A,FALSE,"US$"}</definedName>
    <definedName name="wrn.Maio._3" hidden="1">{"SumMai03",#N/A,FALSE,"SUMMARY";"US$Mai03",#N/A,FALSE,"US$YTD";#N/A,#N/A,FALSE,"US$"}</definedName>
    <definedName name="wrn.Maio._4" localSheetId="2" hidden="1">{"SumMai03",#N/A,FALSE,"SUMMARY";"US$Mai03",#N/A,FALSE,"US$YTD";#N/A,#N/A,FALSE,"US$"}</definedName>
    <definedName name="wrn.Maio._4" localSheetId="6" hidden="1">{"SumMai03",#N/A,FALSE,"SUMMARY";"US$Mai03",#N/A,FALSE,"US$YTD";#N/A,#N/A,FALSE,"US$"}</definedName>
    <definedName name="wrn.Maio._4" localSheetId="3" hidden="1">{"SumMai03",#N/A,FALSE,"SUMMARY";"US$Mai03",#N/A,FALSE,"US$YTD";#N/A,#N/A,FALSE,"US$"}</definedName>
    <definedName name="wrn.Maio._4" localSheetId="9" hidden="1">{"SumMai03",#N/A,FALSE,"SUMMARY";"US$Mai03",#N/A,FALSE,"US$YTD";#N/A,#N/A,FALSE,"US$"}</definedName>
    <definedName name="wrn.Maio._4" localSheetId="5" hidden="1">{"SumMai03",#N/A,FALSE,"SUMMARY";"US$Mai03",#N/A,FALSE,"US$YTD";#N/A,#N/A,FALSE,"US$"}</definedName>
    <definedName name="wrn.Maio._4" localSheetId="4" hidden="1">{"SumMai03",#N/A,FALSE,"SUMMARY";"US$Mai03",#N/A,FALSE,"US$YTD";#N/A,#N/A,FALSE,"US$"}</definedName>
    <definedName name="wrn.Maio._4" localSheetId="1" hidden="1">{"SumMai03",#N/A,FALSE,"SUMMARY";"US$Mai03",#N/A,FALSE,"US$YTD";#N/A,#N/A,FALSE,"US$"}</definedName>
    <definedName name="wrn.Maio._4" localSheetId="7" hidden="1">{"SumMai03",#N/A,FALSE,"SUMMARY";"US$Mai03",#N/A,FALSE,"US$YTD";#N/A,#N/A,FALSE,"US$"}</definedName>
    <definedName name="wrn.Maio._4" hidden="1">{"SumMai03",#N/A,FALSE,"SUMMARY";"US$Mai03",#N/A,FALSE,"US$YTD";#N/A,#N/A,FALSE,"US$"}</definedName>
    <definedName name="wrn.Maio._5" localSheetId="2" hidden="1">{"SumMai03",#N/A,FALSE,"SUMMARY";"US$Mai03",#N/A,FALSE,"US$YTD";#N/A,#N/A,FALSE,"US$"}</definedName>
    <definedName name="wrn.Maio._5" localSheetId="6" hidden="1">{"SumMai03",#N/A,FALSE,"SUMMARY";"US$Mai03",#N/A,FALSE,"US$YTD";#N/A,#N/A,FALSE,"US$"}</definedName>
    <definedName name="wrn.Maio._5" localSheetId="3" hidden="1">{"SumMai03",#N/A,FALSE,"SUMMARY";"US$Mai03",#N/A,FALSE,"US$YTD";#N/A,#N/A,FALSE,"US$"}</definedName>
    <definedName name="wrn.Maio._5" localSheetId="9" hidden="1">{"SumMai03",#N/A,FALSE,"SUMMARY";"US$Mai03",#N/A,FALSE,"US$YTD";#N/A,#N/A,FALSE,"US$"}</definedName>
    <definedName name="wrn.Maio._5" localSheetId="5" hidden="1">{"SumMai03",#N/A,FALSE,"SUMMARY";"US$Mai03",#N/A,FALSE,"US$YTD";#N/A,#N/A,FALSE,"US$"}</definedName>
    <definedName name="wrn.Maio._5" localSheetId="4" hidden="1">{"SumMai03",#N/A,FALSE,"SUMMARY";"US$Mai03",#N/A,FALSE,"US$YTD";#N/A,#N/A,FALSE,"US$"}</definedName>
    <definedName name="wrn.Maio._5" localSheetId="1" hidden="1">{"SumMai03",#N/A,FALSE,"SUMMARY";"US$Mai03",#N/A,FALSE,"US$YTD";#N/A,#N/A,FALSE,"US$"}</definedName>
    <definedName name="wrn.Maio._5" localSheetId="7" hidden="1">{"SumMai03",#N/A,FALSE,"SUMMARY";"US$Mai03",#N/A,FALSE,"US$YTD";#N/A,#N/A,FALSE,"US$"}</definedName>
    <definedName name="wrn.Maio._5" hidden="1">{"SumMai03",#N/A,FALSE,"SUMMARY";"US$Mai03",#N/A,FALSE,"US$YTD";#N/A,#N/A,FALSE,"US$"}</definedName>
    <definedName name="wrn.Março." localSheetId="2" hidden="1">{"SumMar03",#N/A,FALSE,"SUMMARY";"US$Mar03",#N/A,FALSE,"US$YTD";#N/A,#N/A,FALSE,"US$"}</definedName>
    <definedName name="wrn.Março." localSheetId="6" hidden="1">{"SumMar03",#N/A,FALSE,"SUMMARY";"US$Mar03",#N/A,FALSE,"US$YTD";#N/A,#N/A,FALSE,"US$"}</definedName>
    <definedName name="wrn.Março." localSheetId="3" hidden="1">{"SumMar03",#N/A,FALSE,"SUMMARY";"US$Mar03",#N/A,FALSE,"US$YTD";#N/A,#N/A,FALSE,"US$"}</definedName>
    <definedName name="wrn.Março." localSheetId="9" hidden="1">{"SumMar03",#N/A,FALSE,"SUMMARY";"US$Mar03",#N/A,FALSE,"US$YTD";#N/A,#N/A,FALSE,"US$"}</definedName>
    <definedName name="wrn.Março." localSheetId="5" hidden="1">{"SumMar03",#N/A,FALSE,"SUMMARY";"US$Mar03",#N/A,FALSE,"US$YTD";#N/A,#N/A,FALSE,"US$"}</definedName>
    <definedName name="wrn.Março." localSheetId="4" hidden="1">{"SumMar03",#N/A,FALSE,"SUMMARY";"US$Mar03",#N/A,FALSE,"US$YTD";#N/A,#N/A,FALSE,"US$"}</definedName>
    <definedName name="wrn.Março." localSheetId="1" hidden="1">{"SumMar03",#N/A,FALSE,"SUMMARY";"US$Mar03",#N/A,FALSE,"US$YTD";#N/A,#N/A,FALSE,"US$"}</definedName>
    <definedName name="wrn.Março." localSheetId="7" hidden="1">{"SumMar03",#N/A,FALSE,"SUMMARY";"US$Mar03",#N/A,FALSE,"US$YTD";#N/A,#N/A,FALSE,"US$"}</definedName>
    <definedName name="wrn.Março." hidden="1">{"SumMar03",#N/A,FALSE,"SUMMARY";"US$Mar03",#N/A,FALSE,"US$YTD";#N/A,#N/A,FALSE,"US$"}</definedName>
    <definedName name="wrn.Março._1" localSheetId="2" hidden="1">{"SumMar03",#N/A,FALSE,"SUMMARY";"US$Mar03",#N/A,FALSE,"US$YTD";#N/A,#N/A,FALSE,"US$"}</definedName>
    <definedName name="wrn.Março._1" localSheetId="6" hidden="1">{"SumMar03",#N/A,FALSE,"SUMMARY";"US$Mar03",#N/A,FALSE,"US$YTD";#N/A,#N/A,FALSE,"US$"}</definedName>
    <definedName name="wrn.Março._1" localSheetId="3" hidden="1">{"SumMar03",#N/A,FALSE,"SUMMARY";"US$Mar03",#N/A,FALSE,"US$YTD";#N/A,#N/A,FALSE,"US$"}</definedName>
    <definedName name="wrn.Março._1" localSheetId="9" hidden="1">{"SumMar03",#N/A,FALSE,"SUMMARY";"US$Mar03",#N/A,FALSE,"US$YTD";#N/A,#N/A,FALSE,"US$"}</definedName>
    <definedName name="wrn.Março._1" localSheetId="5" hidden="1">{"SumMar03",#N/A,FALSE,"SUMMARY";"US$Mar03",#N/A,FALSE,"US$YTD";#N/A,#N/A,FALSE,"US$"}</definedName>
    <definedName name="wrn.Março._1" localSheetId="4" hidden="1">{"SumMar03",#N/A,FALSE,"SUMMARY";"US$Mar03",#N/A,FALSE,"US$YTD";#N/A,#N/A,FALSE,"US$"}</definedName>
    <definedName name="wrn.Março._1" localSheetId="1" hidden="1">{"SumMar03",#N/A,FALSE,"SUMMARY";"US$Mar03",#N/A,FALSE,"US$YTD";#N/A,#N/A,FALSE,"US$"}</definedName>
    <definedName name="wrn.Março._1" localSheetId="7" hidden="1">{"SumMar03",#N/A,FALSE,"SUMMARY";"US$Mar03",#N/A,FALSE,"US$YTD";#N/A,#N/A,FALSE,"US$"}</definedName>
    <definedName name="wrn.Março._1" hidden="1">{"SumMar03",#N/A,FALSE,"SUMMARY";"US$Mar03",#N/A,FALSE,"US$YTD";#N/A,#N/A,FALSE,"US$"}</definedName>
    <definedName name="wrn.Março._2" localSheetId="2" hidden="1">{"SumMar03",#N/A,FALSE,"SUMMARY";"US$Mar03",#N/A,FALSE,"US$YTD";#N/A,#N/A,FALSE,"US$"}</definedName>
    <definedName name="wrn.Março._2" localSheetId="6" hidden="1">{"SumMar03",#N/A,FALSE,"SUMMARY";"US$Mar03",#N/A,FALSE,"US$YTD";#N/A,#N/A,FALSE,"US$"}</definedName>
    <definedName name="wrn.Março._2" localSheetId="3" hidden="1">{"SumMar03",#N/A,FALSE,"SUMMARY";"US$Mar03",#N/A,FALSE,"US$YTD";#N/A,#N/A,FALSE,"US$"}</definedName>
    <definedName name="wrn.Março._2" localSheetId="9" hidden="1">{"SumMar03",#N/A,FALSE,"SUMMARY";"US$Mar03",#N/A,FALSE,"US$YTD";#N/A,#N/A,FALSE,"US$"}</definedName>
    <definedName name="wrn.Março._2" localSheetId="5" hidden="1">{"SumMar03",#N/A,FALSE,"SUMMARY";"US$Mar03",#N/A,FALSE,"US$YTD";#N/A,#N/A,FALSE,"US$"}</definedName>
    <definedName name="wrn.Março._2" localSheetId="4" hidden="1">{"SumMar03",#N/A,FALSE,"SUMMARY";"US$Mar03",#N/A,FALSE,"US$YTD";#N/A,#N/A,FALSE,"US$"}</definedName>
    <definedName name="wrn.Março._2" localSheetId="1" hidden="1">{"SumMar03",#N/A,FALSE,"SUMMARY";"US$Mar03",#N/A,FALSE,"US$YTD";#N/A,#N/A,FALSE,"US$"}</definedName>
    <definedName name="wrn.Março._2" localSheetId="7" hidden="1">{"SumMar03",#N/A,FALSE,"SUMMARY";"US$Mar03",#N/A,FALSE,"US$YTD";#N/A,#N/A,FALSE,"US$"}</definedName>
    <definedName name="wrn.Março._2" hidden="1">{"SumMar03",#N/A,FALSE,"SUMMARY";"US$Mar03",#N/A,FALSE,"US$YTD";#N/A,#N/A,FALSE,"US$"}</definedName>
    <definedName name="wrn.Março._3" localSheetId="2" hidden="1">{"SumMar03",#N/A,FALSE,"SUMMARY";"US$Mar03",#N/A,FALSE,"US$YTD";#N/A,#N/A,FALSE,"US$"}</definedName>
    <definedName name="wrn.Março._3" localSheetId="6" hidden="1">{"SumMar03",#N/A,FALSE,"SUMMARY";"US$Mar03",#N/A,FALSE,"US$YTD";#N/A,#N/A,FALSE,"US$"}</definedName>
    <definedName name="wrn.Março._3" localSheetId="3" hidden="1">{"SumMar03",#N/A,FALSE,"SUMMARY";"US$Mar03",#N/A,FALSE,"US$YTD";#N/A,#N/A,FALSE,"US$"}</definedName>
    <definedName name="wrn.Março._3" localSheetId="9" hidden="1">{"SumMar03",#N/A,FALSE,"SUMMARY";"US$Mar03",#N/A,FALSE,"US$YTD";#N/A,#N/A,FALSE,"US$"}</definedName>
    <definedName name="wrn.Março._3" localSheetId="5" hidden="1">{"SumMar03",#N/A,FALSE,"SUMMARY";"US$Mar03",#N/A,FALSE,"US$YTD";#N/A,#N/A,FALSE,"US$"}</definedName>
    <definedName name="wrn.Março._3" localSheetId="4" hidden="1">{"SumMar03",#N/A,FALSE,"SUMMARY";"US$Mar03",#N/A,FALSE,"US$YTD";#N/A,#N/A,FALSE,"US$"}</definedName>
    <definedName name="wrn.Março._3" localSheetId="1" hidden="1">{"SumMar03",#N/A,FALSE,"SUMMARY";"US$Mar03",#N/A,FALSE,"US$YTD";#N/A,#N/A,FALSE,"US$"}</definedName>
    <definedName name="wrn.Março._3" localSheetId="7" hidden="1">{"SumMar03",#N/A,FALSE,"SUMMARY";"US$Mar03",#N/A,FALSE,"US$YTD";#N/A,#N/A,FALSE,"US$"}</definedName>
    <definedName name="wrn.Março._3" hidden="1">{"SumMar03",#N/A,FALSE,"SUMMARY";"US$Mar03",#N/A,FALSE,"US$YTD";#N/A,#N/A,FALSE,"US$"}</definedName>
    <definedName name="wrn.Março._4" localSheetId="2" hidden="1">{"SumMar03",#N/A,FALSE,"SUMMARY";"US$Mar03",#N/A,FALSE,"US$YTD";#N/A,#N/A,FALSE,"US$"}</definedName>
    <definedName name="wrn.Março._4" localSheetId="6" hidden="1">{"SumMar03",#N/A,FALSE,"SUMMARY";"US$Mar03",#N/A,FALSE,"US$YTD";#N/A,#N/A,FALSE,"US$"}</definedName>
    <definedName name="wrn.Março._4" localSheetId="3" hidden="1">{"SumMar03",#N/A,FALSE,"SUMMARY";"US$Mar03",#N/A,FALSE,"US$YTD";#N/A,#N/A,FALSE,"US$"}</definedName>
    <definedName name="wrn.Março._4" localSheetId="9" hidden="1">{"SumMar03",#N/A,FALSE,"SUMMARY";"US$Mar03",#N/A,FALSE,"US$YTD";#N/A,#N/A,FALSE,"US$"}</definedName>
    <definedName name="wrn.Março._4" localSheetId="5" hidden="1">{"SumMar03",#N/A,FALSE,"SUMMARY";"US$Mar03",#N/A,FALSE,"US$YTD";#N/A,#N/A,FALSE,"US$"}</definedName>
    <definedName name="wrn.Março._4" localSheetId="4" hidden="1">{"SumMar03",#N/A,FALSE,"SUMMARY";"US$Mar03",#N/A,FALSE,"US$YTD";#N/A,#N/A,FALSE,"US$"}</definedName>
    <definedName name="wrn.Março._4" localSheetId="1" hidden="1">{"SumMar03",#N/A,FALSE,"SUMMARY";"US$Mar03",#N/A,FALSE,"US$YTD";#N/A,#N/A,FALSE,"US$"}</definedName>
    <definedName name="wrn.Março._4" localSheetId="7" hidden="1">{"SumMar03",#N/A,FALSE,"SUMMARY";"US$Mar03",#N/A,FALSE,"US$YTD";#N/A,#N/A,FALSE,"US$"}</definedName>
    <definedName name="wrn.Março._4" hidden="1">{"SumMar03",#N/A,FALSE,"SUMMARY";"US$Mar03",#N/A,FALSE,"US$YTD";#N/A,#N/A,FALSE,"US$"}</definedName>
    <definedName name="wrn.Março._5" localSheetId="2" hidden="1">{"SumMar03",#N/A,FALSE,"SUMMARY";"US$Mar03",#N/A,FALSE,"US$YTD";#N/A,#N/A,FALSE,"US$"}</definedName>
    <definedName name="wrn.Março._5" localSheetId="6" hidden="1">{"SumMar03",#N/A,FALSE,"SUMMARY";"US$Mar03",#N/A,FALSE,"US$YTD";#N/A,#N/A,FALSE,"US$"}</definedName>
    <definedName name="wrn.Março._5" localSheetId="3" hidden="1">{"SumMar03",#N/A,FALSE,"SUMMARY";"US$Mar03",#N/A,FALSE,"US$YTD";#N/A,#N/A,FALSE,"US$"}</definedName>
    <definedName name="wrn.Março._5" localSheetId="9" hidden="1">{"SumMar03",#N/A,FALSE,"SUMMARY";"US$Mar03",#N/A,FALSE,"US$YTD";#N/A,#N/A,FALSE,"US$"}</definedName>
    <definedName name="wrn.Março._5" localSheetId="5" hidden="1">{"SumMar03",#N/A,FALSE,"SUMMARY";"US$Mar03",#N/A,FALSE,"US$YTD";#N/A,#N/A,FALSE,"US$"}</definedName>
    <definedName name="wrn.Março._5" localSheetId="4" hidden="1">{"SumMar03",#N/A,FALSE,"SUMMARY";"US$Mar03",#N/A,FALSE,"US$YTD";#N/A,#N/A,FALSE,"US$"}</definedName>
    <definedName name="wrn.Março._5" localSheetId="1" hidden="1">{"SumMar03",#N/A,FALSE,"SUMMARY";"US$Mar03",#N/A,FALSE,"US$YTD";#N/A,#N/A,FALSE,"US$"}</definedName>
    <definedName name="wrn.Março._5" localSheetId="7" hidden="1">{"SumMar03",#N/A,FALSE,"SUMMARY";"US$Mar03",#N/A,FALSE,"US$YTD";#N/A,#N/A,FALSE,"US$"}</definedName>
    <definedName name="wrn.Março._5" hidden="1">{"SumMar03",#N/A,FALSE,"SUMMARY";"US$Mar03",#N/A,FALSE,"US$YTD";#N/A,#N/A,FALSE,"US$"}</definedName>
    <definedName name="wrn.Memoria97." localSheetId="0"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ria97." localSheetId="2"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ria97." localSheetId="6"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ria97." localSheetId="3"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ria97." localSheetId="9"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ria97." localSheetId="5"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ria97." localSheetId="4"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ria97." localSheetId="1"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ria97." localSheetId="7"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ria97."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TESA." localSheetId="0"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EMOTESA." localSheetId="2"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EMOTESA." localSheetId="6"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EMOTESA." localSheetId="3"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EMOTESA." localSheetId="9"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EMOTESA." localSheetId="5"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EMOTESA." localSheetId="4"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EMOTESA." localSheetId="1"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EMOTESA." localSheetId="7"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EMOTESA."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ERGER._.PLANS." localSheetId="0" hidden="1">{"Assumptions1",#N/A,FALSE,"Assumptions";"MergerPlans1","20yearamort",FALSE,"MergerPlans";"MergerPlans1","40yearamort",FALSE,"MergerPlans";"MergerPlans2",#N/A,FALSE,"MergerPlans";"inputs",#N/A,FALSE,"MergerPlans"}</definedName>
    <definedName name="wrn.MERGER._.PLANS." localSheetId="2" hidden="1">{"Assumptions1",#N/A,FALSE,"Assumptions";"MergerPlans1","20yearamort",FALSE,"MergerPlans";"MergerPlans1","40yearamort",FALSE,"MergerPlans";"MergerPlans2",#N/A,FALSE,"MergerPlans";"inputs",#N/A,FALSE,"MergerPlans"}</definedName>
    <definedName name="wrn.MERGER._.PLANS." localSheetId="6" hidden="1">{"Assumptions1",#N/A,FALSE,"Assumptions";"MergerPlans1","20yearamort",FALSE,"MergerPlans";"MergerPlans1","40yearamort",FALSE,"MergerPlans";"MergerPlans2",#N/A,FALSE,"MergerPlans";"inputs",#N/A,FALSE,"MergerPlans"}</definedName>
    <definedName name="wrn.MERGER._.PLANS." localSheetId="3" hidden="1">{"Assumptions1",#N/A,FALSE,"Assumptions";"MergerPlans1","20yearamort",FALSE,"MergerPlans";"MergerPlans1","40yearamort",FALSE,"MergerPlans";"MergerPlans2",#N/A,FALSE,"MergerPlans";"inputs",#N/A,FALSE,"MergerPlans"}</definedName>
    <definedName name="wrn.MERGER._.PLANS." localSheetId="9" hidden="1">{"Assumptions1",#N/A,FALSE,"Assumptions";"MergerPlans1","20yearamort",FALSE,"MergerPlans";"MergerPlans1","40yearamort",FALSE,"MergerPlans";"MergerPlans2",#N/A,FALSE,"MergerPlans";"inputs",#N/A,FALSE,"MergerPlans"}</definedName>
    <definedName name="wrn.MERGER._.PLANS." localSheetId="5" hidden="1">{"Assumptions1",#N/A,FALSE,"Assumptions";"MergerPlans1","20yearamort",FALSE,"MergerPlans";"MergerPlans1","40yearamort",FALSE,"MergerPlans";"MergerPlans2",#N/A,FALSE,"MergerPlans";"inputs",#N/A,FALSE,"MergerPlans"}</definedName>
    <definedName name="wrn.MERGER._.PLANS." localSheetId="4" hidden="1">{"Assumptions1",#N/A,FALSE,"Assumptions";"MergerPlans1","20yearamort",FALSE,"MergerPlans";"MergerPlans1","40yearamort",FALSE,"MergerPlans";"MergerPlans2",#N/A,FALSE,"MergerPlans";"inputs",#N/A,FALSE,"MergerPlans"}</definedName>
    <definedName name="wrn.MERGER._.PLANS." localSheetId="1" hidden="1">{"Assumptions1",#N/A,FALSE,"Assumptions";"MergerPlans1","20yearamort",FALSE,"MergerPlans";"MergerPlans1","40yearamort",FALSE,"MergerPlans";"MergerPlans2",#N/A,FALSE,"MergerPlans";"inputs",#N/A,FALSE,"MergerPlans"}</definedName>
    <definedName name="wrn.MERGER._.PLANS." localSheetId="7" hidden="1">{"Assumptions1",#N/A,FALSE,"Assumptions";"MergerPlans1","20yearamort",FALSE,"MergerPlans";"MergerPlans1","40yearamort",FALSE,"MergerPlans";"MergerPlans2",#N/A,FALSE,"MergerPlans";"inputs",#N/A,FALSE,"MergerPlans"}</definedName>
    <definedName name="wrn.MERGER._.PLANS." hidden="1">{"Assumptions1",#N/A,FALSE,"Assumptions";"MergerPlans1","20yearamort",FALSE,"MergerPlans";"MergerPlans1","40yearamort",FALSE,"MergerPlans";"MergerPlans2",#N/A,FALSE,"MergerPlans";"inputs",#N/A,FALSE,"MergerPlans"}</definedName>
    <definedName name="wrn.MergerModel." localSheetId="0" hidden="1">{"Deal",#N/A,FALSE,"Deal";"acquiror",#N/A,FALSE,"Acquiror";"Target",#N/A,FALSE,"Target"}</definedName>
    <definedName name="wrn.MergerModel." localSheetId="2" hidden="1">{"Deal",#N/A,FALSE,"Deal";"acquiror",#N/A,FALSE,"Acquiror";"Target",#N/A,FALSE,"Target"}</definedName>
    <definedName name="wrn.MergerModel." localSheetId="6" hidden="1">{"Deal",#N/A,FALSE,"Deal";"acquiror",#N/A,FALSE,"Acquiror";"Target",#N/A,FALSE,"Target"}</definedName>
    <definedName name="wrn.MergerModel." localSheetId="3" hidden="1">{"Deal",#N/A,FALSE,"Deal";"acquiror",#N/A,FALSE,"Acquiror";"Target",#N/A,FALSE,"Target"}</definedName>
    <definedName name="wrn.MergerModel." localSheetId="9" hidden="1">{"Deal",#N/A,FALSE,"Deal";"acquiror",#N/A,FALSE,"Acquiror";"Target",#N/A,FALSE,"Target"}</definedName>
    <definedName name="wrn.MergerModel." localSheetId="5" hidden="1">{"Deal",#N/A,FALSE,"Deal";"acquiror",#N/A,FALSE,"Acquiror";"Target",#N/A,FALSE,"Target"}</definedName>
    <definedName name="wrn.MergerModel." localSheetId="4" hidden="1">{"Deal",#N/A,FALSE,"Deal";"acquiror",#N/A,FALSE,"Acquiror";"Target",#N/A,FALSE,"Target"}</definedName>
    <definedName name="wrn.MergerModel." localSheetId="1" hidden="1">{"Deal",#N/A,FALSE,"Deal";"acquiror",#N/A,FALSE,"Acquiror";"Target",#N/A,FALSE,"Target"}</definedName>
    <definedName name="wrn.MergerModel." localSheetId="7" hidden="1">{"Deal",#N/A,FALSE,"Deal";"acquiror",#N/A,FALSE,"Acquiror";"Target",#N/A,FALSE,"Target"}</definedName>
    <definedName name="wrn.MergerModel." hidden="1">{"Deal",#N/A,FALSE,"Deal";"acquiror",#N/A,FALSE,"Acquiror";"Target",#N/A,FALSE,"Target"}</definedName>
    <definedName name="wrn.MergerModel._1" localSheetId="2" hidden="1">{"Deal",#N/A,FALSE,"Deal";"acquiror",#N/A,FALSE,"Acquiror";"Target",#N/A,FALSE,"Target"}</definedName>
    <definedName name="wrn.MergerModel._1" localSheetId="6" hidden="1">{"Deal",#N/A,FALSE,"Deal";"acquiror",#N/A,FALSE,"Acquiror";"Target",#N/A,FALSE,"Target"}</definedName>
    <definedName name="wrn.MergerModel._1" localSheetId="3" hidden="1">{"Deal",#N/A,FALSE,"Deal";"acquiror",#N/A,FALSE,"Acquiror";"Target",#N/A,FALSE,"Target"}</definedName>
    <definedName name="wrn.MergerModel._1" localSheetId="9" hidden="1">{"Deal",#N/A,FALSE,"Deal";"acquiror",#N/A,FALSE,"Acquiror";"Target",#N/A,FALSE,"Target"}</definedName>
    <definedName name="wrn.MergerModel._1" localSheetId="5" hidden="1">{"Deal",#N/A,FALSE,"Deal";"acquiror",#N/A,FALSE,"Acquiror";"Target",#N/A,FALSE,"Target"}</definedName>
    <definedName name="wrn.MergerModel._1" localSheetId="4" hidden="1">{"Deal",#N/A,FALSE,"Deal";"acquiror",#N/A,FALSE,"Acquiror";"Target",#N/A,FALSE,"Target"}</definedName>
    <definedName name="wrn.MergerModel._1" localSheetId="1" hidden="1">{"Deal",#N/A,FALSE,"Deal";"acquiror",#N/A,FALSE,"Acquiror";"Target",#N/A,FALSE,"Target"}</definedName>
    <definedName name="wrn.MergerModel._1" localSheetId="7" hidden="1">{"Deal",#N/A,FALSE,"Deal";"acquiror",#N/A,FALSE,"Acquiror";"Target",#N/A,FALSE,"Target"}</definedName>
    <definedName name="wrn.MergerModel._1" hidden="1">{"Deal",#N/A,FALSE,"Deal";"acquiror",#N/A,FALSE,"Acquiror";"Target",#N/A,FALSE,"Target"}</definedName>
    <definedName name="wrn.MergerModel._2" localSheetId="2" hidden="1">{"Deal",#N/A,FALSE,"Deal";"acquiror",#N/A,FALSE,"Acquiror";"Target",#N/A,FALSE,"Target"}</definedName>
    <definedName name="wrn.MergerModel._2" localSheetId="6" hidden="1">{"Deal",#N/A,FALSE,"Deal";"acquiror",#N/A,FALSE,"Acquiror";"Target",#N/A,FALSE,"Target"}</definedName>
    <definedName name="wrn.MergerModel._2" localSheetId="3" hidden="1">{"Deal",#N/A,FALSE,"Deal";"acquiror",#N/A,FALSE,"Acquiror";"Target",#N/A,FALSE,"Target"}</definedName>
    <definedName name="wrn.MergerModel._2" localSheetId="9" hidden="1">{"Deal",#N/A,FALSE,"Deal";"acquiror",#N/A,FALSE,"Acquiror";"Target",#N/A,FALSE,"Target"}</definedName>
    <definedName name="wrn.MergerModel._2" localSheetId="5" hidden="1">{"Deal",#N/A,FALSE,"Deal";"acquiror",#N/A,FALSE,"Acquiror";"Target",#N/A,FALSE,"Target"}</definedName>
    <definedName name="wrn.MergerModel._2" localSheetId="4" hidden="1">{"Deal",#N/A,FALSE,"Deal";"acquiror",#N/A,FALSE,"Acquiror";"Target",#N/A,FALSE,"Target"}</definedName>
    <definedName name="wrn.MergerModel._2" localSheetId="1" hidden="1">{"Deal",#N/A,FALSE,"Deal";"acquiror",#N/A,FALSE,"Acquiror";"Target",#N/A,FALSE,"Target"}</definedName>
    <definedName name="wrn.MergerModel._2" localSheetId="7" hidden="1">{"Deal",#N/A,FALSE,"Deal";"acquiror",#N/A,FALSE,"Acquiror";"Target",#N/A,FALSE,"Target"}</definedName>
    <definedName name="wrn.MergerModel._2" hidden="1">{"Deal",#N/A,FALSE,"Deal";"acquiror",#N/A,FALSE,"Acquiror";"Target",#N/A,FALSE,"Target"}</definedName>
    <definedName name="wrn.MergerModel._3" localSheetId="2" hidden="1">{"Deal",#N/A,FALSE,"Deal";"acquiror",#N/A,FALSE,"Acquiror";"Target",#N/A,FALSE,"Target"}</definedName>
    <definedName name="wrn.MergerModel._3" localSheetId="6" hidden="1">{"Deal",#N/A,FALSE,"Deal";"acquiror",#N/A,FALSE,"Acquiror";"Target",#N/A,FALSE,"Target"}</definedName>
    <definedName name="wrn.MergerModel._3" localSheetId="3" hidden="1">{"Deal",#N/A,FALSE,"Deal";"acquiror",#N/A,FALSE,"Acquiror";"Target",#N/A,FALSE,"Target"}</definedName>
    <definedName name="wrn.MergerModel._3" localSheetId="9" hidden="1">{"Deal",#N/A,FALSE,"Deal";"acquiror",#N/A,FALSE,"Acquiror";"Target",#N/A,FALSE,"Target"}</definedName>
    <definedName name="wrn.MergerModel._3" localSheetId="5" hidden="1">{"Deal",#N/A,FALSE,"Deal";"acquiror",#N/A,FALSE,"Acquiror";"Target",#N/A,FALSE,"Target"}</definedName>
    <definedName name="wrn.MergerModel._3" localSheetId="4" hidden="1">{"Deal",#N/A,FALSE,"Deal";"acquiror",#N/A,FALSE,"Acquiror";"Target",#N/A,FALSE,"Target"}</definedName>
    <definedName name="wrn.MergerModel._3" localSheetId="1" hidden="1">{"Deal",#N/A,FALSE,"Deal";"acquiror",#N/A,FALSE,"Acquiror";"Target",#N/A,FALSE,"Target"}</definedName>
    <definedName name="wrn.MergerModel._3" localSheetId="7" hidden="1">{"Deal",#N/A,FALSE,"Deal";"acquiror",#N/A,FALSE,"Acquiror";"Target",#N/A,FALSE,"Target"}</definedName>
    <definedName name="wrn.MergerModel._3" hidden="1">{"Deal",#N/A,FALSE,"Deal";"acquiror",#N/A,FALSE,"Acquiror";"Target",#N/A,FALSE,"Target"}</definedName>
    <definedName name="wrn.MergerModel._4" localSheetId="2" hidden="1">{"Deal",#N/A,FALSE,"Deal";"acquiror",#N/A,FALSE,"Acquiror";"Target",#N/A,FALSE,"Target"}</definedName>
    <definedName name="wrn.MergerModel._4" localSheetId="6" hidden="1">{"Deal",#N/A,FALSE,"Deal";"acquiror",#N/A,FALSE,"Acquiror";"Target",#N/A,FALSE,"Target"}</definedName>
    <definedName name="wrn.MergerModel._4" localSheetId="3" hidden="1">{"Deal",#N/A,FALSE,"Deal";"acquiror",#N/A,FALSE,"Acquiror";"Target",#N/A,FALSE,"Target"}</definedName>
    <definedName name="wrn.MergerModel._4" localSheetId="9" hidden="1">{"Deal",#N/A,FALSE,"Deal";"acquiror",#N/A,FALSE,"Acquiror";"Target",#N/A,FALSE,"Target"}</definedName>
    <definedName name="wrn.MergerModel._4" localSheetId="5" hidden="1">{"Deal",#N/A,FALSE,"Deal";"acquiror",#N/A,FALSE,"Acquiror";"Target",#N/A,FALSE,"Target"}</definedName>
    <definedName name="wrn.MergerModel._4" localSheetId="4" hidden="1">{"Deal",#N/A,FALSE,"Deal";"acquiror",#N/A,FALSE,"Acquiror";"Target",#N/A,FALSE,"Target"}</definedName>
    <definedName name="wrn.MergerModel._4" localSheetId="1" hidden="1">{"Deal",#N/A,FALSE,"Deal";"acquiror",#N/A,FALSE,"Acquiror";"Target",#N/A,FALSE,"Target"}</definedName>
    <definedName name="wrn.MergerModel._4" localSheetId="7" hidden="1">{"Deal",#N/A,FALSE,"Deal";"acquiror",#N/A,FALSE,"Acquiror";"Target",#N/A,FALSE,"Target"}</definedName>
    <definedName name="wrn.MergerModel._4" hidden="1">{"Deal",#N/A,FALSE,"Deal";"acquiror",#N/A,FALSE,"Acquiror";"Target",#N/A,FALSE,"Target"}</definedName>
    <definedName name="wrn.MergerModel._5" localSheetId="2" hidden="1">{"Deal",#N/A,FALSE,"Deal";"acquiror",#N/A,FALSE,"Acquiror";"Target",#N/A,FALSE,"Target"}</definedName>
    <definedName name="wrn.MergerModel._5" localSheetId="6" hidden="1">{"Deal",#N/A,FALSE,"Deal";"acquiror",#N/A,FALSE,"Acquiror";"Target",#N/A,FALSE,"Target"}</definedName>
    <definedName name="wrn.MergerModel._5" localSheetId="3" hidden="1">{"Deal",#N/A,FALSE,"Deal";"acquiror",#N/A,FALSE,"Acquiror";"Target",#N/A,FALSE,"Target"}</definedName>
    <definedName name="wrn.MergerModel._5" localSheetId="9" hidden="1">{"Deal",#N/A,FALSE,"Deal";"acquiror",#N/A,FALSE,"Acquiror";"Target",#N/A,FALSE,"Target"}</definedName>
    <definedName name="wrn.MergerModel._5" localSheetId="5" hidden="1">{"Deal",#N/A,FALSE,"Deal";"acquiror",#N/A,FALSE,"Acquiror";"Target",#N/A,FALSE,"Target"}</definedName>
    <definedName name="wrn.MergerModel._5" localSheetId="4" hidden="1">{"Deal",#N/A,FALSE,"Deal";"acquiror",#N/A,FALSE,"Acquiror";"Target",#N/A,FALSE,"Target"}</definedName>
    <definedName name="wrn.MergerModel._5" localSheetId="1" hidden="1">{"Deal",#N/A,FALSE,"Deal";"acquiror",#N/A,FALSE,"Acquiror";"Target",#N/A,FALSE,"Target"}</definedName>
    <definedName name="wrn.MergerModel._5" localSheetId="7" hidden="1">{"Deal",#N/A,FALSE,"Deal";"acquiror",#N/A,FALSE,"Acquiror";"Target",#N/A,FALSE,"Target"}</definedName>
    <definedName name="wrn.MergerModel._5" hidden="1">{"Deal",#N/A,FALSE,"Deal";"acquiror",#N/A,FALSE,"Acquiror";"Target",#N/A,FALSE,"Target"}</definedName>
    <definedName name="wrn.Nico." localSheetId="0" hidden="1">{#N/A,#N/A,TRUE,"Cover";#N/A,#N/A,TRUE,"Transaction Summary";#N/A,#N/A,TRUE,"Earnings Impact";#N/A,#N/A,TRUE,"accretion dilution"}</definedName>
    <definedName name="wrn.Nico." localSheetId="2" hidden="1">{#N/A,#N/A,TRUE,"Cover";#N/A,#N/A,TRUE,"Transaction Summary";#N/A,#N/A,TRUE,"Earnings Impact";#N/A,#N/A,TRUE,"accretion dilution"}</definedName>
    <definedName name="wrn.Nico." localSheetId="6" hidden="1">{#N/A,#N/A,TRUE,"Cover";#N/A,#N/A,TRUE,"Transaction Summary";#N/A,#N/A,TRUE,"Earnings Impact";#N/A,#N/A,TRUE,"accretion dilution"}</definedName>
    <definedName name="wrn.Nico." localSheetId="3" hidden="1">{#N/A,#N/A,TRUE,"Cover";#N/A,#N/A,TRUE,"Transaction Summary";#N/A,#N/A,TRUE,"Earnings Impact";#N/A,#N/A,TRUE,"accretion dilution"}</definedName>
    <definedName name="wrn.Nico." localSheetId="9" hidden="1">{#N/A,#N/A,TRUE,"Cover";#N/A,#N/A,TRUE,"Transaction Summary";#N/A,#N/A,TRUE,"Earnings Impact";#N/A,#N/A,TRUE,"accretion dilution"}</definedName>
    <definedName name="wrn.Nico." localSheetId="5" hidden="1">{#N/A,#N/A,TRUE,"Cover";#N/A,#N/A,TRUE,"Transaction Summary";#N/A,#N/A,TRUE,"Earnings Impact";#N/A,#N/A,TRUE,"accretion dilution"}</definedName>
    <definedName name="wrn.Nico." localSheetId="4" hidden="1">{#N/A,#N/A,TRUE,"Cover";#N/A,#N/A,TRUE,"Transaction Summary";#N/A,#N/A,TRUE,"Earnings Impact";#N/A,#N/A,TRUE,"accretion dilution"}</definedName>
    <definedName name="wrn.Nico." localSheetId="1" hidden="1">{#N/A,#N/A,TRUE,"Cover";#N/A,#N/A,TRUE,"Transaction Summary";#N/A,#N/A,TRUE,"Earnings Impact";#N/A,#N/A,TRUE,"accretion dilution"}</definedName>
    <definedName name="wrn.Nico." localSheetId="7" hidden="1">{#N/A,#N/A,TRUE,"Cover";#N/A,#N/A,TRUE,"Transaction Summary";#N/A,#N/A,TRUE,"Earnings Impact";#N/A,#N/A,TRUE,"accretion dilution"}</definedName>
    <definedName name="wrn.Nico." hidden="1">{#N/A,#N/A,TRUE,"Cover";#N/A,#N/A,TRUE,"Transaction Summary";#N/A,#N/A,TRUE,"Earnings Impact";#N/A,#N/A,TRUE,"accretion dilution"}</definedName>
    <definedName name="wrn.Nico._1" localSheetId="2" hidden="1">{#N/A,#N/A,TRUE,"Cover";#N/A,#N/A,TRUE,"Transaction Summary";#N/A,#N/A,TRUE,"Earnings Impact";#N/A,#N/A,TRUE,"accretion dilution"}</definedName>
    <definedName name="wrn.Nico._1" localSheetId="6" hidden="1">{#N/A,#N/A,TRUE,"Cover";#N/A,#N/A,TRUE,"Transaction Summary";#N/A,#N/A,TRUE,"Earnings Impact";#N/A,#N/A,TRUE,"accretion dilution"}</definedName>
    <definedName name="wrn.Nico._1" localSheetId="3" hidden="1">{#N/A,#N/A,TRUE,"Cover";#N/A,#N/A,TRUE,"Transaction Summary";#N/A,#N/A,TRUE,"Earnings Impact";#N/A,#N/A,TRUE,"accretion dilution"}</definedName>
    <definedName name="wrn.Nico._1" localSheetId="9" hidden="1">{#N/A,#N/A,TRUE,"Cover";#N/A,#N/A,TRUE,"Transaction Summary";#N/A,#N/A,TRUE,"Earnings Impact";#N/A,#N/A,TRUE,"accretion dilution"}</definedName>
    <definedName name="wrn.Nico._1" localSheetId="5" hidden="1">{#N/A,#N/A,TRUE,"Cover";#N/A,#N/A,TRUE,"Transaction Summary";#N/A,#N/A,TRUE,"Earnings Impact";#N/A,#N/A,TRUE,"accretion dilution"}</definedName>
    <definedName name="wrn.Nico._1" localSheetId="4" hidden="1">{#N/A,#N/A,TRUE,"Cover";#N/A,#N/A,TRUE,"Transaction Summary";#N/A,#N/A,TRUE,"Earnings Impact";#N/A,#N/A,TRUE,"accretion dilution"}</definedName>
    <definedName name="wrn.Nico._1" localSheetId="1" hidden="1">{#N/A,#N/A,TRUE,"Cover";#N/A,#N/A,TRUE,"Transaction Summary";#N/A,#N/A,TRUE,"Earnings Impact";#N/A,#N/A,TRUE,"accretion dilution"}</definedName>
    <definedName name="wrn.Nico._1" localSheetId="7" hidden="1">{#N/A,#N/A,TRUE,"Cover";#N/A,#N/A,TRUE,"Transaction Summary";#N/A,#N/A,TRUE,"Earnings Impact";#N/A,#N/A,TRUE,"accretion dilution"}</definedName>
    <definedName name="wrn.Nico._1" hidden="1">{#N/A,#N/A,TRUE,"Cover";#N/A,#N/A,TRUE,"Transaction Summary";#N/A,#N/A,TRUE,"Earnings Impact";#N/A,#N/A,TRUE,"accretion dilution"}</definedName>
    <definedName name="wrn.Nico._2" localSheetId="2" hidden="1">{#N/A,#N/A,TRUE,"Cover";#N/A,#N/A,TRUE,"Transaction Summary";#N/A,#N/A,TRUE,"Earnings Impact";#N/A,#N/A,TRUE,"accretion dilution"}</definedName>
    <definedName name="wrn.Nico._2" localSheetId="6" hidden="1">{#N/A,#N/A,TRUE,"Cover";#N/A,#N/A,TRUE,"Transaction Summary";#N/A,#N/A,TRUE,"Earnings Impact";#N/A,#N/A,TRUE,"accretion dilution"}</definedName>
    <definedName name="wrn.Nico._2" localSheetId="3" hidden="1">{#N/A,#N/A,TRUE,"Cover";#N/A,#N/A,TRUE,"Transaction Summary";#N/A,#N/A,TRUE,"Earnings Impact";#N/A,#N/A,TRUE,"accretion dilution"}</definedName>
    <definedName name="wrn.Nico._2" localSheetId="9" hidden="1">{#N/A,#N/A,TRUE,"Cover";#N/A,#N/A,TRUE,"Transaction Summary";#N/A,#N/A,TRUE,"Earnings Impact";#N/A,#N/A,TRUE,"accretion dilution"}</definedName>
    <definedName name="wrn.Nico._2" localSheetId="5" hidden="1">{#N/A,#N/A,TRUE,"Cover";#N/A,#N/A,TRUE,"Transaction Summary";#N/A,#N/A,TRUE,"Earnings Impact";#N/A,#N/A,TRUE,"accretion dilution"}</definedName>
    <definedName name="wrn.Nico._2" localSheetId="4" hidden="1">{#N/A,#N/A,TRUE,"Cover";#N/A,#N/A,TRUE,"Transaction Summary";#N/A,#N/A,TRUE,"Earnings Impact";#N/A,#N/A,TRUE,"accretion dilution"}</definedName>
    <definedName name="wrn.Nico._2" localSheetId="1" hidden="1">{#N/A,#N/A,TRUE,"Cover";#N/A,#N/A,TRUE,"Transaction Summary";#N/A,#N/A,TRUE,"Earnings Impact";#N/A,#N/A,TRUE,"accretion dilution"}</definedName>
    <definedName name="wrn.Nico._2" localSheetId="7" hidden="1">{#N/A,#N/A,TRUE,"Cover";#N/A,#N/A,TRUE,"Transaction Summary";#N/A,#N/A,TRUE,"Earnings Impact";#N/A,#N/A,TRUE,"accretion dilution"}</definedName>
    <definedName name="wrn.Nico._2" hidden="1">{#N/A,#N/A,TRUE,"Cover";#N/A,#N/A,TRUE,"Transaction Summary";#N/A,#N/A,TRUE,"Earnings Impact";#N/A,#N/A,TRUE,"accretion dilution"}</definedName>
    <definedName name="wrn.Nico._3" localSheetId="2" hidden="1">{#N/A,#N/A,TRUE,"Cover";#N/A,#N/A,TRUE,"Transaction Summary";#N/A,#N/A,TRUE,"Earnings Impact";#N/A,#N/A,TRUE,"accretion dilution"}</definedName>
    <definedName name="wrn.Nico._3" localSheetId="6" hidden="1">{#N/A,#N/A,TRUE,"Cover";#N/A,#N/A,TRUE,"Transaction Summary";#N/A,#N/A,TRUE,"Earnings Impact";#N/A,#N/A,TRUE,"accretion dilution"}</definedName>
    <definedName name="wrn.Nico._3" localSheetId="3" hidden="1">{#N/A,#N/A,TRUE,"Cover";#N/A,#N/A,TRUE,"Transaction Summary";#N/A,#N/A,TRUE,"Earnings Impact";#N/A,#N/A,TRUE,"accretion dilution"}</definedName>
    <definedName name="wrn.Nico._3" localSheetId="9" hidden="1">{#N/A,#N/A,TRUE,"Cover";#N/A,#N/A,TRUE,"Transaction Summary";#N/A,#N/A,TRUE,"Earnings Impact";#N/A,#N/A,TRUE,"accretion dilution"}</definedName>
    <definedName name="wrn.Nico._3" localSheetId="5" hidden="1">{#N/A,#N/A,TRUE,"Cover";#N/A,#N/A,TRUE,"Transaction Summary";#N/A,#N/A,TRUE,"Earnings Impact";#N/A,#N/A,TRUE,"accretion dilution"}</definedName>
    <definedName name="wrn.Nico._3" localSheetId="4" hidden="1">{#N/A,#N/A,TRUE,"Cover";#N/A,#N/A,TRUE,"Transaction Summary";#N/A,#N/A,TRUE,"Earnings Impact";#N/A,#N/A,TRUE,"accretion dilution"}</definedName>
    <definedName name="wrn.Nico._3" localSheetId="1" hidden="1">{#N/A,#N/A,TRUE,"Cover";#N/A,#N/A,TRUE,"Transaction Summary";#N/A,#N/A,TRUE,"Earnings Impact";#N/A,#N/A,TRUE,"accretion dilution"}</definedName>
    <definedName name="wrn.Nico._3" localSheetId="7" hidden="1">{#N/A,#N/A,TRUE,"Cover";#N/A,#N/A,TRUE,"Transaction Summary";#N/A,#N/A,TRUE,"Earnings Impact";#N/A,#N/A,TRUE,"accretion dilution"}</definedName>
    <definedName name="wrn.Nico._3" hidden="1">{#N/A,#N/A,TRUE,"Cover";#N/A,#N/A,TRUE,"Transaction Summary";#N/A,#N/A,TRUE,"Earnings Impact";#N/A,#N/A,TRUE,"accretion dilution"}</definedName>
    <definedName name="wrn.Nico._4" localSheetId="2" hidden="1">{#N/A,#N/A,TRUE,"Cover";#N/A,#N/A,TRUE,"Transaction Summary";#N/A,#N/A,TRUE,"Earnings Impact";#N/A,#N/A,TRUE,"accretion dilution"}</definedName>
    <definedName name="wrn.Nico._4" localSheetId="6" hidden="1">{#N/A,#N/A,TRUE,"Cover";#N/A,#N/A,TRUE,"Transaction Summary";#N/A,#N/A,TRUE,"Earnings Impact";#N/A,#N/A,TRUE,"accretion dilution"}</definedName>
    <definedName name="wrn.Nico._4" localSheetId="3" hidden="1">{#N/A,#N/A,TRUE,"Cover";#N/A,#N/A,TRUE,"Transaction Summary";#N/A,#N/A,TRUE,"Earnings Impact";#N/A,#N/A,TRUE,"accretion dilution"}</definedName>
    <definedName name="wrn.Nico._4" localSheetId="9" hidden="1">{#N/A,#N/A,TRUE,"Cover";#N/A,#N/A,TRUE,"Transaction Summary";#N/A,#N/A,TRUE,"Earnings Impact";#N/A,#N/A,TRUE,"accretion dilution"}</definedName>
    <definedName name="wrn.Nico._4" localSheetId="5" hidden="1">{#N/A,#N/A,TRUE,"Cover";#N/A,#N/A,TRUE,"Transaction Summary";#N/A,#N/A,TRUE,"Earnings Impact";#N/A,#N/A,TRUE,"accretion dilution"}</definedName>
    <definedName name="wrn.Nico._4" localSheetId="4" hidden="1">{#N/A,#N/A,TRUE,"Cover";#N/A,#N/A,TRUE,"Transaction Summary";#N/A,#N/A,TRUE,"Earnings Impact";#N/A,#N/A,TRUE,"accretion dilution"}</definedName>
    <definedName name="wrn.Nico._4" localSheetId="1" hidden="1">{#N/A,#N/A,TRUE,"Cover";#N/A,#N/A,TRUE,"Transaction Summary";#N/A,#N/A,TRUE,"Earnings Impact";#N/A,#N/A,TRUE,"accretion dilution"}</definedName>
    <definedName name="wrn.Nico._4" localSheetId="7" hidden="1">{#N/A,#N/A,TRUE,"Cover";#N/A,#N/A,TRUE,"Transaction Summary";#N/A,#N/A,TRUE,"Earnings Impact";#N/A,#N/A,TRUE,"accretion dilution"}</definedName>
    <definedName name="wrn.Nico._4" hidden="1">{#N/A,#N/A,TRUE,"Cover";#N/A,#N/A,TRUE,"Transaction Summary";#N/A,#N/A,TRUE,"Earnings Impact";#N/A,#N/A,TRUE,"accretion dilution"}</definedName>
    <definedName name="wrn.Nico._5" localSheetId="2" hidden="1">{#N/A,#N/A,TRUE,"Cover";#N/A,#N/A,TRUE,"Transaction Summary";#N/A,#N/A,TRUE,"Earnings Impact";#N/A,#N/A,TRUE,"accretion dilution"}</definedName>
    <definedName name="wrn.Nico._5" localSheetId="6" hidden="1">{#N/A,#N/A,TRUE,"Cover";#N/A,#N/A,TRUE,"Transaction Summary";#N/A,#N/A,TRUE,"Earnings Impact";#N/A,#N/A,TRUE,"accretion dilution"}</definedName>
    <definedName name="wrn.Nico._5" localSheetId="3" hidden="1">{#N/A,#N/A,TRUE,"Cover";#N/A,#N/A,TRUE,"Transaction Summary";#N/A,#N/A,TRUE,"Earnings Impact";#N/A,#N/A,TRUE,"accretion dilution"}</definedName>
    <definedName name="wrn.Nico._5" localSheetId="9" hidden="1">{#N/A,#N/A,TRUE,"Cover";#N/A,#N/A,TRUE,"Transaction Summary";#N/A,#N/A,TRUE,"Earnings Impact";#N/A,#N/A,TRUE,"accretion dilution"}</definedName>
    <definedName name="wrn.Nico._5" localSheetId="5" hidden="1">{#N/A,#N/A,TRUE,"Cover";#N/A,#N/A,TRUE,"Transaction Summary";#N/A,#N/A,TRUE,"Earnings Impact";#N/A,#N/A,TRUE,"accretion dilution"}</definedName>
    <definedName name="wrn.Nico._5" localSheetId="4" hidden="1">{#N/A,#N/A,TRUE,"Cover";#N/A,#N/A,TRUE,"Transaction Summary";#N/A,#N/A,TRUE,"Earnings Impact";#N/A,#N/A,TRUE,"accretion dilution"}</definedName>
    <definedName name="wrn.Nico._5" localSheetId="1" hidden="1">{#N/A,#N/A,TRUE,"Cover";#N/A,#N/A,TRUE,"Transaction Summary";#N/A,#N/A,TRUE,"Earnings Impact";#N/A,#N/A,TRUE,"accretion dilution"}</definedName>
    <definedName name="wrn.Nico._5" localSheetId="7" hidden="1">{#N/A,#N/A,TRUE,"Cover";#N/A,#N/A,TRUE,"Transaction Summary";#N/A,#N/A,TRUE,"Earnings Impact";#N/A,#N/A,TRUE,"accretion dilution"}</definedName>
    <definedName name="wrn.Nico._5" hidden="1">{#N/A,#N/A,TRUE,"Cover";#N/A,#N/A,TRUE,"Transaction Summary";#N/A,#N/A,TRUE,"Earnings Impact";#N/A,#N/A,TRUE,"accretion dilution"}</definedName>
    <definedName name="wrn.Novembro." localSheetId="2" hidden="1">{"SumNov03",#N/A,FALSE,"SUMMARY";"US$Nov03",#N/A,FALSE,"US$YTD";#N/A,#N/A,FALSE,"US$"}</definedName>
    <definedName name="wrn.Novembro." localSheetId="6" hidden="1">{"SumNov03",#N/A,FALSE,"SUMMARY";"US$Nov03",#N/A,FALSE,"US$YTD";#N/A,#N/A,FALSE,"US$"}</definedName>
    <definedName name="wrn.Novembro." localSheetId="3" hidden="1">{"SumNov03",#N/A,FALSE,"SUMMARY";"US$Nov03",#N/A,FALSE,"US$YTD";#N/A,#N/A,FALSE,"US$"}</definedName>
    <definedName name="wrn.Novembro." localSheetId="9" hidden="1">{"SumNov03",#N/A,FALSE,"SUMMARY";"US$Nov03",#N/A,FALSE,"US$YTD";#N/A,#N/A,FALSE,"US$"}</definedName>
    <definedName name="wrn.Novembro." localSheetId="5" hidden="1">{"SumNov03",#N/A,FALSE,"SUMMARY";"US$Nov03",#N/A,FALSE,"US$YTD";#N/A,#N/A,FALSE,"US$"}</definedName>
    <definedName name="wrn.Novembro." localSheetId="4" hidden="1">{"SumNov03",#N/A,FALSE,"SUMMARY";"US$Nov03",#N/A,FALSE,"US$YTD";#N/A,#N/A,FALSE,"US$"}</definedName>
    <definedName name="wrn.Novembro." localSheetId="1" hidden="1">{"SumNov03",#N/A,FALSE,"SUMMARY";"US$Nov03",#N/A,FALSE,"US$YTD";#N/A,#N/A,FALSE,"US$"}</definedName>
    <definedName name="wrn.Novembro." localSheetId="7" hidden="1">{"SumNov03",#N/A,FALSE,"SUMMARY";"US$Nov03",#N/A,FALSE,"US$YTD";#N/A,#N/A,FALSE,"US$"}</definedName>
    <definedName name="wrn.Novembro." hidden="1">{"SumNov03",#N/A,FALSE,"SUMMARY";"US$Nov03",#N/A,FALSE,"US$YTD";#N/A,#N/A,FALSE,"US$"}</definedName>
    <definedName name="wrn.Novembro._1" localSheetId="2" hidden="1">{"SumNov03",#N/A,FALSE,"SUMMARY";"US$Nov03",#N/A,FALSE,"US$YTD";#N/A,#N/A,FALSE,"US$"}</definedName>
    <definedName name="wrn.Novembro._1" localSheetId="6" hidden="1">{"SumNov03",#N/A,FALSE,"SUMMARY";"US$Nov03",#N/A,FALSE,"US$YTD";#N/A,#N/A,FALSE,"US$"}</definedName>
    <definedName name="wrn.Novembro._1" localSheetId="3" hidden="1">{"SumNov03",#N/A,FALSE,"SUMMARY";"US$Nov03",#N/A,FALSE,"US$YTD";#N/A,#N/A,FALSE,"US$"}</definedName>
    <definedName name="wrn.Novembro._1" localSheetId="9" hidden="1">{"SumNov03",#N/A,FALSE,"SUMMARY";"US$Nov03",#N/A,FALSE,"US$YTD";#N/A,#N/A,FALSE,"US$"}</definedName>
    <definedName name="wrn.Novembro._1" localSheetId="5" hidden="1">{"SumNov03",#N/A,FALSE,"SUMMARY";"US$Nov03",#N/A,FALSE,"US$YTD";#N/A,#N/A,FALSE,"US$"}</definedName>
    <definedName name="wrn.Novembro._1" localSheetId="4" hidden="1">{"SumNov03",#N/A,FALSE,"SUMMARY";"US$Nov03",#N/A,FALSE,"US$YTD";#N/A,#N/A,FALSE,"US$"}</definedName>
    <definedName name="wrn.Novembro._1" localSheetId="1" hidden="1">{"SumNov03",#N/A,FALSE,"SUMMARY";"US$Nov03",#N/A,FALSE,"US$YTD";#N/A,#N/A,FALSE,"US$"}</definedName>
    <definedName name="wrn.Novembro._1" localSheetId="7" hidden="1">{"SumNov03",#N/A,FALSE,"SUMMARY";"US$Nov03",#N/A,FALSE,"US$YTD";#N/A,#N/A,FALSE,"US$"}</definedName>
    <definedName name="wrn.Novembro._1" hidden="1">{"SumNov03",#N/A,FALSE,"SUMMARY";"US$Nov03",#N/A,FALSE,"US$YTD";#N/A,#N/A,FALSE,"US$"}</definedName>
    <definedName name="wrn.Novembro._2" localSheetId="2" hidden="1">{"SumNov03",#N/A,FALSE,"SUMMARY";"US$Nov03",#N/A,FALSE,"US$YTD";#N/A,#N/A,FALSE,"US$"}</definedName>
    <definedName name="wrn.Novembro._2" localSheetId="6" hidden="1">{"SumNov03",#N/A,FALSE,"SUMMARY";"US$Nov03",#N/A,FALSE,"US$YTD";#N/A,#N/A,FALSE,"US$"}</definedName>
    <definedName name="wrn.Novembro._2" localSheetId="3" hidden="1">{"SumNov03",#N/A,FALSE,"SUMMARY";"US$Nov03",#N/A,FALSE,"US$YTD";#N/A,#N/A,FALSE,"US$"}</definedName>
    <definedName name="wrn.Novembro._2" localSheetId="9" hidden="1">{"SumNov03",#N/A,FALSE,"SUMMARY";"US$Nov03",#N/A,FALSE,"US$YTD";#N/A,#N/A,FALSE,"US$"}</definedName>
    <definedName name="wrn.Novembro._2" localSheetId="5" hidden="1">{"SumNov03",#N/A,FALSE,"SUMMARY";"US$Nov03",#N/A,FALSE,"US$YTD";#N/A,#N/A,FALSE,"US$"}</definedName>
    <definedName name="wrn.Novembro._2" localSheetId="4" hidden="1">{"SumNov03",#N/A,FALSE,"SUMMARY";"US$Nov03",#N/A,FALSE,"US$YTD";#N/A,#N/A,FALSE,"US$"}</definedName>
    <definedName name="wrn.Novembro._2" localSheetId="1" hidden="1">{"SumNov03",#N/A,FALSE,"SUMMARY";"US$Nov03",#N/A,FALSE,"US$YTD";#N/A,#N/A,FALSE,"US$"}</definedName>
    <definedName name="wrn.Novembro._2" localSheetId="7" hidden="1">{"SumNov03",#N/A,FALSE,"SUMMARY";"US$Nov03",#N/A,FALSE,"US$YTD";#N/A,#N/A,FALSE,"US$"}</definedName>
    <definedName name="wrn.Novembro._2" hidden="1">{"SumNov03",#N/A,FALSE,"SUMMARY";"US$Nov03",#N/A,FALSE,"US$YTD";#N/A,#N/A,FALSE,"US$"}</definedName>
    <definedName name="wrn.Novembro._3" localSheetId="2" hidden="1">{"SumNov03",#N/A,FALSE,"SUMMARY";"US$Nov03",#N/A,FALSE,"US$YTD";#N/A,#N/A,FALSE,"US$"}</definedName>
    <definedName name="wrn.Novembro._3" localSheetId="6" hidden="1">{"SumNov03",#N/A,FALSE,"SUMMARY";"US$Nov03",#N/A,FALSE,"US$YTD";#N/A,#N/A,FALSE,"US$"}</definedName>
    <definedName name="wrn.Novembro._3" localSheetId="3" hidden="1">{"SumNov03",#N/A,FALSE,"SUMMARY";"US$Nov03",#N/A,FALSE,"US$YTD";#N/A,#N/A,FALSE,"US$"}</definedName>
    <definedName name="wrn.Novembro._3" localSheetId="9" hidden="1">{"SumNov03",#N/A,FALSE,"SUMMARY";"US$Nov03",#N/A,FALSE,"US$YTD";#N/A,#N/A,FALSE,"US$"}</definedName>
    <definedName name="wrn.Novembro._3" localSheetId="5" hidden="1">{"SumNov03",#N/A,FALSE,"SUMMARY";"US$Nov03",#N/A,FALSE,"US$YTD";#N/A,#N/A,FALSE,"US$"}</definedName>
    <definedName name="wrn.Novembro._3" localSheetId="4" hidden="1">{"SumNov03",#N/A,FALSE,"SUMMARY";"US$Nov03",#N/A,FALSE,"US$YTD";#N/A,#N/A,FALSE,"US$"}</definedName>
    <definedName name="wrn.Novembro._3" localSheetId="1" hidden="1">{"SumNov03",#N/A,FALSE,"SUMMARY";"US$Nov03",#N/A,FALSE,"US$YTD";#N/A,#N/A,FALSE,"US$"}</definedName>
    <definedName name="wrn.Novembro._3" localSheetId="7" hidden="1">{"SumNov03",#N/A,FALSE,"SUMMARY";"US$Nov03",#N/A,FALSE,"US$YTD";#N/A,#N/A,FALSE,"US$"}</definedName>
    <definedName name="wrn.Novembro._3" hidden="1">{"SumNov03",#N/A,FALSE,"SUMMARY";"US$Nov03",#N/A,FALSE,"US$YTD";#N/A,#N/A,FALSE,"US$"}</definedName>
    <definedName name="wrn.Novembro._4" localSheetId="2" hidden="1">{"SumNov03",#N/A,FALSE,"SUMMARY";"US$Nov03",#N/A,FALSE,"US$YTD";#N/A,#N/A,FALSE,"US$"}</definedName>
    <definedName name="wrn.Novembro._4" localSheetId="6" hidden="1">{"SumNov03",#N/A,FALSE,"SUMMARY";"US$Nov03",#N/A,FALSE,"US$YTD";#N/A,#N/A,FALSE,"US$"}</definedName>
    <definedName name="wrn.Novembro._4" localSheetId="3" hidden="1">{"SumNov03",#N/A,FALSE,"SUMMARY";"US$Nov03",#N/A,FALSE,"US$YTD";#N/A,#N/A,FALSE,"US$"}</definedName>
    <definedName name="wrn.Novembro._4" localSheetId="9" hidden="1">{"SumNov03",#N/A,FALSE,"SUMMARY";"US$Nov03",#N/A,FALSE,"US$YTD";#N/A,#N/A,FALSE,"US$"}</definedName>
    <definedName name="wrn.Novembro._4" localSheetId="5" hidden="1">{"SumNov03",#N/A,FALSE,"SUMMARY";"US$Nov03",#N/A,FALSE,"US$YTD";#N/A,#N/A,FALSE,"US$"}</definedName>
    <definedName name="wrn.Novembro._4" localSheetId="4" hidden="1">{"SumNov03",#N/A,FALSE,"SUMMARY";"US$Nov03",#N/A,FALSE,"US$YTD";#N/A,#N/A,FALSE,"US$"}</definedName>
    <definedName name="wrn.Novembro._4" localSheetId="1" hidden="1">{"SumNov03",#N/A,FALSE,"SUMMARY";"US$Nov03",#N/A,FALSE,"US$YTD";#N/A,#N/A,FALSE,"US$"}</definedName>
    <definedName name="wrn.Novembro._4" localSheetId="7" hidden="1">{"SumNov03",#N/A,FALSE,"SUMMARY";"US$Nov03",#N/A,FALSE,"US$YTD";#N/A,#N/A,FALSE,"US$"}</definedName>
    <definedName name="wrn.Novembro._4" hidden="1">{"SumNov03",#N/A,FALSE,"SUMMARY";"US$Nov03",#N/A,FALSE,"US$YTD";#N/A,#N/A,FALSE,"US$"}</definedName>
    <definedName name="wrn.Novembro._5" localSheetId="2" hidden="1">{"SumNov03",#N/A,FALSE,"SUMMARY";"US$Nov03",#N/A,FALSE,"US$YTD";#N/A,#N/A,FALSE,"US$"}</definedName>
    <definedName name="wrn.Novembro._5" localSheetId="6" hidden="1">{"SumNov03",#N/A,FALSE,"SUMMARY";"US$Nov03",#N/A,FALSE,"US$YTD";#N/A,#N/A,FALSE,"US$"}</definedName>
    <definedName name="wrn.Novembro._5" localSheetId="3" hidden="1">{"SumNov03",#N/A,FALSE,"SUMMARY";"US$Nov03",#N/A,FALSE,"US$YTD";#N/A,#N/A,FALSE,"US$"}</definedName>
    <definedName name="wrn.Novembro._5" localSheetId="9" hidden="1">{"SumNov03",#N/A,FALSE,"SUMMARY";"US$Nov03",#N/A,FALSE,"US$YTD";#N/A,#N/A,FALSE,"US$"}</definedName>
    <definedName name="wrn.Novembro._5" localSheetId="5" hidden="1">{"SumNov03",#N/A,FALSE,"SUMMARY";"US$Nov03",#N/A,FALSE,"US$YTD";#N/A,#N/A,FALSE,"US$"}</definedName>
    <definedName name="wrn.Novembro._5" localSheetId="4" hidden="1">{"SumNov03",#N/A,FALSE,"SUMMARY";"US$Nov03",#N/A,FALSE,"US$YTD";#N/A,#N/A,FALSE,"US$"}</definedName>
    <definedName name="wrn.Novembro._5" localSheetId="1" hidden="1">{"SumNov03",#N/A,FALSE,"SUMMARY";"US$Nov03",#N/A,FALSE,"US$YTD";#N/A,#N/A,FALSE,"US$"}</definedName>
    <definedName name="wrn.Novembro._5" localSheetId="7" hidden="1">{"SumNov03",#N/A,FALSE,"SUMMARY";"US$Nov03",#N/A,FALSE,"US$YTD";#N/A,#N/A,FALSE,"US$"}</definedName>
    <definedName name="wrn.Novembro._5" hidden="1">{"SumNov03",#N/A,FALSE,"SUMMARY";"US$Nov03",#N/A,FALSE,"US$YTD";#N/A,#N/A,FALSE,"US$"}</definedName>
    <definedName name="wrn.Outubro." localSheetId="2" hidden="1">{"SumOut03",#N/A,FALSE,"SUMMARY";"US$Out03",#N/A,FALSE,"US$YTD";#N/A,#N/A,FALSE,"US$"}</definedName>
    <definedName name="wrn.Outubro." localSheetId="6" hidden="1">{"SumOut03",#N/A,FALSE,"SUMMARY";"US$Out03",#N/A,FALSE,"US$YTD";#N/A,#N/A,FALSE,"US$"}</definedName>
    <definedName name="wrn.Outubro." localSheetId="3" hidden="1">{"SumOut03",#N/A,FALSE,"SUMMARY";"US$Out03",#N/A,FALSE,"US$YTD";#N/A,#N/A,FALSE,"US$"}</definedName>
    <definedName name="wrn.Outubro." localSheetId="9" hidden="1">{"SumOut03",#N/A,FALSE,"SUMMARY";"US$Out03",#N/A,FALSE,"US$YTD";#N/A,#N/A,FALSE,"US$"}</definedName>
    <definedName name="wrn.Outubro." localSheetId="5" hidden="1">{"SumOut03",#N/A,FALSE,"SUMMARY";"US$Out03",#N/A,FALSE,"US$YTD";#N/A,#N/A,FALSE,"US$"}</definedName>
    <definedName name="wrn.Outubro." localSheetId="4" hidden="1">{"SumOut03",#N/A,FALSE,"SUMMARY";"US$Out03",#N/A,FALSE,"US$YTD";#N/A,#N/A,FALSE,"US$"}</definedName>
    <definedName name="wrn.Outubro." localSheetId="1" hidden="1">{"SumOut03",#N/A,FALSE,"SUMMARY";"US$Out03",#N/A,FALSE,"US$YTD";#N/A,#N/A,FALSE,"US$"}</definedName>
    <definedName name="wrn.Outubro." localSheetId="7" hidden="1">{"SumOut03",#N/A,FALSE,"SUMMARY";"US$Out03",#N/A,FALSE,"US$YTD";#N/A,#N/A,FALSE,"US$"}</definedName>
    <definedName name="wrn.Outubro." hidden="1">{"SumOut03",#N/A,FALSE,"SUMMARY";"US$Out03",#N/A,FALSE,"US$YTD";#N/A,#N/A,FALSE,"US$"}</definedName>
    <definedName name="wrn.Outubro._1" localSheetId="2" hidden="1">{"SumOut03",#N/A,FALSE,"SUMMARY";"US$Out03",#N/A,FALSE,"US$YTD";#N/A,#N/A,FALSE,"US$"}</definedName>
    <definedName name="wrn.Outubro._1" localSheetId="6" hidden="1">{"SumOut03",#N/A,FALSE,"SUMMARY";"US$Out03",#N/A,FALSE,"US$YTD";#N/A,#N/A,FALSE,"US$"}</definedName>
    <definedName name="wrn.Outubro._1" localSheetId="3" hidden="1">{"SumOut03",#N/A,FALSE,"SUMMARY";"US$Out03",#N/A,FALSE,"US$YTD";#N/A,#N/A,FALSE,"US$"}</definedName>
    <definedName name="wrn.Outubro._1" localSheetId="9" hidden="1">{"SumOut03",#N/A,FALSE,"SUMMARY";"US$Out03",#N/A,FALSE,"US$YTD";#N/A,#N/A,FALSE,"US$"}</definedName>
    <definedName name="wrn.Outubro._1" localSheetId="5" hidden="1">{"SumOut03",#N/A,FALSE,"SUMMARY";"US$Out03",#N/A,FALSE,"US$YTD";#N/A,#N/A,FALSE,"US$"}</definedName>
    <definedName name="wrn.Outubro._1" localSheetId="4" hidden="1">{"SumOut03",#N/A,FALSE,"SUMMARY";"US$Out03",#N/A,FALSE,"US$YTD";#N/A,#N/A,FALSE,"US$"}</definedName>
    <definedName name="wrn.Outubro._1" localSheetId="1" hidden="1">{"SumOut03",#N/A,FALSE,"SUMMARY";"US$Out03",#N/A,FALSE,"US$YTD";#N/A,#N/A,FALSE,"US$"}</definedName>
    <definedName name="wrn.Outubro._1" localSheetId="7" hidden="1">{"SumOut03",#N/A,FALSE,"SUMMARY";"US$Out03",#N/A,FALSE,"US$YTD";#N/A,#N/A,FALSE,"US$"}</definedName>
    <definedName name="wrn.Outubro._1" hidden="1">{"SumOut03",#N/A,FALSE,"SUMMARY";"US$Out03",#N/A,FALSE,"US$YTD";#N/A,#N/A,FALSE,"US$"}</definedName>
    <definedName name="wrn.Outubro._2" localSheetId="2" hidden="1">{"SumOut03",#N/A,FALSE,"SUMMARY";"US$Out03",#N/A,FALSE,"US$YTD";#N/A,#N/A,FALSE,"US$"}</definedName>
    <definedName name="wrn.Outubro._2" localSheetId="6" hidden="1">{"SumOut03",#N/A,FALSE,"SUMMARY";"US$Out03",#N/A,FALSE,"US$YTD";#N/A,#N/A,FALSE,"US$"}</definedName>
    <definedName name="wrn.Outubro._2" localSheetId="3" hidden="1">{"SumOut03",#N/A,FALSE,"SUMMARY";"US$Out03",#N/A,FALSE,"US$YTD";#N/A,#N/A,FALSE,"US$"}</definedName>
    <definedName name="wrn.Outubro._2" localSheetId="9" hidden="1">{"SumOut03",#N/A,FALSE,"SUMMARY";"US$Out03",#N/A,FALSE,"US$YTD";#N/A,#N/A,FALSE,"US$"}</definedName>
    <definedName name="wrn.Outubro._2" localSheetId="5" hidden="1">{"SumOut03",#N/A,FALSE,"SUMMARY";"US$Out03",#N/A,FALSE,"US$YTD";#N/A,#N/A,FALSE,"US$"}</definedName>
    <definedName name="wrn.Outubro._2" localSheetId="4" hidden="1">{"SumOut03",#N/A,FALSE,"SUMMARY";"US$Out03",#N/A,FALSE,"US$YTD";#N/A,#N/A,FALSE,"US$"}</definedName>
    <definedName name="wrn.Outubro._2" localSheetId="1" hidden="1">{"SumOut03",#N/A,FALSE,"SUMMARY";"US$Out03",#N/A,FALSE,"US$YTD";#N/A,#N/A,FALSE,"US$"}</definedName>
    <definedName name="wrn.Outubro._2" localSheetId="7" hidden="1">{"SumOut03",#N/A,FALSE,"SUMMARY";"US$Out03",#N/A,FALSE,"US$YTD";#N/A,#N/A,FALSE,"US$"}</definedName>
    <definedName name="wrn.Outubro._2" hidden="1">{"SumOut03",#N/A,FALSE,"SUMMARY";"US$Out03",#N/A,FALSE,"US$YTD";#N/A,#N/A,FALSE,"US$"}</definedName>
    <definedName name="wrn.Outubro._3" localSheetId="2" hidden="1">{"SumOut03",#N/A,FALSE,"SUMMARY";"US$Out03",#N/A,FALSE,"US$YTD";#N/A,#N/A,FALSE,"US$"}</definedName>
    <definedName name="wrn.Outubro._3" localSheetId="6" hidden="1">{"SumOut03",#N/A,FALSE,"SUMMARY";"US$Out03",#N/A,FALSE,"US$YTD";#N/A,#N/A,FALSE,"US$"}</definedName>
    <definedName name="wrn.Outubro._3" localSheetId="3" hidden="1">{"SumOut03",#N/A,FALSE,"SUMMARY";"US$Out03",#N/A,FALSE,"US$YTD";#N/A,#N/A,FALSE,"US$"}</definedName>
    <definedName name="wrn.Outubro._3" localSheetId="9" hidden="1">{"SumOut03",#N/A,FALSE,"SUMMARY";"US$Out03",#N/A,FALSE,"US$YTD";#N/A,#N/A,FALSE,"US$"}</definedName>
    <definedName name="wrn.Outubro._3" localSheetId="5" hidden="1">{"SumOut03",#N/A,FALSE,"SUMMARY";"US$Out03",#N/A,FALSE,"US$YTD";#N/A,#N/A,FALSE,"US$"}</definedName>
    <definedName name="wrn.Outubro._3" localSheetId="4" hidden="1">{"SumOut03",#N/A,FALSE,"SUMMARY";"US$Out03",#N/A,FALSE,"US$YTD";#N/A,#N/A,FALSE,"US$"}</definedName>
    <definedName name="wrn.Outubro._3" localSheetId="1" hidden="1">{"SumOut03",#N/A,FALSE,"SUMMARY";"US$Out03",#N/A,FALSE,"US$YTD";#N/A,#N/A,FALSE,"US$"}</definedName>
    <definedName name="wrn.Outubro._3" localSheetId="7" hidden="1">{"SumOut03",#N/A,FALSE,"SUMMARY";"US$Out03",#N/A,FALSE,"US$YTD";#N/A,#N/A,FALSE,"US$"}</definedName>
    <definedName name="wrn.Outubro._3" hidden="1">{"SumOut03",#N/A,FALSE,"SUMMARY";"US$Out03",#N/A,FALSE,"US$YTD";#N/A,#N/A,FALSE,"US$"}</definedName>
    <definedName name="wrn.Outubro._4" localSheetId="2" hidden="1">{"SumOut03",#N/A,FALSE,"SUMMARY";"US$Out03",#N/A,FALSE,"US$YTD";#N/A,#N/A,FALSE,"US$"}</definedName>
    <definedName name="wrn.Outubro._4" localSheetId="6" hidden="1">{"SumOut03",#N/A,FALSE,"SUMMARY";"US$Out03",#N/A,FALSE,"US$YTD";#N/A,#N/A,FALSE,"US$"}</definedName>
    <definedName name="wrn.Outubro._4" localSheetId="3" hidden="1">{"SumOut03",#N/A,FALSE,"SUMMARY";"US$Out03",#N/A,FALSE,"US$YTD";#N/A,#N/A,FALSE,"US$"}</definedName>
    <definedName name="wrn.Outubro._4" localSheetId="9" hidden="1">{"SumOut03",#N/A,FALSE,"SUMMARY";"US$Out03",#N/A,FALSE,"US$YTD";#N/A,#N/A,FALSE,"US$"}</definedName>
    <definedName name="wrn.Outubro._4" localSheetId="5" hidden="1">{"SumOut03",#N/A,FALSE,"SUMMARY";"US$Out03",#N/A,FALSE,"US$YTD";#N/A,#N/A,FALSE,"US$"}</definedName>
    <definedName name="wrn.Outubro._4" localSheetId="4" hidden="1">{"SumOut03",#N/A,FALSE,"SUMMARY";"US$Out03",#N/A,FALSE,"US$YTD";#N/A,#N/A,FALSE,"US$"}</definedName>
    <definedName name="wrn.Outubro._4" localSheetId="1" hidden="1">{"SumOut03",#N/A,FALSE,"SUMMARY";"US$Out03",#N/A,FALSE,"US$YTD";#N/A,#N/A,FALSE,"US$"}</definedName>
    <definedName name="wrn.Outubro._4" localSheetId="7" hidden="1">{"SumOut03",#N/A,FALSE,"SUMMARY";"US$Out03",#N/A,FALSE,"US$YTD";#N/A,#N/A,FALSE,"US$"}</definedName>
    <definedName name="wrn.Outubro._4" hidden="1">{"SumOut03",#N/A,FALSE,"SUMMARY";"US$Out03",#N/A,FALSE,"US$YTD";#N/A,#N/A,FALSE,"US$"}</definedName>
    <definedName name="wrn.Outubro._5" localSheetId="2" hidden="1">{"SumOut03",#N/A,FALSE,"SUMMARY";"US$Out03",#N/A,FALSE,"US$YTD";#N/A,#N/A,FALSE,"US$"}</definedName>
    <definedName name="wrn.Outubro._5" localSheetId="6" hidden="1">{"SumOut03",#N/A,FALSE,"SUMMARY";"US$Out03",#N/A,FALSE,"US$YTD";#N/A,#N/A,FALSE,"US$"}</definedName>
    <definedName name="wrn.Outubro._5" localSheetId="3" hidden="1">{"SumOut03",#N/A,FALSE,"SUMMARY";"US$Out03",#N/A,FALSE,"US$YTD";#N/A,#N/A,FALSE,"US$"}</definedName>
    <definedName name="wrn.Outubro._5" localSheetId="9" hidden="1">{"SumOut03",#N/A,FALSE,"SUMMARY";"US$Out03",#N/A,FALSE,"US$YTD";#N/A,#N/A,FALSE,"US$"}</definedName>
    <definedName name="wrn.Outubro._5" localSheetId="5" hidden="1">{"SumOut03",#N/A,FALSE,"SUMMARY";"US$Out03",#N/A,FALSE,"US$YTD";#N/A,#N/A,FALSE,"US$"}</definedName>
    <definedName name="wrn.Outubro._5" localSheetId="4" hidden="1">{"SumOut03",#N/A,FALSE,"SUMMARY";"US$Out03",#N/A,FALSE,"US$YTD";#N/A,#N/A,FALSE,"US$"}</definedName>
    <definedName name="wrn.Outubro._5" localSheetId="1" hidden="1">{"SumOut03",#N/A,FALSE,"SUMMARY";"US$Out03",#N/A,FALSE,"US$YTD";#N/A,#N/A,FALSE,"US$"}</definedName>
    <definedName name="wrn.Outubro._5" localSheetId="7" hidden="1">{"SumOut03",#N/A,FALSE,"SUMMARY";"US$Out03",#N/A,FALSE,"US$YTD";#N/A,#N/A,FALSE,"US$"}</definedName>
    <definedName name="wrn.Outubro._5" hidden="1">{"SumOut03",#N/A,FALSE,"SUMMARY";"US$Out03",#N/A,FALSE,"US$YTD";#N/A,#N/A,FALSE,"US$"}</definedName>
    <definedName name="wrn.PRINT." localSheetId="0" hidden="1">{"ARL",#N/A,FALSE,"ARL"}</definedName>
    <definedName name="wrn.PRINT." localSheetId="2" hidden="1">{"ARL",#N/A,FALSE,"ARL"}</definedName>
    <definedName name="wrn.PRINT." localSheetId="6" hidden="1">{"ARL",#N/A,FALSE,"ARL"}</definedName>
    <definedName name="wrn.PRINT." localSheetId="3" hidden="1">{"ARL",#N/A,FALSE,"ARL"}</definedName>
    <definedName name="wrn.PRINT." localSheetId="9" hidden="1">{"ARL",#N/A,FALSE,"ARL"}</definedName>
    <definedName name="wrn.PRINT." localSheetId="5" hidden="1">{"ARL",#N/A,FALSE,"ARL"}</definedName>
    <definedName name="wrn.PRINT." localSheetId="4" hidden="1">{"ARL",#N/A,FALSE,"ARL"}</definedName>
    <definedName name="wrn.PRINT." localSheetId="1" hidden="1">{"ARL",#N/A,FALSE,"ARL"}</definedName>
    <definedName name="wrn.PRINT." localSheetId="7" hidden="1">{"ARL",#N/A,FALSE,"ARL"}</definedName>
    <definedName name="wrn.PRINT." hidden="1">{"ARL",#N/A,FALSE,"ARL"}</definedName>
    <definedName name="wrn.print._.graphs." localSheetId="0" hidden="1">{"cap_structure",#N/A,FALSE,"Graph-Mkt Cap";"price",#N/A,FALSE,"Graph-Price";"ebit",#N/A,FALSE,"Graph-EBITDA";"ebitda",#N/A,FALSE,"Graph-EBITDA"}</definedName>
    <definedName name="wrn.print._.graphs." localSheetId="2" hidden="1">{"cap_structure",#N/A,FALSE,"Graph-Mkt Cap";"price",#N/A,FALSE,"Graph-Price";"ebit",#N/A,FALSE,"Graph-EBITDA";"ebitda",#N/A,FALSE,"Graph-EBITDA"}</definedName>
    <definedName name="wrn.print._.graphs." localSheetId="6" hidden="1">{"cap_structure",#N/A,FALSE,"Graph-Mkt Cap";"price",#N/A,FALSE,"Graph-Price";"ebit",#N/A,FALSE,"Graph-EBITDA";"ebitda",#N/A,FALSE,"Graph-EBITDA"}</definedName>
    <definedName name="wrn.print._.graphs." localSheetId="3" hidden="1">{"cap_structure",#N/A,FALSE,"Graph-Mkt Cap";"price",#N/A,FALSE,"Graph-Price";"ebit",#N/A,FALSE,"Graph-EBITDA";"ebitda",#N/A,FALSE,"Graph-EBITDA"}</definedName>
    <definedName name="wrn.print._.graphs." localSheetId="9" hidden="1">{"cap_structure",#N/A,FALSE,"Graph-Mkt Cap";"price",#N/A,FALSE,"Graph-Price";"ebit",#N/A,FALSE,"Graph-EBITDA";"ebitda",#N/A,FALSE,"Graph-EBITDA"}</definedName>
    <definedName name="wrn.print._.graphs." localSheetId="5" hidden="1">{"cap_structure",#N/A,FALSE,"Graph-Mkt Cap";"price",#N/A,FALSE,"Graph-Price";"ebit",#N/A,FALSE,"Graph-EBITDA";"ebitda",#N/A,FALSE,"Graph-EBITDA"}</definedName>
    <definedName name="wrn.print._.graphs." localSheetId="4" hidden="1">{"cap_structure",#N/A,FALSE,"Graph-Mkt Cap";"price",#N/A,FALSE,"Graph-Price";"ebit",#N/A,FALSE,"Graph-EBITDA";"ebitda",#N/A,FALSE,"Graph-EBITDA"}</definedName>
    <definedName name="wrn.print._.graphs." localSheetId="1" hidden="1">{"cap_structure",#N/A,FALSE,"Graph-Mkt Cap";"price",#N/A,FALSE,"Graph-Price";"ebit",#N/A,FALSE,"Graph-EBITDA";"ebitda",#N/A,FALSE,"Graph-EBITDA"}</definedName>
    <definedName name="wrn.print._.graphs." localSheetId="7" hidden="1">{"cap_structure",#N/A,FALSE,"Graph-Mkt Cap";"price",#N/A,FALSE,"Graph-Price";"ebit",#N/A,FALSE,"Graph-EBITDA";"ebitda",#N/A,FALSE,"Graph-EBITDA"}</definedName>
    <definedName name="wrn.print._.graphs." hidden="1">{"cap_structure",#N/A,FALSE,"Graph-Mkt Cap";"price",#N/A,FALSE,"Graph-Price";"ebit",#N/A,FALSE,"Graph-EBITDA";"ebitda",#N/A,FALSE,"Graph-EBITDA"}</definedName>
    <definedName name="wrn.print._.raw._.data._.entry." localSheetId="0" hidden="1">{"inputs raw data",#N/A,TRUE,"INPUT"}</definedName>
    <definedName name="wrn.print._.raw._.data._.entry." localSheetId="2" hidden="1">{"inputs raw data",#N/A,TRUE,"INPUT"}</definedName>
    <definedName name="wrn.print._.raw._.data._.entry." localSheetId="6" hidden="1">{"inputs raw data",#N/A,TRUE,"INPUT"}</definedName>
    <definedName name="wrn.print._.raw._.data._.entry." localSheetId="3" hidden="1">{"inputs raw data",#N/A,TRUE,"INPUT"}</definedName>
    <definedName name="wrn.print._.raw._.data._.entry." localSheetId="9" hidden="1">{"inputs raw data",#N/A,TRUE,"INPUT"}</definedName>
    <definedName name="wrn.print._.raw._.data._.entry." localSheetId="5" hidden="1">{"inputs raw data",#N/A,TRUE,"INPUT"}</definedName>
    <definedName name="wrn.print._.raw._.data._.entry." localSheetId="4" hidden="1">{"inputs raw data",#N/A,TRUE,"INPUT"}</definedName>
    <definedName name="wrn.print._.raw._.data._.entry." localSheetId="1" hidden="1">{"inputs raw data",#N/A,TRUE,"INPUT"}</definedName>
    <definedName name="wrn.print._.raw._.data._.entry." localSheetId="7" hidden="1">{"inputs raw data",#N/A,TRUE,"INPUT"}</definedName>
    <definedName name="wrn.print._.raw._.data._.entry." hidden="1">{"inputs raw data",#N/A,TRUE,"INPUT"}</definedName>
    <definedName name="wrn.print._.summary._.sheets." localSheetId="0" hidden="1">{"summary1",#N/A,TRUE,"Comps";"summary2",#N/A,TRUE,"Comps";"summary3",#N/A,TRUE,"Comps"}</definedName>
    <definedName name="wrn.print._.summary._.sheets." localSheetId="2" hidden="1">{"summary1",#N/A,TRUE,"Comps";"summary2",#N/A,TRUE,"Comps";"summary3",#N/A,TRUE,"Comps"}</definedName>
    <definedName name="wrn.print._.summary._.sheets." localSheetId="6" hidden="1">{"summary1",#N/A,TRUE,"Comps";"summary2",#N/A,TRUE,"Comps";"summary3",#N/A,TRUE,"Comps"}</definedName>
    <definedName name="wrn.print._.summary._.sheets." localSheetId="3" hidden="1">{"summary1",#N/A,TRUE,"Comps";"summary2",#N/A,TRUE,"Comps";"summary3",#N/A,TRUE,"Comps"}</definedName>
    <definedName name="wrn.print._.summary._.sheets." localSheetId="9" hidden="1">{"summary1",#N/A,TRUE,"Comps";"summary2",#N/A,TRUE,"Comps";"summary3",#N/A,TRUE,"Comps"}</definedName>
    <definedName name="wrn.print._.summary._.sheets." localSheetId="5" hidden="1">{"summary1",#N/A,TRUE,"Comps";"summary2",#N/A,TRUE,"Comps";"summary3",#N/A,TRUE,"Comps"}</definedName>
    <definedName name="wrn.print._.summary._.sheets." localSheetId="4" hidden="1">{"summary1",#N/A,TRUE,"Comps";"summary2",#N/A,TRUE,"Comps";"summary3",#N/A,TRUE,"Comps"}</definedName>
    <definedName name="wrn.print._.summary._.sheets." localSheetId="1" hidden="1">{"summary1",#N/A,TRUE,"Comps";"summary2",#N/A,TRUE,"Comps";"summary3",#N/A,TRUE,"Comps"}</definedName>
    <definedName name="wrn.print._.summary._.sheets." localSheetId="7" hidden="1">{"summary1",#N/A,TRUE,"Comps";"summary2",#N/A,TRUE,"Comps";"summary3",#N/A,TRUE,"Comps"}</definedName>
    <definedName name="wrn.print._.summary._.sheets." hidden="1">{"summary1",#N/A,TRUE,"Comps";"summary2",#N/A,TRUE,"Comps";"summary3",#N/A,TRUE,"Comps"}</definedName>
    <definedName name="wrn.Quick._.Summary." localSheetId="0" hidden="1">{"Decision Memo",#N/A,TRUE,"Ratios";"IRR",#N/A,TRUE,"IRR";"Decision Memo",#N/A,TRUE,"Fin. Stat.";"Summary",#N/A,TRUE,"Debt"}</definedName>
    <definedName name="wrn.Quick._.Summary." localSheetId="2" hidden="1">{"Decision Memo",#N/A,TRUE,"Ratios";"IRR",#N/A,TRUE,"IRR";"Decision Memo",#N/A,TRUE,"Fin. Stat.";"Summary",#N/A,TRUE,"Debt"}</definedName>
    <definedName name="wrn.Quick._.Summary." localSheetId="6" hidden="1">{"Decision Memo",#N/A,TRUE,"Ratios";"IRR",#N/A,TRUE,"IRR";"Decision Memo",#N/A,TRUE,"Fin. Stat.";"Summary",#N/A,TRUE,"Debt"}</definedName>
    <definedName name="wrn.Quick._.Summary." localSheetId="3" hidden="1">{"Decision Memo",#N/A,TRUE,"Ratios";"IRR",#N/A,TRUE,"IRR";"Decision Memo",#N/A,TRUE,"Fin. Stat.";"Summary",#N/A,TRUE,"Debt"}</definedName>
    <definedName name="wrn.Quick._.Summary." localSheetId="9" hidden="1">{"Decision Memo",#N/A,TRUE,"Ratios";"IRR",#N/A,TRUE,"IRR";"Decision Memo",#N/A,TRUE,"Fin. Stat.";"Summary",#N/A,TRUE,"Debt"}</definedName>
    <definedName name="wrn.Quick._.Summary." localSheetId="5" hidden="1">{"Decision Memo",#N/A,TRUE,"Ratios";"IRR",#N/A,TRUE,"IRR";"Decision Memo",#N/A,TRUE,"Fin. Stat.";"Summary",#N/A,TRUE,"Debt"}</definedName>
    <definedName name="wrn.Quick._.Summary." localSheetId="4" hidden="1">{"Decision Memo",#N/A,TRUE,"Ratios";"IRR",#N/A,TRUE,"IRR";"Decision Memo",#N/A,TRUE,"Fin. Stat.";"Summary",#N/A,TRUE,"Debt"}</definedName>
    <definedName name="wrn.Quick._.Summary." localSheetId="1" hidden="1">{"Decision Memo",#N/A,TRUE,"Ratios";"IRR",#N/A,TRUE,"IRR";"Decision Memo",#N/A,TRUE,"Fin. Stat.";"Summary",#N/A,TRUE,"Debt"}</definedName>
    <definedName name="wrn.Quick._.Summary." localSheetId="7" hidden="1">{"Decision Memo",#N/A,TRUE,"Ratios";"IRR",#N/A,TRUE,"IRR";"Decision Memo",#N/A,TRUE,"Fin. Stat.";"Summary",#N/A,TRUE,"Debt"}</definedName>
    <definedName name="wrn.Quick._.Summary." hidden="1">{"Decision Memo",#N/A,TRUE,"Ratios";"IRR",#N/A,TRUE,"IRR";"Decision Memo",#N/A,TRUE,"Fin. Stat.";"Summary",#N/A,TRUE,"Debt"}</definedName>
    <definedName name="wrn.Quick._.Summary._1" localSheetId="2" hidden="1">{"Decision Memo",#N/A,TRUE,"Ratios";"IRR",#N/A,TRUE,"IRR";"Decision Memo",#N/A,TRUE,"Fin. Stat.";"Summary",#N/A,TRUE,"Debt"}</definedName>
    <definedName name="wrn.Quick._.Summary._1" localSheetId="6" hidden="1">{"Decision Memo",#N/A,TRUE,"Ratios";"IRR",#N/A,TRUE,"IRR";"Decision Memo",#N/A,TRUE,"Fin. Stat.";"Summary",#N/A,TRUE,"Debt"}</definedName>
    <definedName name="wrn.Quick._.Summary._1" localSheetId="3" hidden="1">{"Decision Memo",#N/A,TRUE,"Ratios";"IRR",#N/A,TRUE,"IRR";"Decision Memo",#N/A,TRUE,"Fin. Stat.";"Summary",#N/A,TRUE,"Debt"}</definedName>
    <definedName name="wrn.Quick._.Summary._1" localSheetId="9" hidden="1">{"Decision Memo",#N/A,TRUE,"Ratios";"IRR",#N/A,TRUE,"IRR";"Decision Memo",#N/A,TRUE,"Fin. Stat.";"Summary",#N/A,TRUE,"Debt"}</definedName>
    <definedName name="wrn.Quick._.Summary._1" localSheetId="5" hidden="1">{"Decision Memo",#N/A,TRUE,"Ratios";"IRR",#N/A,TRUE,"IRR";"Decision Memo",#N/A,TRUE,"Fin. Stat.";"Summary",#N/A,TRUE,"Debt"}</definedName>
    <definedName name="wrn.Quick._.Summary._1" localSheetId="4" hidden="1">{"Decision Memo",#N/A,TRUE,"Ratios";"IRR",#N/A,TRUE,"IRR";"Decision Memo",#N/A,TRUE,"Fin. Stat.";"Summary",#N/A,TRUE,"Debt"}</definedName>
    <definedName name="wrn.Quick._.Summary._1" localSheetId="1" hidden="1">{"Decision Memo",#N/A,TRUE,"Ratios";"IRR",#N/A,TRUE,"IRR";"Decision Memo",#N/A,TRUE,"Fin. Stat.";"Summary",#N/A,TRUE,"Debt"}</definedName>
    <definedName name="wrn.Quick._.Summary._1" localSheetId="7" hidden="1">{"Decision Memo",#N/A,TRUE,"Ratios";"IRR",#N/A,TRUE,"IRR";"Decision Memo",#N/A,TRUE,"Fin. Stat.";"Summary",#N/A,TRUE,"Debt"}</definedName>
    <definedName name="wrn.Quick._.Summary._1" hidden="1">{"Decision Memo",#N/A,TRUE,"Ratios";"IRR",#N/A,TRUE,"IRR";"Decision Memo",#N/A,TRUE,"Fin. Stat.";"Summary",#N/A,TRUE,"Debt"}</definedName>
    <definedName name="wrn.Quick._.Summary._2" localSheetId="2" hidden="1">{"Decision Memo",#N/A,TRUE,"Ratios";"IRR",#N/A,TRUE,"IRR";"Decision Memo",#N/A,TRUE,"Fin. Stat.";"Summary",#N/A,TRUE,"Debt"}</definedName>
    <definedName name="wrn.Quick._.Summary._2" localSheetId="6" hidden="1">{"Decision Memo",#N/A,TRUE,"Ratios";"IRR",#N/A,TRUE,"IRR";"Decision Memo",#N/A,TRUE,"Fin. Stat.";"Summary",#N/A,TRUE,"Debt"}</definedName>
    <definedName name="wrn.Quick._.Summary._2" localSheetId="3" hidden="1">{"Decision Memo",#N/A,TRUE,"Ratios";"IRR",#N/A,TRUE,"IRR";"Decision Memo",#N/A,TRUE,"Fin. Stat.";"Summary",#N/A,TRUE,"Debt"}</definedName>
    <definedName name="wrn.Quick._.Summary._2" localSheetId="9" hidden="1">{"Decision Memo",#N/A,TRUE,"Ratios";"IRR",#N/A,TRUE,"IRR";"Decision Memo",#N/A,TRUE,"Fin. Stat.";"Summary",#N/A,TRUE,"Debt"}</definedName>
    <definedName name="wrn.Quick._.Summary._2" localSheetId="5" hidden="1">{"Decision Memo",#N/A,TRUE,"Ratios";"IRR",#N/A,TRUE,"IRR";"Decision Memo",#N/A,TRUE,"Fin. Stat.";"Summary",#N/A,TRUE,"Debt"}</definedName>
    <definedName name="wrn.Quick._.Summary._2" localSheetId="4" hidden="1">{"Decision Memo",#N/A,TRUE,"Ratios";"IRR",#N/A,TRUE,"IRR";"Decision Memo",#N/A,TRUE,"Fin. Stat.";"Summary",#N/A,TRUE,"Debt"}</definedName>
    <definedName name="wrn.Quick._.Summary._2" localSheetId="1" hidden="1">{"Decision Memo",#N/A,TRUE,"Ratios";"IRR",#N/A,TRUE,"IRR";"Decision Memo",#N/A,TRUE,"Fin. Stat.";"Summary",#N/A,TRUE,"Debt"}</definedName>
    <definedName name="wrn.Quick._.Summary._2" localSheetId="7" hidden="1">{"Decision Memo",#N/A,TRUE,"Ratios";"IRR",#N/A,TRUE,"IRR";"Decision Memo",#N/A,TRUE,"Fin. Stat.";"Summary",#N/A,TRUE,"Debt"}</definedName>
    <definedName name="wrn.Quick._.Summary._2" hidden="1">{"Decision Memo",#N/A,TRUE,"Ratios";"IRR",#N/A,TRUE,"IRR";"Decision Memo",#N/A,TRUE,"Fin. Stat.";"Summary",#N/A,TRUE,"Debt"}</definedName>
    <definedName name="wrn.Quick._.Summary._3" localSheetId="2" hidden="1">{"Decision Memo",#N/A,TRUE,"Ratios";"IRR",#N/A,TRUE,"IRR";"Decision Memo",#N/A,TRUE,"Fin. Stat.";"Summary",#N/A,TRUE,"Debt"}</definedName>
    <definedName name="wrn.Quick._.Summary._3" localSheetId="6" hidden="1">{"Decision Memo",#N/A,TRUE,"Ratios";"IRR",#N/A,TRUE,"IRR";"Decision Memo",#N/A,TRUE,"Fin. Stat.";"Summary",#N/A,TRUE,"Debt"}</definedName>
    <definedName name="wrn.Quick._.Summary._3" localSheetId="3" hidden="1">{"Decision Memo",#N/A,TRUE,"Ratios";"IRR",#N/A,TRUE,"IRR";"Decision Memo",#N/A,TRUE,"Fin. Stat.";"Summary",#N/A,TRUE,"Debt"}</definedName>
    <definedName name="wrn.Quick._.Summary._3" localSheetId="9" hidden="1">{"Decision Memo",#N/A,TRUE,"Ratios";"IRR",#N/A,TRUE,"IRR";"Decision Memo",#N/A,TRUE,"Fin. Stat.";"Summary",#N/A,TRUE,"Debt"}</definedName>
    <definedName name="wrn.Quick._.Summary._3" localSheetId="5" hidden="1">{"Decision Memo",#N/A,TRUE,"Ratios";"IRR",#N/A,TRUE,"IRR";"Decision Memo",#N/A,TRUE,"Fin. Stat.";"Summary",#N/A,TRUE,"Debt"}</definedName>
    <definedName name="wrn.Quick._.Summary._3" localSheetId="4" hidden="1">{"Decision Memo",#N/A,TRUE,"Ratios";"IRR",#N/A,TRUE,"IRR";"Decision Memo",#N/A,TRUE,"Fin. Stat.";"Summary",#N/A,TRUE,"Debt"}</definedName>
    <definedName name="wrn.Quick._.Summary._3" localSheetId="1" hidden="1">{"Decision Memo",#N/A,TRUE,"Ratios";"IRR",#N/A,TRUE,"IRR";"Decision Memo",#N/A,TRUE,"Fin. Stat.";"Summary",#N/A,TRUE,"Debt"}</definedName>
    <definedName name="wrn.Quick._.Summary._3" localSheetId="7" hidden="1">{"Decision Memo",#N/A,TRUE,"Ratios";"IRR",#N/A,TRUE,"IRR";"Decision Memo",#N/A,TRUE,"Fin. Stat.";"Summary",#N/A,TRUE,"Debt"}</definedName>
    <definedName name="wrn.Quick._.Summary._3" hidden="1">{"Decision Memo",#N/A,TRUE,"Ratios";"IRR",#N/A,TRUE,"IRR";"Decision Memo",#N/A,TRUE,"Fin. Stat.";"Summary",#N/A,TRUE,"Debt"}</definedName>
    <definedName name="wrn.Quick._.Summary._4" localSheetId="2" hidden="1">{"Decision Memo",#N/A,TRUE,"Ratios";"IRR",#N/A,TRUE,"IRR";"Decision Memo",#N/A,TRUE,"Fin. Stat.";"Summary",#N/A,TRUE,"Debt"}</definedName>
    <definedName name="wrn.Quick._.Summary._4" localSheetId="6" hidden="1">{"Decision Memo",#N/A,TRUE,"Ratios";"IRR",#N/A,TRUE,"IRR";"Decision Memo",#N/A,TRUE,"Fin. Stat.";"Summary",#N/A,TRUE,"Debt"}</definedName>
    <definedName name="wrn.Quick._.Summary._4" localSheetId="3" hidden="1">{"Decision Memo",#N/A,TRUE,"Ratios";"IRR",#N/A,TRUE,"IRR";"Decision Memo",#N/A,TRUE,"Fin. Stat.";"Summary",#N/A,TRUE,"Debt"}</definedName>
    <definedName name="wrn.Quick._.Summary._4" localSheetId="9" hidden="1">{"Decision Memo",#N/A,TRUE,"Ratios";"IRR",#N/A,TRUE,"IRR";"Decision Memo",#N/A,TRUE,"Fin. Stat.";"Summary",#N/A,TRUE,"Debt"}</definedName>
    <definedName name="wrn.Quick._.Summary._4" localSheetId="5" hidden="1">{"Decision Memo",#N/A,TRUE,"Ratios";"IRR",#N/A,TRUE,"IRR";"Decision Memo",#N/A,TRUE,"Fin. Stat.";"Summary",#N/A,TRUE,"Debt"}</definedName>
    <definedName name="wrn.Quick._.Summary._4" localSheetId="4" hidden="1">{"Decision Memo",#N/A,TRUE,"Ratios";"IRR",#N/A,TRUE,"IRR";"Decision Memo",#N/A,TRUE,"Fin. Stat.";"Summary",#N/A,TRUE,"Debt"}</definedName>
    <definedName name="wrn.Quick._.Summary._4" localSheetId="1" hidden="1">{"Decision Memo",#N/A,TRUE,"Ratios";"IRR",#N/A,TRUE,"IRR";"Decision Memo",#N/A,TRUE,"Fin. Stat.";"Summary",#N/A,TRUE,"Debt"}</definedName>
    <definedName name="wrn.Quick._.Summary._4" localSheetId="7" hidden="1">{"Decision Memo",#N/A,TRUE,"Ratios";"IRR",#N/A,TRUE,"IRR";"Decision Memo",#N/A,TRUE,"Fin. Stat.";"Summary",#N/A,TRUE,"Debt"}</definedName>
    <definedName name="wrn.Quick._.Summary._4" hidden="1">{"Decision Memo",#N/A,TRUE,"Ratios";"IRR",#N/A,TRUE,"IRR";"Decision Memo",#N/A,TRUE,"Fin. Stat.";"Summary",#N/A,TRUE,"Debt"}</definedName>
    <definedName name="wrn.Quick._.Summary._5" localSheetId="2" hidden="1">{"Decision Memo",#N/A,TRUE,"Ratios";"IRR",#N/A,TRUE,"IRR";"Decision Memo",#N/A,TRUE,"Fin. Stat.";"Summary",#N/A,TRUE,"Debt"}</definedName>
    <definedName name="wrn.Quick._.Summary._5" localSheetId="6" hidden="1">{"Decision Memo",#N/A,TRUE,"Ratios";"IRR",#N/A,TRUE,"IRR";"Decision Memo",#N/A,TRUE,"Fin. Stat.";"Summary",#N/A,TRUE,"Debt"}</definedName>
    <definedName name="wrn.Quick._.Summary._5" localSheetId="3" hidden="1">{"Decision Memo",#N/A,TRUE,"Ratios";"IRR",#N/A,TRUE,"IRR";"Decision Memo",#N/A,TRUE,"Fin. Stat.";"Summary",#N/A,TRUE,"Debt"}</definedName>
    <definedName name="wrn.Quick._.Summary._5" localSheetId="9" hidden="1">{"Decision Memo",#N/A,TRUE,"Ratios";"IRR",#N/A,TRUE,"IRR";"Decision Memo",#N/A,TRUE,"Fin. Stat.";"Summary",#N/A,TRUE,"Debt"}</definedName>
    <definedName name="wrn.Quick._.Summary._5" localSheetId="5" hidden="1">{"Decision Memo",#N/A,TRUE,"Ratios";"IRR",#N/A,TRUE,"IRR";"Decision Memo",#N/A,TRUE,"Fin. Stat.";"Summary",#N/A,TRUE,"Debt"}</definedName>
    <definedName name="wrn.Quick._.Summary._5" localSheetId="4" hidden="1">{"Decision Memo",#N/A,TRUE,"Ratios";"IRR",#N/A,TRUE,"IRR";"Decision Memo",#N/A,TRUE,"Fin. Stat.";"Summary",#N/A,TRUE,"Debt"}</definedName>
    <definedName name="wrn.Quick._.Summary._5" localSheetId="1" hidden="1">{"Decision Memo",#N/A,TRUE,"Ratios";"IRR",#N/A,TRUE,"IRR";"Decision Memo",#N/A,TRUE,"Fin. Stat.";"Summary",#N/A,TRUE,"Debt"}</definedName>
    <definedName name="wrn.Quick._.Summary._5" localSheetId="7" hidden="1">{"Decision Memo",#N/A,TRUE,"Ratios";"IRR",#N/A,TRUE,"IRR";"Decision Memo",#N/A,TRUE,"Fin. Stat.";"Summary",#N/A,TRUE,"Debt"}</definedName>
    <definedName name="wrn.Quick._.Summary._5" hidden="1">{"Decision Memo",#N/A,TRUE,"Ratios";"IRR",#N/A,TRUE,"IRR";"Decision Memo",#N/A,TRUE,"Fin. Stat.";"Summary",#N/A,TRUE,"Debt"}</definedName>
    <definedName name="wrn.Ray1." localSheetId="0" hidden="1">{"LB1",#N/A,FALSE,"DR";"LB2",#N/A,FALSE,"DR"}</definedName>
    <definedName name="wrn.Ray1." localSheetId="2" hidden="1">{"LB1",#N/A,FALSE,"DR";"LB2",#N/A,FALSE,"DR"}</definedName>
    <definedName name="wrn.Ray1." localSheetId="6" hidden="1">{"LB1",#N/A,FALSE,"DR";"LB2",#N/A,FALSE,"DR"}</definedName>
    <definedName name="wrn.Ray1." localSheetId="3" hidden="1">{"LB1",#N/A,FALSE,"DR";"LB2",#N/A,FALSE,"DR"}</definedName>
    <definedName name="wrn.Ray1." localSheetId="9" hidden="1">{"LB1",#N/A,FALSE,"DR";"LB2",#N/A,FALSE,"DR"}</definedName>
    <definedName name="wrn.Ray1." localSheetId="5" hidden="1">{"LB1",#N/A,FALSE,"DR";"LB2",#N/A,FALSE,"DR"}</definedName>
    <definedName name="wrn.Ray1." localSheetId="4" hidden="1">{"LB1",#N/A,FALSE,"DR";"LB2",#N/A,FALSE,"DR"}</definedName>
    <definedName name="wrn.Ray1." localSheetId="1" hidden="1">{"LB1",#N/A,FALSE,"DR";"LB2",#N/A,FALSE,"DR"}</definedName>
    <definedName name="wrn.Ray1." localSheetId="7" hidden="1">{"LB1",#N/A,FALSE,"DR";"LB2",#N/A,FALSE,"DR"}</definedName>
    <definedName name="wrn.Ray1." hidden="1">{"LB1",#N/A,FALSE,"DR";"LB2",#N/A,FALSE,"DR"}</definedName>
    <definedName name="wrn.Ray1._1" localSheetId="2" hidden="1">{"LB1",#N/A,FALSE,"DR";"LB2",#N/A,FALSE,"DR"}</definedName>
    <definedName name="wrn.Ray1._1" localSheetId="6" hidden="1">{"LB1",#N/A,FALSE,"DR";"LB2",#N/A,FALSE,"DR"}</definedName>
    <definedName name="wrn.Ray1._1" localSheetId="3" hidden="1">{"LB1",#N/A,FALSE,"DR";"LB2",#N/A,FALSE,"DR"}</definedName>
    <definedName name="wrn.Ray1._1" localSheetId="9" hidden="1">{"LB1",#N/A,FALSE,"DR";"LB2",#N/A,FALSE,"DR"}</definedName>
    <definedName name="wrn.Ray1._1" localSheetId="5" hidden="1">{"LB1",#N/A,FALSE,"DR";"LB2",#N/A,FALSE,"DR"}</definedName>
    <definedName name="wrn.Ray1._1" localSheetId="4" hidden="1">{"LB1",#N/A,FALSE,"DR";"LB2",#N/A,FALSE,"DR"}</definedName>
    <definedName name="wrn.Ray1._1" localSheetId="1" hidden="1">{"LB1",#N/A,FALSE,"DR";"LB2",#N/A,FALSE,"DR"}</definedName>
    <definedName name="wrn.Ray1._1" localSheetId="7" hidden="1">{"LB1",#N/A,FALSE,"DR";"LB2",#N/A,FALSE,"DR"}</definedName>
    <definedName name="wrn.Ray1._1" hidden="1">{"LB1",#N/A,FALSE,"DR";"LB2",#N/A,FALSE,"DR"}</definedName>
    <definedName name="wrn.Ray1._2" localSheetId="2" hidden="1">{"LB1",#N/A,FALSE,"DR";"LB2",#N/A,FALSE,"DR"}</definedName>
    <definedName name="wrn.Ray1._2" localSheetId="6" hidden="1">{"LB1",#N/A,FALSE,"DR";"LB2",#N/A,FALSE,"DR"}</definedName>
    <definedName name="wrn.Ray1._2" localSheetId="3" hidden="1">{"LB1",#N/A,FALSE,"DR";"LB2",#N/A,FALSE,"DR"}</definedName>
    <definedName name="wrn.Ray1._2" localSheetId="9" hidden="1">{"LB1",#N/A,FALSE,"DR";"LB2",#N/A,FALSE,"DR"}</definedName>
    <definedName name="wrn.Ray1._2" localSheetId="5" hidden="1">{"LB1",#N/A,FALSE,"DR";"LB2",#N/A,FALSE,"DR"}</definedName>
    <definedName name="wrn.Ray1._2" localSheetId="4" hidden="1">{"LB1",#N/A,FALSE,"DR";"LB2",#N/A,FALSE,"DR"}</definedName>
    <definedName name="wrn.Ray1._2" localSheetId="1" hidden="1">{"LB1",#N/A,FALSE,"DR";"LB2",#N/A,FALSE,"DR"}</definedName>
    <definedName name="wrn.Ray1._2" localSheetId="7" hidden="1">{"LB1",#N/A,FALSE,"DR";"LB2",#N/A,FALSE,"DR"}</definedName>
    <definedName name="wrn.Ray1._2" hidden="1">{"LB1",#N/A,FALSE,"DR";"LB2",#N/A,FALSE,"DR"}</definedName>
    <definedName name="wrn.Ray1._3" localSheetId="2" hidden="1">{"LB1",#N/A,FALSE,"DR";"LB2",#N/A,FALSE,"DR"}</definedName>
    <definedName name="wrn.Ray1._3" localSheetId="6" hidden="1">{"LB1",#N/A,FALSE,"DR";"LB2",#N/A,FALSE,"DR"}</definedName>
    <definedName name="wrn.Ray1._3" localSheetId="3" hidden="1">{"LB1",#N/A,FALSE,"DR";"LB2",#N/A,FALSE,"DR"}</definedName>
    <definedName name="wrn.Ray1._3" localSheetId="9" hidden="1">{"LB1",#N/A,FALSE,"DR";"LB2",#N/A,FALSE,"DR"}</definedName>
    <definedName name="wrn.Ray1._3" localSheetId="5" hidden="1">{"LB1",#N/A,FALSE,"DR";"LB2",#N/A,FALSE,"DR"}</definedName>
    <definedName name="wrn.Ray1._3" localSheetId="4" hidden="1">{"LB1",#N/A,FALSE,"DR";"LB2",#N/A,FALSE,"DR"}</definedName>
    <definedName name="wrn.Ray1._3" localSheetId="1" hidden="1">{"LB1",#N/A,FALSE,"DR";"LB2",#N/A,FALSE,"DR"}</definedName>
    <definedName name="wrn.Ray1._3" localSheetId="7" hidden="1">{"LB1",#N/A,FALSE,"DR";"LB2",#N/A,FALSE,"DR"}</definedName>
    <definedName name="wrn.Ray1._3" hidden="1">{"LB1",#N/A,FALSE,"DR";"LB2",#N/A,FALSE,"DR"}</definedName>
    <definedName name="wrn.Ray1._4" localSheetId="2" hidden="1">{"LB1",#N/A,FALSE,"DR";"LB2",#N/A,FALSE,"DR"}</definedName>
    <definedName name="wrn.Ray1._4" localSheetId="6" hidden="1">{"LB1",#N/A,FALSE,"DR";"LB2",#N/A,FALSE,"DR"}</definedName>
    <definedName name="wrn.Ray1._4" localSheetId="3" hidden="1">{"LB1",#N/A,FALSE,"DR";"LB2",#N/A,FALSE,"DR"}</definedName>
    <definedName name="wrn.Ray1._4" localSheetId="9" hidden="1">{"LB1",#N/A,FALSE,"DR";"LB2",#N/A,FALSE,"DR"}</definedName>
    <definedName name="wrn.Ray1._4" localSheetId="5" hidden="1">{"LB1",#N/A,FALSE,"DR";"LB2",#N/A,FALSE,"DR"}</definedName>
    <definedName name="wrn.Ray1._4" localSheetId="4" hidden="1">{"LB1",#N/A,FALSE,"DR";"LB2",#N/A,FALSE,"DR"}</definedName>
    <definedName name="wrn.Ray1._4" localSheetId="1" hidden="1">{"LB1",#N/A,FALSE,"DR";"LB2",#N/A,FALSE,"DR"}</definedName>
    <definedName name="wrn.Ray1._4" localSheetId="7" hidden="1">{"LB1",#N/A,FALSE,"DR";"LB2",#N/A,FALSE,"DR"}</definedName>
    <definedName name="wrn.Ray1._4" hidden="1">{"LB1",#N/A,FALSE,"DR";"LB2",#N/A,FALSE,"DR"}</definedName>
    <definedName name="wrn.Ray1._5" localSheetId="2" hidden="1">{"LB1",#N/A,FALSE,"DR";"LB2",#N/A,FALSE,"DR"}</definedName>
    <definedName name="wrn.Ray1._5" localSheetId="6" hidden="1">{"LB1",#N/A,FALSE,"DR";"LB2",#N/A,FALSE,"DR"}</definedName>
    <definedName name="wrn.Ray1._5" localSheetId="3" hidden="1">{"LB1",#N/A,FALSE,"DR";"LB2",#N/A,FALSE,"DR"}</definedName>
    <definedName name="wrn.Ray1._5" localSheetId="9" hidden="1">{"LB1",#N/A,FALSE,"DR";"LB2",#N/A,FALSE,"DR"}</definedName>
    <definedName name="wrn.Ray1._5" localSheetId="5" hidden="1">{"LB1",#N/A,FALSE,"DR";"LB2",#N/A,FALSE,"DR"}</definedName>
    <definedName name="wrn.Ray1._5" localSheetId="4" hidden="1">{"LB1",#N/A,FALSE,"DR";"LB2",#N/A,FALSE,"DR"}</definedName>
    <definedName name="wrn.Ray1._5" localSheetId="1" hidden="1">{"LB1",#N/A,FALSE,"DR";"LB2",#N/A,FALSE,"DR"}</definedName>
    <definedName name="wrn.Ray1._5" localSheetId="7" hidden="1">{"LB1",#N/A,FALSE,"DR";"LB2",#N/A,FALSE,"DR"}</definedName>
    <definedName name="wrn.Ray1._5" hidden="1">{"LB1",#N/A,FALSE,"DR";"LB2",#N/A,FALSE,"DR"}</definedName>
    <definedName name="wrn.Ray2." localSheetId="0" hidden="1">{"BNnew1",#N/A,FALSE,"BNDES_Aut";"BNnew2",#N/A,FALSE,"BNDES_Aut";"BNnew3",#N/A,FALSE,"BNDES_Aut"}</definedName>
    <definedName name="wrn.Ray2." localSheetId="2" hidden="1">{"BNnew1",#N/A,FALSE,"BNDES_Aut";"BNnew2",#N/A,FALSE,"BNDES_Aut";"BNnew3",#N/A,FALSE,"BNDES_Aut"}</definedName>
    <definedName name="wrn.Ray2." localSheetId="6" hidden="1">{"BNnew1",#N/A,FALSE,"BNDES_Aut";"BNnew2",#N/A,FALSE,"BNDES_Aut";"BNnew3",#N/A,FALSE,"BNDES_Aut"}</definedName>
    <definedName name="wrn.Ray2." localSheetId="3" hidden="1">{"BNnew1",#N/A,FALSE,"BNDES_Aut";"BNnew2",#N/A,FALSE,"BNDES_Aut";"BNnew3",#N/A,FALSE,"BNDES_Aut"}</definedName>
    <definedName name="wrn.Ray2." localSheetId="9" hidden="1">{"BNnew1",#N/A,FALSE,"BNDES_Aut";"BNnew2",#N/A,FALSE,"BNDES_Aut";"BNnew3",#N/A,FALSE,"BNDES_Aut"}</definedName>
    <definedName name="wrn.Ray2." localSheetId="5" hidden="1">{"BNnew1",#N/A,FALSE,"BNDES_Aut";"BNnew2",#N/A,FALSE,"BNDES_Aut";"BNnew3",#N/A,FALSE,"BNDES_Aut"}</definedName>
    <definedName name="wrn.Ray2." localSheetId="4" hidden="1">{"BNnew1",#N/A,FALSE,"BNDES_Aut";"BNnew2",#N/A,FALSE,"BNDES_Aut";"BNnew3",#N/A,FALSE,"BNDES_Aut"}</definedName>
    <definedName name="wrn.Ray2." localSheetId="1" hidden="1">{"BNnew1",#N/A,FALSE,"BNDES_Aut";"BNnew2",#N/A,FALSE,"BNDES_Aut";"BNnew3",#N/A,FALSE,"BNDES_Aut"}</definedName>
    <definedName name="wrn.Ray2." localSheetId="7" hidden="1">{"BNnew1",#N/A,FALSE,"BNDES_Aut";"BNnew2",#N/A,FALSE,"BNDES_Aut";"BNnew3",#N/A,FALSE,"BNDES_Aut"}</definedName>
    <definedName name="wrn.Ray2." hidden="1">{"BNnew1",#N/A,FALSE,"BNDES_Aut";"BNnew2",#N/A,FALSE,"BNDES_Aut";"BNnew3",#N/A,FALSE,"BNDES_Aut"}</definedName>
    <definedName name="wrn.Ray2._1" localSheetId="2" hidden="1">{"BNnew1",#N/A,FALSE,"BNDES_Aut";"BNnew2",#N/A,FALSE,"BNDES_Aut";"BNnew3",#N/A,FALSE,"BNDES_Aut"}</definedName>
    <definedName name="wrn.Ray2._1" localSheetId="6" hidden="1">{"BNnew1",#N/A,FALSE,"BNDES_Aut";"BNnew2",#N/A,FALSE,"BNDES_Aut";"BNnew3",#N/A,FALSE,"BNDES_Aut"}</definedName>
    <definedName name="wrn.Ray2._1" localSheetId="3" hidden="1">{"BNnew1",#N/A,FALSE,"BNDES_Aut";"BNnew2",#N/A,FALSE,"BNDES_Aut";"BNnew3",#N/A,FALSE,"BNDES_Aut"}</definedName>
    <definedName name="wrn.Ray2._1" localSheetId="9" hidden="1">{"BNnew1",#N/A,FALSE,"BNDES_Aut";"BNnew2",#N/A,FALSE,"BNDES_Aut";"BNnew3",#N/A,FALSE,"BNDES_Aut"}</definedName>
    <definedName name="wrn.Ray2._1" localSheetId="5" hidden="1">{"BNnew1",#N/A,FALSE,"BNDES_Aut";"BNnew2",#N/A,FALSE,"BNDES_Aut";"BNnew3",#N/A,FALSE,"BNDES_Aut"}</definedName>
    <definedName name="wrn.Ray2._1" localSheetId="4" hidden="1">{"BNnew1",#N/A,FALSE,"BNDES_Aut";"BNnew2",#N/A,FALSE,"BNDES_Aut";"BNnew3",#N/A,FALSE,"BNDES_Aut"}</definedName>
    <definedName name="wrn.Ray2._1" localSheetId="1" hidden="1">{"BNnew1",#N/A,FALSE,"BNDES_Aut";"BNnew2",#N/A,FALSE,"BNDES_Aut";"BNnew3",#N/A,FALSE,"BNDES_Aut"}</definedName>
    <definedName name="wrn.Ray2._1" localSheetId="7" hidden="1">{"BNnew1",#N/A,FALSE,"BNDES_Aut";"BNnew2",#N/A,FALSE,"BNDES_Aut";"BNnew3",#N/A,FALSE,"BNDES_Aut"}</definedName>
    <definedName name="wrn.Ray2._1" hidden="1">{"BNnew1",#N/A,FALSE,"BNDES_Aut";"BNnew2",#N/A,FALSE,"BNDES_Aut";"BNnew3",#N/A,FALSE,"BNDES_Aut"}</definedName>
    <definedName name="wrn.Ray2._2" localSheetId="2" hidden="1">{"BNnew1",#N/A,FALSE,"BNDES_Aut";"BNnew2",#N/A,FALSE,"BNDES_Aut";"BNnew3",#N/A,FALSE,"BNDES_Aut"}</definedName>
    <definedName name="wrn.Ray2._2" localSheetId="6" hidden="1">{"BNnew1",#N/A,FALSE,"BNDES_Aut";"BNnew2",#N/A,FALSE,"BNDES_Aut";"BNnew3",#N/A,FALSE,"BNDES_Aut"}</definedName>
    <definedName name="wrn.Ray2._2" localSheetId="3" hidden="1">{"BNnew1",#N/A,FALSE,"BNDES_Aut";"BNnew2",#N/A,FALSE,"BNDES_Aut";"BNnew3",#N/A,FALSE,"BNDES_Aut"}</definedName>
    <definedName name="wrn.Ray2._2" localSheetId="9" hidden="1">{"BNnew1",#N/A,FALSE,"BNDES_Aut";"BNnew2",#N/A,FALSE,"BNDES_Aut";"BNnew3",#N/A,FALSE,"BNDES_Aut"}</definedName>
    <definedName name="wrn.Ray2._2" localSheetId="5" hidden="1">{"BNnew1",#N/A,FALSE,"BNDES_Aut";"BNnew2",#N/A,FALSE,"BNDES_Aut";"BNnew3",#N/A,FALSE,"BNDES_Aut"}</definedName>
    <definedName name="wrn.Ray2._2" localSheetId="4" hidden="1">{"BNnew1",#N/A,FALSE,"BNDES_Aut";"BNnew2",#N/A,FALSE,"BNDES_Aut";"BNnew3",#N/A,FALSE,"BNDES_Aut"}</definedName>
    <definedName name="wrn.Ray2._2" localSheetId="1" hidden="1">{"BNnew1",#N/A,FALSE,"BNDES_Aut";"BNnew2",#N/A,FALSE,"BNDES_Aut";"BNnew3",#N/A,FALSE,"BNDES_Aut"}</definedName>
    <definedName name="wrn.Ray2._2" localSheetId="7" hidden="1">{"BNnew1",#N/A,FALSE,"BNDES_Aut";"BNnew2",#N/A,FALSE,"BNDES_Aut";"BNnew3",#N/A,FALSE,"BNDES_Aut"}</definedName>
    <definedName name="wrn.Ray2._2" hidden="1">{"BNnew1",#N/A,FALSE,"BNDES_Aut";"BNnew2",#N/A,FALSE,"BNDES_Aut";"BNnew3",#N/A,FALSE,"BNDES_Aut"}</definedName>
    <definedName name="wrn.Ray2._3" localSheetId="2" hidden="1">{"BNnew1",#N/A,FALSE,"BNDES_Aut";"BNnew2",#N/A,FALSE,"BNDES_Aut";"BNnew3",#N/A,FALSE,"BNDES_Aut"}</definedName>
    <definedName name="wrn.Ray2._3" localSheetId="6" hidden="1">{"BNnew1",#N/A,FALSE,"BNDES_Aut";"BNnew2",#N/A,FALSE,"BNDES_Aut";"BNnew3",#N/A,FALSE,"BNDES_Aut"}</definedName>
    <definedName name="wrn.Ray2._3" localSheetId="3" hidden="1">{"BNnew1",#N/A,FALSE,"BNDES_Aut";"BNnew2",#N/A,FALSE,"BNDES_Aut";"BNnew3",#N/A,FALSE,"BNDES_Aut"}</definedName>
    <definedName name="wrn.Ray2._3" localSheetId="9" hidden="1">{"BNnew1",#N/A,FALSE,"BNDES_Aut";"BNnew2",#N/A,FALSE,"BNDES_Aut";"BNnew3",#N/A,FALSE,"BNDES_Aut"}</definedName>
    <definedName name="wrn.Ray2._3" localSheetId="5" hidden="1">{"BNnew1",#N/A,FALSE,"BNDES_Aut";"BNnew2",#N/A,FALSE,"BNDES_Aut";"BNnew3",#N/A,FALSE,"BNDES_Aut"}</definedName>
    <definedName name="wrn.Ray2._3" localSheetId="4" hidden="1">{"BNnew1",#N/A,FALSE,"BNDES_Aut";"BNnew2",#N/A,FALSE,"BNDES_Aut";"BNnew3",#N/A,FALSE,"BNDES_Aut"}</definedName>
    <definedName name="wrn.Ray2._3" localSheetId="1" hidden="1">{"BNnew1",#N/A,FALSE,"BNDES_Aut";"BNnew2",#N/A,FALSE,"BNDES_Aut";"BNnew3",#N/A,FALSE,"BNDES_Aut"}</definedName>
    <definedName name="wrn.Ray2._3" localSheetId="7" hidden="1">{"BNnew1",#N/A,FALSE,"BNDES_Aut";"BNnew2",#N/A,FALSE,"BNDES_Aut";"BNnew3",#N/A,FALSE,"BNDES_Aut"}</definedName>
    <definedName name="wrn.Ray2._3" hidden="1">{"BNnew1",#N/A,FALSE,"BNDES_Aut";"BNnew2",#N/A,FALSE,"BNDES_Aut";"BNnew3",#N/A,FALSE,"BNDES_Aut"}</definedName>
    <definedName name="wrn.Ray2._4" localSheetId="2" hidden="1">{"BNnew1",#N/A,FALSE,"BNDES_Aut";"BNnew2",#N/A,FALSE,"BNDES_Aut";"BNnew3",#N/A,FALSE,"BNDES_Aut"}</definedName>
    <definedName name="wrn.Ray2._4" localSheetId="6" hidden="1">{"BNnew1",#N/A,FALSE,"BNDES_Aut";"BNnew2",#N/A,FALSE,"BNDES_Aut";"BNnew3",#N/A,FALSE,"BNDES_Aut"}</definedName>
    <definedName name="wrn.Ray2._4" localSheetId="3" hidden="1">{"BNnew1",#N/A,FALSE,"BNDES_Aut";"BNnew2",#N/A,FALSE,"BNDES_Aut";"BNnew3",#N/A,FALSE,"BNDES_Aut"}</definedName>
    <definedName name="wrn.Ray2._4" localSheetId="9" hidden="1">{"BNnew1",#N/A,FALSE,"BNDES_Aut";"BNnew2",#N/A,FALSE,"BNDES_Aut";"BNnew3",#N/A,FALSE,"BNDES_Aut"}</definedName>
    <definedName name="wrn.Ray2._4" localSheetId="5" hidden="1">{"BNnew1",#N/A,FALSE,"BNDES_Aut";"BNnew2",#N/A,FALSE,"BNDES_Aut";"BNnew3",#N/A,FALSE,"BNDES_Aut"}</definedName>
    <definedName name="wrn.Ray2._4" localSheetId="4" hidden="1">{"BNnew1",#N/A,FALSE,"BNDES_Aut";"BNnew2",#N/A,FALSE,"BNDES_Aut";"BNnew3",#N/A,FALSE,"BNDES_Aut"}</definedName>
    <definedName name="wrn.Ray2._4" localSheetId="1" hidden="1">{"BNnew1",#N/A,FALSE,"BNDES_Aut";"BNnew2",#N/A,FALSE,"BNDES_Aut";"BNnew3",#N/A,FALSE,"BNDES_Aut"}</definedName>
    <definedName name="wrn.Ray2._4" localSheetId="7" hidden="1">{"BNnew1",#N/A,FALSE,"BNDES_Aut";"BNnew2",#N/A,FALSE,"BNDES_Aut";"BNnew3",#N/A,FALSE,"BNDES_Aut"}</definedName>
    <definedName name="wrn.Ray2._4" hidden="1">{"BNnew1",#N/A,FALSE,"BNDES_Aut";"BNnew2",#N/A,FALSE,"BNDES_Aut";"BNnew3",#N/A,FALSE,"BNDES_Aut"}</definedName>
    <definedName name="wrn.Ray2._5" localSheetId="2" hidden="1">{"BNnew1",#N/A,FALSE,"BNDES_Aut";"BNnew2",#N/A,FALSE,"BNDES_Aut";"BNnew3",#N/A,FALSE,"BNDES_Aut"}</definedName>
    <definedName name="wrn.Ray2._5" localSheetId="6" hidden="1">{"BNnew1",#N/A,FALSE,"BNDES_Aut";"BNnew2",#N/A,FALSE,"BNDES_Aut";"BNnew3",#N/A,FALSE,"BNDES_Aut"}</definedName>
    <definedName name="wrn.Ray2._5" localSheetId="3" hidden="1">{"BNnew1",#N/A,FALSE,"BNDES_Aut";"BNnew2",#N/A,FALSE,"BNDES_Aut";"BNnew3",#N/A,FALSE,"BNDES_Aut"}</definedName>
    <definedName name="wrn.Ray2._5" localSheetId="9" hidden="1">{"BNnew1",#N/A,FALSE,"BNDES_Aut";"BNnew2",#N/A,FALSE,"BNDES_Aut";"BNnew3",#N/A,FALSE,"BNDES_Aut"}</definedName>
    <definedName name="wrn.Ray2._5" localSheetId="5" hidden="1">{"BNnew1",#N/A,FALSE,"BNDES_Aut";"BNnew2",#N/A,FALSE,"BNDES_Aut";"BNnew3",#N/A,FALSE,"BNDES_Aut"}</definedName>
    <definedName name="wrn.Ray2._5" localSheetId="4" hidden="1">{"BNnew1",#N/A,FALSE,"BNDES_Aut";"BNnew2",#N/A,FALSE,"BNDES_Aut";"BNnew3",#N/A,FALSE,"BNDES_Aut"}</definedName>
    <definedName name="wrn.Ray2._5" localSheetId="1" hidden="1">{"BNnew1",#N/A,FALSE,"BNDES_Aut";"BNnew2",#N/A,FALSE,"BNDES_Aut";"BNnew3",#N/A,FALSE,"BNDES_Aut"}</definedName>
    <definedName name="wrn.Ray2._5" localSheetId="7" hidden="1">{"BNnew1",#N/A,FALSE,"BNDES_Aut";"BNnew2",#N/A,FALSE,"BNDES_Aut";"BNnew3",#N/A,FALSE,"BNDES_Aut"}</definedName>
    <definedName name="wrn.Ray2._5" hidden="1">{"BNnew1",#N/A,FALSE,"BNDES_Aut";"BNnew2",#N/A,FALSE,"BNDES_Aut";"BNnew3",#N/A,FALSE,"BNDES_Aut"}</definedName>
    <definedName name="wrn.Rayton." localSheetId="0" hidden="1">{"AT1",#N/A,FALSE,"BAL";"AT2",#N/A,FALSE,"BAL";"PAS1",#N/A,FALSE,"BAL";"PAS2",#N/A,FALSE,"BAL";"DR1",#N/A,FALSE,"DRE";"DR2",#N/A,FALSE,"DRE";"FCX1",#N/A,FALSE,"FCX";"FCX2",#N/A,FALSE,"FCX";"FCX3",#N/A,FALSE,"FCX";"UF",#N/A,FALSE,"UF"}</definedName>
    <definedName name="wrn.Rayton." localSheetId="2" hidden="1">{"AT1",#N/A,FALSE,"BAL";"AT2",#N/A,FALSE,"BAL";"PAS1",#N/A,FALSE,"BAL";"PAS2",#N/A,FALSE,"BAL";"DR1",#N/A,FALSE,"DRE";"DR2",#N/A,FALSE,"DRE";"FCX1",#N/A,FALSE,"FCX";"FCX2",#N/A,FALSE,"FCX";"FCX3",#N/A,FALSE,"FCX";"UF",#N/A,FALSE,"UF"}</definedName>
    <definedName name="wrn.Rayton." localSheetId="6" hidden="1">{"AT1",#N/A,FALSE,"BAL";"AT2",#N/A,FALSE,"BAL";"PAS1",#N/A,FALSE,"BAL";"PAS2",#N/A,FALSE,"BAL";"DR1",#N/A,FALSE,"DRE";"DR2",#N/A,FALSE,"DRE";"FCX1",#N/A,FALSE,"FCX";"FCX2",#N/A,FALSE,"FCX";"FCX3",#N/A,FALSE,"FCX";"UF",#N/A,FALSE,"UF"}</definedName>
    <definedName name="wrn.Rayton." localSheetId="3" hidden="1">{"AT1",#N/A,FALSE,"BAL";"AT2",#N/A,FALSE,"BAL";"PAS1",#N/A,FALSE,"BAL";"PAS2",#N/A,FALSE,"BAL";"DR1",#N/A,FALSE,"DRE";"DR2",#N/A,FALSE,"DRE";"FCX1",#N/A,FALSE,"FCX";"FCX2",#N/A,FALSE,"FCX";"FCX3",#N/A,FALSE,"FCX";"UF",#N/A,FALSE,"UF"}</definedName>
    <definedName name="wrn.Rayton." localSheetId="9" hidden="1">{"AT1",#N/A,FALSE,"BAL";"AT2",#N/A,FALSE,"BAL";"PAS1",#N/A,FALSE,"BAL";"PAS2",#N/A,FALSE,"BAL";"DR1",#N/A,FALSE,"DRE";"DR2",#N/A,FALSE,"DRE";"FCX1",#N/A,FALSE,"FCX";"FCX2",#N/A,FALSE,"FCX";"FCX3",#N/A,FALSE,"FCX";"UF",#N/A,FALSE,"UF"}</definedName>
    <definedName name="wrn.Rayton." localSheetId="5" hidden="1">{"AT1",#N/A,FALSE,"BAL";"AT2",#N/A,FALSE,"BAL";"PAS1",#N/A,FALSE,"BAL";"PAS2",#N/A,FALSE,"BAL";"DR1",#N/A,FALSE,"DRE";"DR2",#N/A,FALSE,"DRE";"FCX1",#N/A,FALSE,"FCX";"FCX2",#N/A,FALSE,"FCX";"FCX3",#N/A,FALSE,"FCX";"UF",#N/A,FALSE,"UF"}</definedName>
    <definedName name="wrn.Rayton." localSheetId="4" hidden="1">{"AT1",#N/A,FALSE,"BAL";"AT2",#N/A,FALSE,"BAL";"PAS1",#N/A,FALSE,"BAL";"PAS2",#N/A,FALSE,"BAL";"DR1",#N/A,FALSE,"DRE";"DR2",#N/A,FALSE,"DRE";"FCX1",#N/A,FALSE,"FCX";"FCX2",#N/A,FALSE,"FCX";"FCX3",#N/A,FALSE,"FCX";"UF",#N/A,FALSE,"UF"}</definedName>
    <definedName name="wrn.Rayton." localSheetId="1" hidden="1">{"AT1",#N/A,FALSE,"BAL";"AT2",#N/A,FALSE,"BAL";"PAS1",#N/A,FALSE,"BAL";"PAS2",#N/A,FALSE,"BAL";"DR1",#N/A,FALSE,"DRE";"DR2",#N/A,FALSE,"DRE";"FCX1",#N/A,FALSE,"FCX";"FCX2",#N/A,FALSE,"FCX";"FCX3",#N/A,FALSE,"FCX";"UF",#N/A,FALSE,"UF"}</definedName>
    <definedName name="wrn.Rayton." localSheetId="7" hidden="1">{"AT1",#N/A,FALSE,"BAL";"AT2",#N/A,FALSE,"BAL";"PAS1",#N/A,FALSE,"BAL";"PAS2",#N/A,FALSE,"BAL";"DR1",#N/A,FALSE,"DRE";"DR2",#N/A,FALSE,"DRE";"FCX1",#N/A,FALSE,"FCX";"FCX2",#N/A,FALSE,"FCX";"FCX3",#N/A,FALSE,"FCX";"UF",#N/A,FALSE,"UF"}</definedName>
    <definedName name="wrn.Rayton." hidden="1">{"AT1",#N/A,FALSE,"BAL";"AT2",#N/A,FALSE,"BAL";"PAS1",#N/A,FALSE,"BAL";"PAS2",#N/A,FALSE,"BAL";"DR1",#N/A,FALSE,"DRE";"DR2",#N/A,FALSE,"DRE";"FCX1",#N/A,FALSE,"FCX";"FCX2",#N/A,FALSE,"FCX";"FCX3",#N/A,FALSE,"FCX";"UF",#N/A,FALSE,"UF"}</definedName>
    <definedName name="wrn.Rayton._1" localSheetId="2" hidden="1">{"AT1",#N/A,FALSE,"BAL";"AT2",#N/A,FALSE,"BAL";"PAS1",#N/A,FALSE,"BAL";"PAS2",#N/A,FALSE,"BAL";"DR1",#N/A,FALSE,"DRE";"DR2",#N/A,FALSE,"DRE";"FCX1",#N/A,FALSE,"FCX";"FCX2",#N/A,FALSE,"FCX";"FCX3",#N/A,FALSE,"FCX";"UF",#N/A,FALSE,"UF"}</definedName>
    <definedName name="wrn.Rayton._1" localSheetId="6" hidden="1">{"AT1",#N/A,FALSE,"BAL";"AT2",#N/A,FALSE,"BAL";"PAS1",#N/A,FALSE,"BAL";"PAS2",#N/A,FALSE,"BAL";"DR1",#N/A,FALSE,"DRE";"DR2",#N/A,FALSE,"DRE";"FCX1",#N/A,FALSE,"FCX";"FCX2",#N/A,FALSE,"FCX";"FCX3",#N/A,FALSE,"FCX";"UF",#N/A,FALSE,"UF"}</definedName>
    <definedName name="wrn.Rayton._1" localSheetId="3" hidden="1">{"AT1",#N/A,FALSE,"BAL";"AT2",#N/A,FALSE,"BAL";"PAS1",#N/A,FALSE,"BAL";"PAS2",#N/A,FALSE,"BAL";"DR1",#N/A,FALSE,"DRE";"DR2",#N/A,FALSE,"DRE";"FCX1",#N/A,FALSE,"FCX";"FCX2",#N/A,FALSE,"FCX";"FCX3",#N/A,FALSE,"FCX";"UF",#N/A,FALSE,"UF"}</definedName>
    <definedName name="wrn.Rayton._1" localSheetId="9" hidden="1">{"AT1",#N/A,FALSE,"BAL";"AT2",#N/A,FALSE,"BAL";"PAS1",#N/A,FALSE,"BAL";"PAS2",#N/A,FALSE,"BAL";"DR1",#N/A,FALSE,"DRE";"DR2",#N/A,FALSE,"DRE";"FCX1",#N/A,FALSE,"FCX";"FCX2",#N/A,FALSE,"FCX";"FCX3",#N/A,FALSE,"FCX";"UF",#N/A,FALSE,"UF"}</definedName>
    <definedName name="wrn.Rayton._1" localSheetId="5" hidden="1">{"AT1",#N/A,FALSE,"BAL";"AT2",#N/A,FALSE,"BAL";"PAS1",#N/A,FALSE,"BAL";"PAS2",#N/A,FALSE,"BAL";"DR1",#N/A,FALSE,"DRE";"DR2",#N/A,FALSE,"DRE";"FCX1",#N/A,FALSE,"FCX";"FCX2",#N/A,FALSE,"FCX";"FCX3",#N/A,FALSE,"FCX";"UF",#N/A,FALSE,"UF"}</definedName>
    <definedName name="wrn.Rayton._1" localSheetId="4" hidden="1">{"AT1",#N/A,FALSE,"BAL";"AT2",#N/A,FALSE,"BAL";"PAS1",#N/A,FALSE,"BAL";"PAS2",#N/A,FALSE,"BAL";"DR1",#N/A,FALSE,"DRE";"DR2",#N/A,FALSE,"DRE";"FCX1",#N/A,FALSE,"FCX";"FCX2",#N/A,FALSE,"FCX";"FCX3",#N/A,FALSE,"FCX";"UF",#N/A,FALSE,"UF"}</definedName>
    <definedName name="wrn.Rayton._1" localSheetId="1" hidden="1">{"AT1",#N/A,FALSE,"BAL";"AT2",#N/A,FALSE,"BAL";"PAS1",#N/A,FALSE,"BAL";"PAS2",#N/A,FALSE,"BAL";"DR1",#N/A,FALSE,"DRE";"DR2",#N/A,FALSE,"DRE";"FCX1",#N/A,FALSE,"FCX";"FCX2",#N/A,FALSE,"FCX";"FCX3",#N/A,FALSE,"FCX";"UF",#N/A,FALSE,"UF"}</definedName>
    <definedName name="wrn.Rayton._1" localSheetId="7" hidden="1">{"AT1",#N/A,FALSE,"BAL";"AT2",#N/A,FALSE,"BAL";"PAS1",#N/A,FALSE,"BAL";"PAS2",#N/A,FALSE,"BAL";"DR1",#N/A,FALSE,"DRE";"DR2",#N/A,FALSE,"DRE";"FCX1",#N/A,FALSE,"FCX";"FCX2",#N/A,FALSE,"FCX";"FCX3",#N/A,FALSE,"FCX";"UF",#N/A,FALSE,"UF"}</definedName>
    <definedName name="wrn.Rayton._1" hidden="1">{"AT1",#N/A,FALSE,"BAL";"AT2",#N/A,FALSE,"BAL";"PAS1",#N/A,FALSE,"BAL";"PAS2",#N/A,FALSE,"BAL";"DR1",#N/A,FALSE,"DRE";"DR2",#N/A,FALSE,"DRE";"FCX1",#N/A,FALSE,"FCX";"FCX2",#N/A,FALSE,"FCX";"FCX3",#N/A,FALSE,"FCX";"UF",#N/A,FALSE,"UF"}</definedName>
    <definedName name="wrn.Rayton._2" localSheetId="2" hidden="1">{"AT1",#N/A,FALSE,"BAL";"AT2",#N/A,FALSE,"BAL";"PAS1",#N/A,FALSE,"BAL";"PAS2",#N/A,FALSE,"BAL";"DR1",#N/A,FALSE,"DRE";"DR2",#N/A,FALSE,"DRE";"FCX1",#N/A,FALSE,"FCX";"FCX2",#N/A,FALSE,"FCX";"FCX3",#N/A,FALSE,"FCX";"UF",#N/A,FALSE,"UF"}</definedName>
    <definedName name="wrn.Rayton._2" localSheetId="6" hidden="1">{"AT1",#N/A,FALSE,"BAL";"AT2",#N/A,FALSE,"BAL";"PAS1",#N/A,FALSE,"BAL";"PAS2",#N/A,FALSE,"BAL";"DR1",#N/A,FALSE,"DRE";"DR2",#N/A,FALSE,"DRE";"FCX1",#N/A,FALSE,"FCX";"FCX2",#N/A,FALSE,"FCX";"FCX3",#N/A,FALSE,"FCX";"UF",#N/A,FALSE,"UF"}</definedName>
    <definedName name="wrn.Rayton._2" localSheetId="3" hidden="1">{"AT1",#N/A,FALSE,"BAL";"AT2",#N/A,FALSE,"BAL";"PAS1",#N/A,FALSE,"BAL";"PAS2",#N/A,FALSE,"BAL";"DR1",#N/A,FALSE,"DRE";"DR2",#N/A,FALSE,"DRE";"FCX1",#N/A,FALSE,"FCX";"FCX2",#N/A,FALSE,"FCX";"FCX3",#N/A,FALSE,"FCX";"UF",#N/A,FALSE,"UF"}</definedName>
    <definedName name="wrn.Rayton._2" localSheetId="9" hidden="1">{"AT1",#N/A,FALSE,"BAL";"AT2",#N/A,FALSE,"BAL";"PAS1",#N/A,FALSE,"BAL";"PAS2",#N/A,FALSE,"BAL";"DR1",#N/A,FALSE,"DRE";"DR2",#N/A,FALSE,"DRE";"FCX1",#N/A,FALSE,"FCX";"FCX2",#N/A,FALSE,"FCX";"FCX3",#N/A,FALSE,"FCX";"UF",#N/A,FALSE,"UF"}</definedName>
    <definedName name="wrn.Rayton._2" localSheetId="5" hidden="1">{"AT1",#N/A,FALSE,"BAL";"AT2",#N/A,FALSE,"BAL";"PAS1",#N/A,FALSE,"BAL";"PAS2",#N/A,FALSE,"BAL";"DR1",#N/A,FALSE,"DRE";"DR2",#N/A,FALSE,"DRE";"FCX1",#N/A,FALSE,"FCX";"FCX2",#N/A,FALSE,"FCX";"FCX3",#N/A,FALSE,"FCX";"UF",#N/A,FALSE,"UF"}</definedName>
    <definedName name="wrn.Rayton._2" localSheetId="4" hidden="1">{"AT1",#N/A,FALSE,"BAL";"AT2",#N/A,FALSE,"BAL";"PAS1",#N/A,FALSE,"BAL";"PAS2",#N/A,FALSE,"BAL";"DR1",#N/A,FALSE,"DRE";"DR2",#N/A,FALSE,"DRE";"FCX1",#N/A,FALSE,"FCX";"FCX2",#N/A,FALSE,"FCX";"FCX3",#N/A,FALSE,"FCX";"UF",#N/A,FALSE,"UF"}</definedName>
    <definedName name="wrn.Rayton._2" localSheetId="1" hidden="1">{"AT1",#N/A,FALSE,"BAL";"AT2",#N/A,FALSE,"BAL";"PAS1",#N/A,FALSE,"BAL";"PAS2",#N/A,FALSE,"BAL";"DR1",#N/A,FALSE,"DRE";"DR2",#N/A,FALSE,"DRE";"FCX1",#N/A,FALSE,"FCX";"FCX2",#N/A,FALSE,"FCX";"FCX3",#N/A,FALSE,"FCX";"UF",#N/A,FALSE,"UF"}</definedName>
    <definedName name="wrn.Rayton._2" localSheetId="7" hidden="1">{"AT1",#N/A,FALSE,"BAL";"AT2",#N/A,FALSE,"BAL";"PAS1",#N/A,FALSE,"BAL";"PAS2",#N/A,FALSE,"BAL";"DR1",#N/A,FALSE,"DRE";"DR2",#N/A,FALSE,"DRE";"FCX1",#N/A,FALSE,"FCX";"FCX2",#N/A,FALSE,"FCX";"FCX3",#N/A,FALSE,"FCX";"UF",#N/A,FALSE,"UF"}</definedName>
    <definedName name="wrn.Rayton._2" hidden="1">{"AT1",#N/A,FALSE,"BAL";"AT2",#N/A,FALSE,"BAL";"PAS1",#N/A,FALSE,"BAL";"PAS2",#N/A,FALSE,"BAL";"DR1",#N/A,FALSE,"DRE";"DR2",#N/A,FALSE,"DRE";"FCX1",#N/A,FALSE,"FCX";"FCX2",#N/A,FALSE,"FCX";"FCX3",#N/A,FALSE,"FCX";"UF",#N/A,FALSE,"UF"}</definedName>
    <definedName name="wrn.Rayton._3" localSheetId="2" hidden="1">{"AT1",#N/A,FALSE,"BAL";"AT2",#N/A,FALSE,"BAL";"PAS1",#N/A,FALSE,"BAL";"PAS2",#N/A,FALSE,"BAL";"DR1",#N/A,FALSE,"DRE";"DR2",#N/A,FALSE,"DRE";"FCX1",#N/A,FALSE,"FCX";"FCX2",#N/A,FALSE,"FCX";"FCX3",#N/A,FALSE,"FCX";"UF",#N/A,FALSE,"UF"}</definedName>
    <definedName name="wrn.Rayton._3" localSheetId="6" hidden="1">{"AT1",#N/A,FALSE,"BAL";"AT2",#N/A,FALSE,"BAL";"PAS1",#N/A,FALSE,"BAL";"PAS2",#N/A,FALSE,"BAL";"DR1",#N/A,FALSE,"DRE";"DR2",#N/A,FALSE,"DRE";"FCX1",#N/A,FALSE,"FCX";"FCX2",#N/A,FALSE,"FCX";"FCX3",#N/A,FALSE,"FCX";"UF",#N/A,FALSE,"UF"}</definedName>
    <definedName name="wrn.Rayton._3" localSheetId="3" hidden="1">{"AT1",#N/A,FALSE,"BAL";"AT2",#N/A,FALSE,"BAL";"PAS1",#N/A,FALSE,"BAL";"PAS2",#N/A,FALSE,"BAL";"DR1",#N/A,FALSE,"DRE";"DR2",#N/A,FALSE,"DRE";"FCX1",#N/A,FALSE,"FCX";"FCX2",#N/A,FALSE,"FCX";"FCX3",#N/A,FALSE,"FCX";"UF",#N/A,FALSE,"UF"}</definedName>
    <definedName name="wrn.Rayton._3" localSheetId="9" hidden="1">{"AT1",#N/A,FALSE,"BAL";"AT2",#N/A,FALSE,"BAL";"PAS1",#N/A,FALSE,"BAL";"PAS2",#N/A,FALSE,"BAL";"DR1",#N/A,FALSE,"DRE";"DR2",#N/A,FALSE,"DRE";"FCX1",#N/A,FALSE,"FCX";"FCX2",#N/A,FALSE,"FCX";"FCX3",#N/A,FALSE,"FCX";"UF",#N/A,FALSE,"UF"}</definedName>
    <definedName name="wrn.Rayton._3" localSheetId="5" hidden="1">{"AT1",#N/A,FALSE,"BAL";"AT2",#N/A,FALSE,"BAL";"PAS1",#N/A,FALSE,"BAL";"PAS2",#N/A,FALSE,"BAL";"DR1",#N/A,FALSE,"DRE";"DR2",#N/A,FALSE,"DRE";"FCX1",#N/A,FALSE,"FCX";"FCX2",#N/A,FALSE,"FCX";"FCX3",#N/A,FALSE,"FCX";"UF",#N/A,FALSE,"UF"}</definedName>
    <definedName name="wrn.Rayton._3" localSheetId="4" hidden="1">{"AT1",#N/A,FALSE,"BAL";"AT2",#N/A,FALSE,"BAL";"PAS1",#N/A,FALSE,"BAL";"PAS2",#N/A,FALSE,"BAL";"DR1",#N/A,FALSE,"DRE";"DR2",#N/A,FALSE,"DRE";"FCX1",#N/A,FALSE,"FCX";"FCX2",#N/A,FALSE,"FCX";"FCX3",#N/A,FALSE,"FCX";"UF",#N/A,FALSE,"UF"}</definedName>
    <definedName name="wrn.Rayton._3" localSheetId="1" hidden="1">{"AT1",#N/A,FALSE,"BAL";"AT2",#N/A,FALSE,"BAL";"PAS1",#N/A,FALSE,"BAL";"PAS2",#N/A,FALSE,"BAL";"DR1",#N/A,FALSE,"DRE";"DR2",#N/A,FALSE,"DRE";"FCX1",#N/A,FALSE,"FCX";"FCX2",#N/A,FALSE,"FCX";"FCX3",#N/A,FALSE,"FCX";"UF",#N/A,FALSE,"UF"}</definedName>
    <definedName name="wrn.Rayton._3" localSheetId="7" hidden="1">{"AT1",#N/A,FALSE,"BAL";"AT2",#N/A,FALSE,"BAL";"PAS1",#N/A,FALSE,"BAL";"PAS2",#N/A,FALSE,"BAL";"DR1",#N/A,FALSE,"DRE";"DR2",#N/A,FALSE,"DRE";"FCX1",#N/A,FALSE,"FCX";"FCX2",#N/A,FALSE,"FCX";"FCX3",#N/A,FALSE,"FCX";"UF",#N/A,FALSE,"UF"}</definedName>
    <definedName name="wrn.Rayton._3" hidden="1">{"AT1",#N/A,FALSE,"BAL";"AT2",#N/A,FALSE,"BAL";"PAS1",#N/A,FALSE,"BAL";"PAS2",#N/A,FALSE,"BAL";"DR1",#N/A,FALSE,"DRE";"DR2",#N/A,FALSE,"DRE";"FCX1",#N/A,FALSE,"FCX";"FCX2",#N/A,FALSE,"FCX";"FCX3",#N/A,FALSE,"FCX";"UF",#N/A,FALSE,"UF"}</definedName>
    <definedName name="wrn.Rayton._4" localSheetId="2" hidden="1">{"AT1",#N/A,FALSE,"BAL";"AT2",#N/A,FALSE,"BAL";"PAS1",#N/A,FALSE,"BAL";"PAS2",#N/A,FALSE,"BAL";"DR1",#N/A,FALSE,"DRE";"DR2",#N/A,FALSE,"DRE";"FCX1",#N/A,FALSE,"FCX";"FCX2",#N/A,FALSE,"FCX";"FCX3",#N/A,FALSE,"FCX";"UF",#N/A,FALSE,"UF"}</definedName>
    <definedName name="wrn.Rayton._4" localSheetId="6" hidden="1">{"AT1",#N/A,FALSE,"BAL";"AT2",#N/A,FALSE,"BAL";"PAS1",#N/A,FALSE,"BAL";"PAS2",#N/A,FALSE,"BAL";"DR1",#N/A,FALSE,"DRE";"DR2",#N/A,FALSE,"DRE";"FCX1",#N/A,FALSE,"FCX";"FCX2",#N/A,FALSE,"FCX";"FCX3",#N/A,FALSE,"FCX";"UF",#N/A,FALSE,"UF"}</definedName>
    <definedName name="wrn.Rayton._4" localSheetId="3" hidden="1">{"AT1",#N/A,FALSE,"BAL";"AT2",#N/A,FALSE,"BAL";"PAS1",#N/A,FALSE,"BAL";"PAS2",#N/A,FALSE,"BAL";"DR1",#N/A,FALSE,"DRE";"DR2",#N/A,FALSE,"DRE";"FCX1",#N/A,FALSE,"FCX";"FCX2",#N/A,FALSE,"FCX";"FCX3",#N/A,FALSE,"FCX";"UF",#N/A,FALSE,"UF"}</definedName>
    <definedName name="wrn.Rayton._4" localSheetId="9" hidden="1">{"AT1",#N/A,FALSE,"BAL";"AT2",#N/A,FALSE,"BAL";"PAS1",#N/A,FALSE,"BAL";"PAS2",#N/A,FALSE,"BAL";"DR1",#N/A,FALSE,"DRE";"DR2",#N/A,FALSE,"DRE";"FCX1",#N/A,FALSE,"FCX";"FCX2",#N/A,FALSE,"FCX";"FCX3",#N/A,FALSE,"FCX";"UF",#N/A,FALSE,"UF"}</definedName>
    <definedName name="wrn.Rayton._4" localSheetId="5" hidden="1">{"AT1",#N/A,FALSE,"BAL";"AT2",#N/A,FALSE,"BAL";"PAS1",#N/A,FALSE,"BAL";"PAS2",#N/A,FALSE,"BAL";"DR1",#N/A,FALSE,"DRE";"DR2",#N/A,FALSE,"DRE";"FCX1",#N/A,FALSE,"FCX";"FCX2",#N/A,FALSE,"FCX";"FCX3",#N/A,FALSE,"FCX";"UF",#N/A,FALSE,"UF"}</definedName>
    <definedName name="wrn.Rayton._4" localSheetId="4" hidden="1">{"AT1",#N/A,FALSE,"BAL";"AT2",#N/A,FALSE,"BAL";"PAS1",#N/A,FALSE,"BAL";"PAS2",#N/A,FALSE,"BAL";"DR1",#N/A,FALSE,"DRE";"DR2",#N/A,FALSE,"DRE";"FCX1",#N/A,FALSE,"FCX";"FCX2",#N/A,FALSE,"FCX";"FCX3",#N/A,FALSE,"FCX";"UF",#N/A,FALSE,"UF"}</definedName>
    <definedName name="wrn.Rayton._4" localSheetId="1" hidden="1">{"AT1",#N/A,FALSE,"BAL";"AT2",#N/A,FALSE,"BAL";"PAS1",#N/A,FALSE,"BAL";"PAS2",#N/A,FALSE,"BAL";"DR1",#N/A,FALSE,"DRE";"DR2",#N/A,FALSE,"DRE";"FCX1",#N/A,FALSE,"FCX";"FCX2",#N/A,FALSE,"FCX";"FCX3",#N/A,FALSE,"FCX";"UF",#N/A,FALSE,"UF"}</definedName>
    <definedName name="wrn.Rayton._4" localSheetId="7" hidden="1">{"AT1",#N/A,FALSE,"BAL";"AT2",#N/A,FALSE,"BAL";"PAS1",#N/A,FALSE,"BAL";"PAS2",#N/A,FALSE,"BAL";"DR1",#N/A,FALSE,"DRE";"DR2",#N/A,FALSE,"DRE";"FCX1",#N/A,FALSE,"FCX";"FCX2",#N/A,FALSE,"FCX";"FCX3",#N/A,FALSE,"FCX";"UF",#N/A,FALSE,"UF"}</definedName>
    <definedName name="wrn.Rayton._4" hidden="1">{"AT1",#N/A,FALSE,"BAL";"AT2",#N/A,FALSE,"BAL";"PAS1",#N/A,FALSE,"BAL";"PAS2",#N/A,FALSE,"BAL";"DR1",#N/A,FALSE,"DRE";"DR2",#N/A,FALSE,"DRE";"FCX1",#N/A,FALSE,"FCX";"FCX2",#N/A,FALSE,"FCX";"FCX3",#N/A,FALSE,"FCX";"UF",#N/A,FALSE,"UF"}</definedName>
    <definedName name="wrn.Rayton._5" localSheetId="2" hidden="1">{"AT1",#N/A,FALSE,"BAL";"AT2",#N/A,FALSE,"BAL";"PAS1",#N/A,FALSE,"BAL";"PAS2",#N/A,FALSE,"BAL";"DR1",#N/A,FALSE,"DRE";"DR2",#N/A,FALSE,"DRE";"FCX1",#N/A,FALSE,"FCX";"FCX2",#N/A,FALSE,"FCX";"FCX3",#N/A,FALSE,"FCX";"UF",#N/A,FALSE,"UF"}</definedName>
    <definedName name="wrn.Rayton._5" localSheetId="6" hidden="1">{"AT1",#N/A,FALSE,"BAL";"AT2",#N/A,FALSE,"BAL";"PAS1",#N/A,FALSE,"BAL";"PAS2",#N/A,FALSE,"BAL";"DR1",#N/A,FALSE,"DRE";"DR2",#N/A,FALSE,"DRE";"FCX1",#N/A,FALSE,"FCX";"FCX2",#N/A,FALSE,"FCX";"FCX3",#N/A,FALSE,"FCX";"UF",#N/A,FALSE,"UF"}</definedName>
    <definedName name="wrn.Rayton._5" localSheetId="3" hidden="1">{"AT1",#N/A,FALSE,"BAL";"AT2",#N/A,FALSE,"BAL";"PAS1",#N/A,FALSE,"BAL";"PAS2",#N/A,FALSE,"BAL";"DR1",#N/A,FALSE,"DRE";"DR2",#N/A,FALSE,"DRE";"FCX1",#N/A,FALSE,"FCX";"FCX2",#N/A,FALSE,"FCX";"FCX3",#N/A,FALSE,"FCX";"UF",#N/A,FALSE,"UF"}</definedName>
    <definedName name="wrn.Rayton._5" localSheetId="9" hidden="1">{"AT1",#N/A,FALSE,"BAL";"AT2",#N/A,FALSE,"BAL";"PAS1",#N/A,FALSE,"BAL";"PAS2",#N/A,FALSE,"BAL";"DR1",#N/A,FALSE,"DRE";"DR2",#N/A,FALSE,"DRE";"FCX1",#N/A,FALSE,"FCX";"FCX2",#N/A,FALSE,"FCX";"FCX3",#N/A,FALSE,"FCX";"UF",#N/A,FALSE,"UF"}</definedName>
    <definedName name="wrn.Rayton._5" localSheetId="5" hidden="1">{"AT1",#N/A,FALSE,"BAL";"AT2",#N/A,FALSE,"BAL";"PAS1",#N/A,FALSE,"BAL";"PAS2",#N/A,FALSE,"BAL";"DR1",#N/A,FALSE,"DRE";"DR2",#N/A,FALSE,"DRE";"FCX1",#N/A,FALSE,"FCX";"FCX2",#N/A,FALSE,"FCX";"FCX3",#N/A,FALSE,"FCX";"UF",#N/A,FALSE,"UF"}</definedName>
    <definedName name="wrn.Rayton._5" localSheetId="4" hidden="1">{"AT1",#N/A,FALSE,"BAL";"AT2",#N/A,FALSE,"BAL";"PAS1",#N/A,FALSE,"BAL";"PAS2",#N/A,FALSE,"BAL";"DR1",#N/A,FALSE,"DRE";"DR2",#N/A,FALSE,"DRE";"FCX1",#N/A,FALSE,"FCX";"FCX2",#N/A,FALSE,"FCX";"FCX3",#N/A,FALSE,"FCX";"UF",#N/A,FALSE,"UF"}</definedName>
    <definedName name="wrn.Rayton._5" localSheetId="1" hidden="1">{"AT1",#N/A,FALSE,"BAL";"AT2",#N/A,FALSE,"BAL";"PAS1",#N/A,FALSE,"BAL";"PAS2",#N/A,FALSE,"BAL";"DR1",#N/A,FALSE,"DRE";"DR2",#N/A,FALSE,"DRE";"FCX1",#N/A,FALSE,"FCX";"FCX2",#N/A,FALSE,"FCX";"FCX3",#N/A,FALSE,"FCX";"UF",#N/A,FALSE,"UF"}</definedName>
    <definedName name="wrn.Rayton._5" localSheetId="7" hidden="1">{"AT1",#N/A,FALSE,"BAL";"AT2",#N/A,FALSE,"BAL";"PAS1",#N/A,FALSE,"BAL";"PAS2",#N/A,FALSE,"BAL";"DR1",#N/A,FALSE,"DRE";"DR2",#N/A,FALSE,"DRE";"FCX1",#N/A,FALSE,"FCX";"FCX2",#N/A,FALSE,"FCX";"FCX3",#N/A,FALSE,"FCX";"UF",#N/A,FALSE,"UF"}</definedName>
    <definedName name="wrn.Rayton._5" hidden="1">{"AT1",#N/A,FALSE,"BAL";"AT2",#N/A,FALSE,"BAL";"PAS1",#N/A,FALSE,"BAL";"PAS2",#N/A,FALSE,"BAL";"DR1",#N/A,FALSE,"DRE";"DR2",#N/A,FALSE,"DRE";"FCX1",#N/A,FALSE,"FCX";"FCX2",#N/A,FALSE,"FCX";"FCX3",#N/A,FALSE,"FCX";"UF",#N/A,FALSE,"UF"}</definedName>
    <definedName name="wrn.Relat_Básico." localSheetId="0" hidden="1">{"NOPAT",#N/A,FALSE,"NOPAT_A";"Investimentos",#N/A,FALSE,"Investimentos";"Custos Operação",#N/A,FALSE,"Custos_Oper";"Det_Eva_1",#N/A,FALSE,"DET_EVA";"Det_Eva_2",#N/A,FALSE,"DET_EVA";"Comp_Preços",#N/A,FALSE,"Comp_Preço"}</definedName>
    <definedName name="wrn.Relat_Básico." localSheetId="2" hidden="1">{"NOPAT",#N/A,FALSE,"NOPAT_A";"Investimentos",#N/A,FALSE,"Investimentos";"Custos Operação",#N/A,FALSE,"Custos_Oper";"Det_Eva_1",#N/A,FALSE,"DET_EVA";"Det_Eva_2",#N/A,FALSE,"DET_EVA";"Comp_Preços",#N/A,FALSE,"Comp_Preço"}</definedName>
    <definedName name="wrn.Relat_Básico." localSheetId="6" hidden="1">{"NOPAT",#N/A,FALSE,"NOPAT_A";"Investimentos",#N/A,FALSE,"Investimentos";"Custos Operação",#N/A,FALSE,"Custos_Oper";"Det_Eva_1",#N/A,FALSE,"DET_EVA";"Det_Eva_2",#N/A,FALSE,"DET_EVA";"Comp_Preços",#N/A,FALSE,"Comp_Preço"}</definedName>
    <definedName name="wrn.Relat_Básico." localSheetId="3" hidden="1">{"NOPAT",#N/A,FALSE,"NOPAT_A";"Investimentos",#N/A,FALSE,"Investimentos";"Custos Operação",#N/A,FALSE,"Custos_Oper";"Det_Eva_1",#N/A,FALSE,"DET_EVA";"Det_Eva_2",#N/A,FALSE,"DET_EVA";"Comp_Preços",#N/A,FALSE,"Comp_Preço"}</definedName>
    <definedName name="wrn.Relat_Básico." localSheetId="9" hidden="1">{"NOPAT",#N/A,FALSE,"NOPAT_A";"Investimentos",#N/A,FALSE,"Investimentos";"Custos Operação",#N/A,FALSE,"Custos_Oper";"Det_Eva_1",#N/A,FALSE,"DET_EVA";"Det_Eva_2",#N/A,FALSE,"DET_EVA";"Comp_Preços",#N/A,FALSE,"Comp_Preço"}</definedName>
    <definedName name="wrn.Relat_Básico." localSheetId="5" hidden="1">{"NOPAT",#N/A,FALSE,"NOPAT_A";"Investimentos",#N/A,FALSE,"Investimentos";"Custos Operação",#N/A,FALSE,"Custos_Oper";"Det_Eva_1",#N/A,FALSE,"DET_EVA";"Det_Eva_2",#N/A,FALSE,"DET_EVA";"Comp_Preços",#N/A,FALSE,"Comp_Preço"}</definedName>
    <definedName name="wrn.Relat_Básico." localSheetId="4" hidden="1">{"NOPAT",#N/A,FALSE,"NOPAT_A";"Investimentos",#N/A,FALSE,"Investimentos";"Custos Operação",#N/A,FALSE,"Custos_Oper";"Det_Eva_1",#N/A,FALSE,"DET_EVA";"Det_Eva_2",#N/A,FALSE,"DET_EVA";"Comp_Preços",#N/A,FALSE,"Comp_Preço"}</definedName>
    <definedName name="wrn.Relat_Básico." localSheetId="1" hidden="1">{"NOPAT",#N/A,FALSE,"NOPAT_A";"Investimentos",#N/A,FALSE,"Investimentos";"Custos Operação",#N/A,FALSE,"Custos_Oper";"Det_Eva_1",#N/A,FALSE,"DET_EVA";"Det_Eva_2",#N/A,FALSE,"DET_EVA";"Comp_Preços",#N/A,FALSE,"Comp_Preço"}</definedName>
    <definedName name="wrn.Relat_Básico." localSheetId="7" hidden="1">{"NOPAT",#N/A,FALSE,"NOPAT_A";"Investimentos",#N/A,FALSE,"Investimentos";"Custos Operação",#N/A,FALSE,"Custos_Oper";"Det_Eva_1",#N/A,FALSE,"DET_EVA";"Det_Eva_2",#N/A,FALSE,"DET_EVA";"Comp_Preços",#N/A,FALSE,"Comp_Preço"}</definedName>
    <definedName name="wrn.Relat_Básico." hidden="1">{"NOPAT",#N/A,FALSE,"NOPAT_A";"Investimentos",#N/A,FALSE,"Investimentos";"Custos Operação",#N/A,FALSE,"Custos_Oper";"Det_Eva_1",#N/A,FALSE,"DET_EVA";"Det_Eva_2",#N/A,FALSE,"DET_EVA";"Comp_Preços",#N/A,FALSE,"Comp_Preço"}</definedName>
    <definedName name="wrn.Relat_Básico._1" localSheetId="2" hidden="1">{"NOPAT",#N/A,FALSE,"NOPAT_A";"Investimentos",#N/A,FALSE,"Investimentos";"Custos Operação",#N/A,FALSE,"Custos_Oper";"Det_Eva_1",#N/A,FALSE,"DET_EVA";"Det_Eva_2",#N/A,FALSE,"DET_EVA";"Comp_Preços",#N/A,FALSE,"Comp_Preço"}</definedName>
    <definedName name="wrn.Relat_Básico._1" localSheetId="6" hidden="1">{"NOPAT",#N/A,FALSE,"NOPAT_A";"Investimentos",#N/A,FALSE,"Investimentos";"Custos Operação",#N/A,FALSE,"Custos_Oper";"Det_Eva_1",#N/A,FALSE,"DET_EVA";"Det_Eva_2",#N/A,FALSE,"DET_EVA";"Comp_Preços",#N/A,FALSE,"Comp_Preço"}</definedName>
    <definedName name="wrn.Relat_Básico._1" localSheetId="3" hidden="1">{"NOPAT",#N/A,FALSE,"NOPAT_A";"Investimentos",#N/A,FALSE,"Investimentos";"Custos Operação",#N/A,FALSE,"Custos_Oper";"Det_Eva_1",#N/A,FALSE,"DET_EVA";"Det_Eva_2",#N/A,FALSE,"DET_EVA";"Comp_Preços",#N/A,FALSE,"Comp_Preço"}</definedName>
    <definedName name="wrn.Relat_Básico._1" localSheetId="9" hidden="1">{"NOPAT",#N/A,FALSE,"NOPAT_A";"Investimentos",#N/A,FALSE,"Investimentos";"Custos Operação",#N/A,FALSE,"Custos_Oper";"Det_Eva_1",#N/A,FALSE,"DET_EVA";"Det_Eva_2",#N/A,FALSE,"DET_EVA";"Comp_Preços",#N/A,FALSE,"Comp_Preço"}</definedName>
    <definedName name="wrn.Relat_Básico._1" localSheetId="5" hidden="1">{"NOPAT",#N/A,FALSE,"NOPAT_A";"Investimentos",#N/A,FALSE,"Investimentos";"Custos Operação",#N/A,FALSE,"Custos_Oper";"Det_Eva_1",#N/A,FALSE,"DET_EVA";"Det_Eva_2",#N/A,FALSE,"DET_EVA";"Comp_Preços",#N/A,FALSE,"Comp_Preço"}</definedName>
    <definedName name="wrn.Relat_Básico._1" localSheetId="4" hidden="1">{"NOPAT",#N/A,FALSE,"NOPAT_A";"Investimentos",#N/A,FALSE,"Investimentos";"Custos Operação",#N/A,FALSE,"Custos_Oper";"Det_Eva_1",#N/A,FALSE,"DET_EVA";"Det_Eva_2",#N/A,FALSE,"DET_EVA";"Comp_Preços",#N/A,FALSE,"Comp_Preço"}</definedName>
    <definedName name="wrn.Relat_Básico._1" localSheetId="1" hidden="1">{"NOPAT",#N/A,FALSE,"NOPAT_A";"Investimentos",#N/A,FALSE,"Investimentos";"Custos Operação",#N/A,FALSE,"Custos_Oper";"Det_Eva_1",#N/A,FALSE,"DET_EVA";"Det_Eva_2",#N/A,FALSE,"DET_EVA";"Comp_Preços",#N/A,FALSE,"Comp_Preço"}</definedName>
    <definedName name="wrn.Relat_Básico._1" localSheetId="7" hidden="1">{"NOPAT",#N/A,FALSE,"NOPAT_A";"Investimentos",#N/A,FALSE,"Investimentos";"Custos Operação",#N/A,FALSE,"Custos_Oper";"Det_Eva_1",#N/A,FALSE,"DET_EVA";"Det_Eva_2",#N/A,FALSE,"DET_EVA";"Comp_Preços",#N/A,FALSE,"Comp_Preço"}</definedName>
    <definedName name="wrn.Relat_Básico._1" hidden="1">{"NOPAT",#N/A,FALSE,"NOPAT_A";"Investimentos",#N/A,FALSE,"Investimentos";"Custos Operação",#N/A,FALSE,"Custos_Oper";"Det_Eva_1",#N/A,FALSE,"DET_EVA";"Det_Eva_2",#N/A,FALSE,"DET_EVA";"Comp_Preços",#N/A,FALSE,"Comp_Preço"}</definedName>
    <definedName name="wrn.Relat_Básico._2" localSheetId="2" hidden="1">{"NOPAT",#N/A,FALSE,"NOPAT_A";"Investimentos",#N/A,FALSE,"Investimentos";"Custos Operação",#N/A,FALSE,"Custos_Oper";"Det_Eva_1",#N/A,FALSE,"DET_EVA";"Det_Eva_2",#N/A,FALSE,"DET_EVA";"Comp_Preços",#N/A,FALSE,"Comp_Preço"}</definedName>
    <definedName name="wrn.Relat_Básico._2" localSheetId="6" hidden="1">{"NOPAT",#N/A,FALSE,"NOPAT_A";"Investimentos",#N/A,FALSE,"Investimentos";"Custos Operação",#N/A,FALSE,"Custos_Oper";"Det_Eva_1",#N/A,FALSE,"DET_EVA";"Det_Eva_2",#N/A,FALSE,"DET_EVA";"Comp_Preços",#N/A,FALSE,"Comp_Preço"}</definedName>
    <definedName name="wrn.Relat_Básico._2" localSheetId="3" hidden="1">{"NOPAT",#N/A,FALSE,"NOPAT_A";"Investimentos",#N/A,FALSE,"Investimentos";"Custos Operação",#N/A,FALSE,"Custos_Oper";"Det_Eva_1",#N/A,FALSE,"DET_EVA";"Det_Eva_2",#N/A,FALSE,"DET_EVA";"Comp_Preços",#N/A,FALSE,"Comp_Preço"}</definedName>
    <definedName name="wrn.Relat_Básico._2" localSheetId="9" hidden="1">{"NOPAT",#N/A,FALSE,"NOPAT_A";"Investimentos",#N/A,FALSE,"Investimentos";"Custos Operação",#N/A,FALSE,"Custos_Oper";"Det_Eva_1",#N/A,FALSE,"DET_EVA";"Det_Eva_2",#N/A,FALSE,"DET_EVA";"Comp_Preços",#N/A,FALSE,"Comp_Preço"}</definedName>
    <definedName name="wrn.Relat_Básico._2" localSheetId="5" hidden="1">{"NOPAT",#N/A,FALSE,"NOPAT_A";"Investimentos",#N/A,FALSE,"Investimentos";"Custos Operação",#N/A,FALSE,"Custos_Oper";"Det_Eva_1",#N/A,FALSE,"DET_EVA";"Det_Eva_2",#N/A,FALSE,"DET_EVA";"Comp_Preços",#N/A,FALSE,"Comp_Preço"}</definedName>
    <definedName name="wrn.Relat_Básico._2" localSheetId="4" hidden="1">{"NOPAT",#N/A,FALSE,"NOPAT_A";"Investimentos",#N/A,FALSE,"Investimentos";"Custos Operação",#N/A,FALSE,"Custos_Oper";"Det_Eva_1",#N/A,FALSE,"DET_EVA";"Det_Eva_2",#N/A,FALSE,"DET_EVA";"Comp_Preços",#N/A,FALSE,"Comp_Preço"}</definedName>
    <definedName name="wrn.Relat_Básico._2" localSheetId="1" hidden="1">{"NOPAT",#N/A,FALSE,"NOPAT_A";"Investimentos",#N/A,FALSE,"Investimentos";"Custos Operação",#N/A,FALSE,"Custos_Oper";"Det_Eva_1",#N/A,FALSE,"DET_EVA";"Det_Eva_2",#N/A,FALSE,"DET_EVA";"Comp_Preços",#N/A,FALSE,"Comp_Preço"}</definedName>
    <definedName name="wrn.Relat_Básico._2" localSheetId="7" hidden="1">{"NOPAT",#N/A,FALSE,"NOPAT_A";"Investimentos",#N/A,FALSE,"Investimentos";"Custos Operação",#N/A,FALSE,"Custos_Oper";"Det_Eva_1",#N/A,FALSE,"DET_EVA";"Det_Eva_2",#N/A,FALSE,"DET_EVA";"Comp_Preços",#N/A,FALSE,"Comp_Preço"}</definedName>
    <definedName name="wrn.Relat_Básico._2" hidden="1">{"NOPAT",#N/A,FALSE,"NOPAT_A";"Investimentos",#N/A,FALSE,"Investimentos";"Custos Operação",#N/A,FALSE,"Custos_Oper";"Det_Eva_1",#N/A,FALSE,"DET_EVA";"Det_Eva_2",#N/A,FALSE,"DET_EVA";"Comp_Preços",#N/A,FALSE,"Comp_Preço"}</definedName>
    <definedName name="wrn.Relat_Básico._3" localSheetId="2" hidden="1">{"NOPAT",#N/A,FALSE,"NOPAT_A";"Investimentos",#N/A,FALSE,"Investimentos";"Custos Operação",#N/A,FALSE,"Custos_Oper";"Det_Eva_1",#N/A,FALSE,"DET_EVA";"Det_Eva_2",#N/A,FALSE,"DET_EVA";"Comp_Preços",#N/A,FALSE,"Comp_Preço"}</definedName>
    <definedName name="wrn.Relat_Básico._3" localSheetId="6" hidden="1">{"NOPAT",#N/A,FALSE,"NOPAT_A";"Investimentos",#N/A,FALSE,"Investimentos";"Custos Operação",#N/A,FALSE,"Custos_Oper";"Det_Eva_1",#N/A,FALSE,"DET_EVA";"Det_Eva_2",#N/A,FALSE,"DET_EVA";"Comp_Preços",#N/A,FALSE,"Comp_Preço"}</definedName>
    <definedName name="wrn.Relat_Básico._3" localSheetId="3" hidden="1">{"NOPAT",#N/A,FALSE,"NOPAT_A";"Investimentos",#N/A,FALSE,"Investimentos";"Custos Operação",#N/A,FALSE,"Custos_Oper";"Det_Eva_1",#N/A,FALSE,"DET_EVA";"Det_Eva_2",#N/A,FALSE,"DET_EVA";"Comp_Preços",#N/A,FALSE,"Comp_Preço"}</definedName>
    <definedName name="wrn.Relat_Básico._3" localSheetId="9" hidden="1">{"NOPAT",#N/A,FALSE,"NOPAT_A";"Investimentos",#N/A,FALSE,"Investimentos";"Custos Operação",#N/A,FALSE,"Custos_Oper";"Det_Eva_1",#N/A,FALSE,"DET_EVA";"Det_Eva_2",#N/A,FALSE,"DET_EVA";"Comp_Preços",#N/A,FALSE,"Comp_Preço"}</definedName>
    <definedName name="wrn.Relat_Básico._3" localSheetId="5" hidden="1">{"NOPAT",#N/A,FALSE,"NOPAT_A";"Investimentos",#N/A,FALSE,"Investimentos";"Custos Operação",#N/A,FALSE,"Custos_Oper";"Det_Eva_1",#N/A,FALSE,"DET_EVA";"Det_Eva_2",#N/A,FALSE,"DET_EVA";"Comp_Preços",#N/A,FALSE,"Comp_Preço"}</definedName>
    <definedName name="wrn.Relat_Básico._3" localSheetId="4" hidden="1">{"NOPAT",#N/A,FALSE,"NOPAT_A";"Investimentos",#N/A,FALSE,"Investimentos";"Custos Operação",#N/A,FALSE,"Custos_Oper";"Det_Eva_1",#N/A,FALSE,"DET_EVA";"Det_Eva_2",#N/A,FALSE,"DET_EVA";"Comp_Preços",#N/A,FALSE,"Comp_Preço"}</definedName>
    <definedName name="wrn.Relat_Básico._3" localSheetId="1" hidden="1">{"NOPAT",#N/A,FALSE,"NOPAT_A";"Investimentos",#N/A,FALSE,"Investimentos";"Custos Operação",#N/A,FALSE,"Custos_Oper";"Det_Eva_1",#N/A,FALSE,"DET_EVA";"Det_Eva_2",#N/A,FALSE,"DET_EVA";"Comp_Preços",#N/A,FALSE,"Comp_Preço"}</definedName>
    <definedName name="wrn.Relat_Básico._3" localSheetId="7" hidden="1">{"NOPAT",#N/A,FALSE,"NOPAT_A";"Investimentos",#N/A,FALSE,"Investimentos";"Custos Operação",#N/A,FALSE,"Custos_Oper";"Det_Eva_1",#N/A,FALSE,"DET_EVA";"Det_Eva_2",#N/A,FALSE,"DET_EVA";"Comp_Preços",#N/A,FALSE,"Comp_Preço"}</definedName>
    <definedName name="wrn.Relat_Básico._3" hidden="1">{"NOPAT",#N/A,FALSE,"NOPAT_A";"Investimentos",#N/A,FALSE,"Investimentos";"Custos Operação",#N/A,FALSE,"Custos_Oper";"Det_Eva_1",#N/A,FALSE,"DET_EVA";"Det_Eva_2",#N/A,FALSE,"DET_EVA";"Comp_Preços",#N/A,FALSE,"Comp_Preço"}</definedName>
    <definedName name="wrn.Relat_Básico._4" localSheetId="2" hidden="1">{"NOPAT",#N/A,FALSE,"NOPAT_A";"Investimentos",#N/A,FALSE,"Investimentos";"Custos Operação",#N/A,FALSE,"Custos_Oper";"Det_Eva_1",#N/A,FALSE,"DET_EVA";"Det_Eva_2",#N/A,FALSE,"DET_EVA";"Comp_Preços",#N/A,FALSE,"Comp_Preço"}</definedName>
    <definedName name="wrn.Relat_Básico._4" localSheetId="6" hidden="1">{"NOPAT",#N/A,FALSE,"NOPAT_A";"Investimentos",#N/A,FALSE,"Investimentos";"Custos Operação",#N/A,FALSE,"Custos_Oper";"Det_Eva_1",#N/A,FALSE,"DET_EVA";"Det_Eva_2",#N/A,FALSE,"DET_EVA";"Comp_Preços",#N/A,FALSE,"Comp_Preço"}</definedName>
    <definedName name="wrn.Relat_Básico._4" localSheetId="3" hidden="1">{"NOPAT",#N/A,FALSE,"NOPAT_A";"Investimentos",#N/A,FALSE,"Investimentos";"Custos Operação",#N/A,FALSE,"Custos_Oper";"Det_Eva_1",#N/A,FALSE,"DET_EVA";"Det_Eva_2",#N/A,FALSE,"DET_EVA";"Comp_Preços",#N/A,FALSE,"Comp_Preço"}</definedName>
    <definedName name="wrn.Relat_Básico._4" localSheetId="9" hidden="1">{"NOPAT",#N/A,FALSE,"NOPAT_A";"Investimentos",#N/A,FALSE,"Investimentos";"Custos Operação",#N/A,FALSE,"Custos_Oper";"Det_Eva_1",#N/A,FALSE,"DET_EVA";"Det_Eva_2",#N/A,FALSE,"DET_EVA";"Comp_Preços",#N/A,FALSE,"Comp_Preço"}</definedName>
    <definedName name="wrn.Relat_Básico._4" localSheetId="5" hidden="1">{"NOPAT",#N/A,FALSE,"NOPAT_A";"Investimentos",#N/A,FALSE,"Investimentos";"Custos Operação",#N/A,FALSE,"Custos_Oper";"Det_Eva_1",#N/A,FALSE,"DET_EVA";"Det_Eva_2",#N/A,FALSE,"DET_EVA";"Comp_Preços",#N/A,FALSE,"Comp_Preço"}</definedName>
    <definedName name="wrn.Relat_Básico._4" localSheetId="4" hidden="1">{"NOPAT",#N/A,FALSE,"NOPAT_A";"Investimentos",#N/A,FALSE,"Investimentos";"Custos Operação",#N/A,FALSE,"Custos_Oper";"Det_Eva_1",#N/A,FALSE,"DET_EVA";"Det_Eva_2",#N/A,FALSE,"DET_EVA";"Comp_Preços",#N/A,FALSE,"Comp_Preço"}</definedName>
    <definedName name="wrn.Relat_Básico._4" localSheetId="1" hidden="1">{"NOPAT",#N/A,FALSE,"NOPAT_A";"Investimentos",#N/A,FALSE,"Investimentos";"Custos Operação",#N/A,FALSE,"Custos_Oper";"Det_Eva_1",#N/A,FALSE,"DET_EVA";"Det_Eva_2",#N/A,FALSE,"DET_EVA";"Comp_Preços",#N/A,FALSE,"Comp_Preço"}</definedName>
    <definedName name="wrn.Relat_Básico._4" localSheetId="7" hidden="1">{"NOPAT",#N/A,FALSE,"NOPAT_A";"Investimentos",#N/A,FALSE,"Investimentos";"Custos Operação",#N/A,FALSE,"Custos_Oper";"Det_Eva_1",#N/A,FALSE,"DET_EVA";"Det_Eva_2",#N/A,FALSE,"DET_EVA";"Comp_Preços",#N/A,FALSE,"Comp_Preço"}</definedName>
    <definedName name="wrn.Relat_Básico._4" hidden="1">{"NOPAT",#N/A,FALSE,"NOPAT_A";"Investimentos",#N/A,FALSE,"Investimentos";"Custos Operação",#N/A,FALSE,"Custos_Oper";"Det_Eva_1",#N/A,FALSE,"DET_EVA";"Det_Eva_2",#N/A,FALSE,"DET_EVA";"Comp_Preços",#N/A,FALSE,"Comp_Preço"}</definedName>
    <definedName name="wrn.Relat_Básico._5" localSheetId="2" hidden="1">{"NOPAT",#N/A,FALSE,"NOPAT_A";"Investimentos",#N/A,FALSE,"Investimentos";"Custos Operação",#N/A,FALSE,"Custos_Oper";"Det_Eva_1",#N/A,FALSE,"DET_EVA";"Det_Eva_2",#N/A,FALSE,"DET_EVA";"Comp_Preços",#N/A,FALSE,"Comp_Preço"}</definedName>
    <definedName name="wrn.Relat_Básico._5" localSheetId="6" hidden="1">{"NOPAT",#N/A,FALSE,"NOPAT_A";"Investimentos",#N/A,FALSE,"Investimentos";"Custos Operação",#N/A,FALSE,"Custos_Oper";"Det_Eva_1",#N/A,FALSE,"DET_EVA";"Det_Eva_2",#N/A,FALSE,"DET_EVA";"Comp_Preços",#N/A,FALSE,"Comp_Preço"}</definedName>
    <definedName name="wrn.Relat_Básico._5" localSheetId="3" hidden="1">{"NOPAT",#N/A,FALSE,"NOPAT_A";"Investimentos",#N/A,FALSE,"Investimentos";"Custos Operação",#N/A,FALSE,"Custos_Oper";"Det_Eva_1",#N/A,FALSE,"DET_EVA";"Det_Eva_2",#N/A,FALSE,"DET_EVA";"Comp_Preços",#N/A,FALSE,"Comp_Preço"}</definedName>
    <definedName name="wrn.Relat_Básico._5" localSheetId="9" hidden="1">{"NOPAT",#N/A,FALSE,"NOPAT_A";"Investimentos",#N/A,FALSE,"Investimentos";"Custos Operação",#N/A,FALSE,"Custos_Oper";"Det_Eva_1",#N/A,FALSE,"DET_EVA";"Det_Eva_2",#N/A,FALSE,"DET_EVA";"Comp_Preços",#N/A,FALSE,"Comp_Preço"}</definedName>
    <definedName name="wrn.Relat_Básico._5" localSheetId="5" hidden="1">{"NOPAT",#N/A,FALSE,"NOPAT_A";"Investimentos",#N/A,FALSE,"Investimentos";"Custos Operação",#N/A,FALSE,"Custos_Oper";"Det_Eva_1",#N/A,FALSE,"DET_EVA";"Det_Eva_2",#N/A,FALSE,"DET_EVA";"Comp_Preços",#N/A,FALSE,"Comp_Preço"}</definedName>
    <definedName name="wrn.Relat_Básico._5" localSheetId="4" hidden="1">{"NOPAT",#N/A,FALSE,"NOPAT_A";"Investimentos",#N/A,FALSE,"Investimentos";"Custos Operação",#N/A,FALSE,"Custos_Oper";"Det_Eva_1",#N/A,FALSE,"DET_EVA";"Det_Eva_2",#N/A,FALSE,"DET_EVA";"Comp_Preços",#N/A,FALSE,"Comp_Preço"}</definedName>
    <definedName name="wrn.Relat_Básico._5" localSheetId="1" hidden="1">{"NOPAT",#N/A,FALSE,"NOPAT_A";"Investimentos",#N/A,FALSE,"Investimentos";"Custos Operação",#N/A,FALSE,"Custos_Oper";"Det_Eva_1",#N/A,FALSE,"DET_EVA";"Det_Eva_2",#N/A,FALSE,"DET_EVA";"Comp_Preços",#N/A,FALSE,"Comp_Preço"}</definedName>
    <definedName name="wrn.Relat_Básico._5" localSheetId="7" hidden="1">{"NOPAT",#N/A,FALSE,"NOPAT_A";"Investimentos",#N/A,FALSE,"Investimentos";"Custos Operação",#N/A,FALSE,"Custos_Oper";"Det_Eva_1",#N/A,FALSE,"DET_EVA";"Det_Eva_2",#N/A,FALSE,"DET_EVA";"Comp_Preços",#N/A,FALSE,"Comp_Preço"}</definedName>
    <definedName name="wrn.Relat_Básico._5" hidden="1">{"NOPAT",#N/A,FALSE,"NOPAT_A";"Investimentos",#N/A,FALSE,"Investimentos";"Custos Operação",#N/A,FALSE,"Custos_Oper";"Det_Eva_1",#N/A,FALSE,"DET_EVA";"Det_Eva_2",#N/A,FALSE,"DET_EVA";"Comp_Preços",#N/A,FALSE,"Comp_Preço"}</definedName>
    <definedName name="wrn.repassefinal" localSheetId="2" hidden="1">{#N/A,#N/A,FALSE,"DR";#N/A,#N/A,FALSE,"DR (2)";#N/A,#N/A,FALSE,"Rateio";#N/A,#N/A,FALSE,"IRRF";#N/A,#N/A,FALSE,"Check Sum";#N/A,#N/A,FALSE,"LPD correções"}</definedName>
    <definedName name="wrn.repassefinal" localSheetId="6" hidden="1">{#N/A,#N/A,FALSE,"DR";#N/A,#N/A,FALSE,"DR (2)";#N/A,#N/A,FALSE,"Rateio";#N/A,#N/A,FALSE,"IRRF";#N/A,#N/A,FALSE,"Check Sum";#N/A,#N/A,FALSE,"LPD correções"}</definedName>
    <definedName name="wrn.repassefinal" localSheetId="3" hidden="1">{#N/A,#N/A,FALSE,"DR";#N/A,#N/A,FALSE,"DR (2)";#N/A,#N/A,FALSE,"Rateio";#N/A,#N/A,FALSE,"IRRF";#N/A,#N/A,FALSE,"Check Sum";#N/A,#N/A,FALSE,"LPD correções"}</definedName>
    <definedName name="wrn.repassefinal" localSheetId="9" hidden="1">{#N/A,#N/A,FALSE,"DR";#N/A,#N/A,FALSE,"DR (2)";#N/A,#N/A,FALSE,"Rateio";#N/A,#N/A,FALSE,"IRRF";#N/A,#N/A,FALSE,"Check Sum";#N/A,#N/A,FALSE,"LPD correções"}</definedName>
    <definedName name="wrn.repassefinal" localSheetId="5" hidden="1">{#N/A,#N/A,FALSE,"DR";#N/A,#N/A,FALSE,"DR (2)";#N/A,#N/A,FALSE,"Rateio";#N/A,#N/A,FALSE,"IRRF";#N/A,#N/A,FALSE,"Check Sum";#N/A,#N/A,FALSE,"LPD correções"}</definedName>
    <definedName name="wrn.repassefinal" localSheetId="4" hidden="1">{#N/A,#N/A,FALSE,"DR";#N/A,#N/A,FALSE,"DR (2)";#N/A,#N/A,FALSE,"Rateio";#N/A,#N/A,FALSE,"IRRF";#N/A,#N/A,FALSE,"Check Sum";#N/A,#N/A,FALSE,"LPD correções"}</definedName>
    <definedName name="wrn.repassefinal" localSheetId="1" hidden="1">{#N/A,#N/A,FALSE,"DR";#N/A,#N/A,FALSE,"DR (2)";#N/A,#N/A,FALSE,"Rateio";#N/A,#N/A,FALSE,"IRRF";#N/A,#N/A,FALSE,"Check Sum";#N/A,#N/A,FALSE,"LPD correções"}</definedName>
    <definedName name="wrn.repassefinal" localSheetId="7" hidden="1">{#N/A,#N/A,FALSE,"DR";#N/A,#N/A,FALSE,"DR (2)";#N/A,#N/A,FALSE,"Rateio";#N/A,#N/A,FALSE,"IRRF";#N/A,#N/A,FALSE,"Check Sum";#N/A,#N/A,FALSE,"LPD correções"}</definedName>
    <definedName name="wrn.repassefinal" hidden="1">{#N/A,#N/A,FALSE,"DR";#N/A,#N/A,FALSE,"DR (2)";#N/A,#N/A,FALSE,"Rateio";#N/A,#N/A,FALSE,"IRRF";#N/A,#N/A,FALSE,"Check Sum";#N/A,#N/A,FALSE,"LPD correções"}</definedName>
    <definedName name="wrn.RepasseFinal." localSheetId="2" hidden="1">{#N/A,#N/A,FALSE,"DR";#N/A,#N/A,FALSE,"DR (2)";#N/A,#N/A,FALSE,"Rateio";#N/A,#N/A,FALSE,"IRRF";#N/A,#N/A,FALSE,"Check Sum";#N/A,#N/A,FALSE,"LPD correções"}</definedName>
    <definedName name="wrn.RepasseFinal." localSheetId="6" hidden="1">{#N/A,#N/A,FALSE,"DR";#N/A,#N/A,FALSE,"DR (2)";#N/A,#N/A,FALSE,"Rateio";#N/A,#N/A,FALSE,"IRRF";#N/A,#N/A,FALSE,"Check Sum";#N/A,#N/A,FALSE,"LPD correções"}</definedName>
    <definedName name="wrn.RepasseFinal." localSheetId="3" hidden="1">{#N/A,#N/A,FALSE,"DR";#N/A,#N/A,FALSE,"DR (2)";#N/A,#N/A,FALSE,"Rateio";#N/A,#N/A,FALSE,"IRRF";#N/A,#N/A,FALSE,"Check Sum";#N/A,#N/A,FALSE,"LPD correções"}</definedName>
    <definedName name="wrn.RepasseFinal." localSheetId="9" hidden="1">{#N/A,#N/A,FALSE,"DR";#N/A,#N/A,FALSE,"DR (2)";#N/A,#N/A,FALSE,"Rateio";#N/A,#N/A,FALSE,"IRRF";#N/A,#N/A,FALSE,"Check Sum";#N/A,#N/A,FALSE,"LPD correções"}</definedName>
    <definedName name="wrn.RepasseFinal." localSheetId="5" hidden="1">{#N/A,#N/A,FALSE,"DR";#N/A,#N/A,FALSE,"DR (2)";#N/A,#N/A,FALSE,"Rateio";#N/A,#N/A,FALSE,"IRRF";#N/A,#N/A,FALSE,"Check Sum";#N/A,#N/A,FALSE,"LPD correções"}</definedName>
    <definedName name="wrn.RepasseFinal." localSheetId="4" hidden="1">{#N/A,#N/A,FALSE,"DR";#N/A,#N/A,FALSE,"DR (2)";#N/A,#N/A,FALSE,"Rateio";#N/A,#N/A,FALSE,"IRRF";#N/A,#N/A,FALSE,"Check Sum";#N/A,#N/A,FALSE,"LPD correções"}</definedName>
    <definedName name="wrn.RepasseFinal." localSheetId="1" hidden="1">{#N/A,#N/A,FALSE,"DR";#N/A,#N/A,FALSE,"DR (2)";#N/A,#N/A,FALSE,"Rateio";#N/A,#N/A,FALSE,"IRRF";#N/A,#N/A,FALSE,"Check Sum";#N/A,#N/A,FALSE,"LPD correções"}</definedName>
    <definedName name="wrn.RepasseFinal." localSheetId="7" hidden="1">{#N/A,#N/A,FALSE,"DR";#N/A,#N/A,FALSE,"DR (2)";#N/A,#N/A,FALSE,"Rateio";#N/A,#N/A,FALSE,"IRRF";#N/A,#N/A,FALSE,"Check Sum";#N/A,#N/A,FALSE,"LPD correções"}</definedName>
    <definedName name="wrn.RepasseFinal." hidden="1">{#N/A,#N/A,FALSE,"DR";#N/A,#N/A,FALSE,"DR (2)";#N/A,#N/A,FALSE,"Rateio";#N/A,#N/A,FALSE,"IRRF";#N/A,#N/A,FALSE,"Check Sum";#N/A,#N/A,FALSE,"LPD correções"}</definedName>
    <definedName name="wrn.RESULTADO." localSheetId="0" hidden="1">{#N/A,#N/A,FALSE,"DRE-2";#N/A,#N/A,FALSE,"DRE";#N/A,#N/A,FALSE,"ANEX-07";#N/A,#N/A,FALSE,"ANEX-08";#N/A,#N/A,FALSE,"ANEX-09";#N/A,#N/A,FALSE,"ANEX-10";#N/A,#N/A,FALSE,"ANEX-11";#N/A,#N/A,FALSE,"ANEX-12";#N/A,#N/A,FALSE,"ANEX-13";#N/A,#N/A,FALSE,"ANEX-14";#N/A,#N/A,FALSE,"BALPTR"}</definedName>
    <definedName name="wrn.RESULTADO." localSheetId="2" hidden="1">{#N/A,#N/A,FALSE,"DRE-2";#N/A,#N/A,FALSE,"DRE";#N/A,#N/A,FALSE,"ANEX-07";#N/A,#N/A,FALSE,"ANEX-08";#N/A,#N/A,FALSE,"ANEX-09";#N/A,#N/A,FALSE,"ANEX-10";#N/A,#N/A,FALSE,"ANEX-11";#N/A,#N/A,FALSE,"ANEX-12";#N/A,#N/A,FALSE,"ANEX-13";#N/A,#N/A,FALSE,"ANEX-14";#N/A,#N/A,FALSE,"BALPTR"}</definedName>
    <definedName name="wrn.RESULTADO." localSheetId="6" hidden="1">{#N/A,#N/A,FALSE,"DRE-2";#N/A,#N/A,FALSE,"DRE";#N/A,#N/A,FALSE,"ANEX-07";#N/A,#N/A,FALSE,"ANEX-08";#N/A,#N/A,FALSE,"ANEX-09";#N/A,#N/A,FALSE,"ANEX-10";#N/A,#N/A,FALSE,"ANEX-11";#N/A,#N/A,FALSE,"ANEX-12";#N/A,#N/A,FALSE,"ANEX-13";#N/A,#N/A,FALSE,"ANEX-14";#N/A,#N/A,FALSE,"BALPTR"}</definedName>
    <definedName name="wrn.RESULTADO." localSheetId="3" hidden="1">{#N/A,#N/A,FALSE,"DRE-2";#N/A,#N/A,FALSE,"DRE";#N/A,#N/A,FALSE,"ANEX-07";#N/A,#N/A,FALSE,"ANEX-08";#N/A,#N/A,FALSE,"ANEX-09";#N/A,#N/A,FALSE,"ANEX-10";#N/A,#N/A,FALSE,"ANEX-11";#N/A,#N/A,FALSE,"ANEX-12";#N/A,#N/A,FALSE,"ANEX-13";#N/A,#N/A,FALSE,"ANEX-14";#N/A,#N/A,FALSE,"BALPTR"}</definedName>
    <definedName name="wrn.RESULTADO." localSheetId="9" hidden="1">{#N/A,#N/A,FALSE,"DRE-2";#N/A,#N/A,FALSE,"DRE";#N/A,#N/A,FALSE,"ANEX-07";#N/A,#N/A,FALSE,"ANEX-08";#N/A,#N/A,FALSE,"ANEX-09";#N/A,#N/A,FALSE,"ANEX-10";#N/A,#N/A,FALSE,"ANEX-11";#N/A,#N/A,FALSE,"ANEX-12";#N/A,#N/A,FALSE,"ANEX-13";#N/A,#N/A,FALSE,"ANEX-14";#N/A,#N/A,FALSE,"BALPTR"}</definedName>
    <definedName name="wrn.RESULTADO." localSheetId="5" hidden="1">{#N/A,#N/A,FALSE,"DRE-2";#N/A,#N/A,FALSE,"DRE";#N/A,#N/A,FALSE,"ANEX-07";#N/A,#N/A,FALSE,"ANEX-08";#N/A,#N/A,FALSE,"ANEX-09";#N/A,#N/A,FALSE,"ANEX-10";#N/A,#N/A,FALSE,"ANEX-11";#N/A,#N/A,FALSE,"ANEX-12";#N/A,#N/A,FALSE,"ANEX-13";#N/A,#N/A,FALSE,"ANEX-14";#N/A,#N/A,FALSE,"BALPTR"}</definedName>
    <definedName name="wrn.RESULTADO." localSheetId="4" hidden="1">{#N/A,#N/A,FALSE,"DRE-2";#N/A,#N/A,FALSE,"DRE";#N/A,#N/A,FALSE,"ANEX-07";#N/A,#N/A,FALSE,"ANEX-08";#N/A,#N/A,FALSE,"ANEX-09";#N/A,#N/A,FALSE,"ANEX-10";#N/A,#N/A,FALSE,"ANEX-11";#N/A,#N/A,FALSE,"ANEX-12";#N/A,#N/A,FALSE,"ANEX-13";#N/A,#N/A,FALSE,"ANEX-14";#N/A,#N/A,FALSE,"BALPTR"}</definedName>
    <definedName name="wrn.RESULTADO." localSheetId="1" hidden="1">{#N/A,#N/A,FALSE,"DRE-2";#N/A,#N/A,FALSE,"DRE";#N/A,#N/A,FALSE,"ANEX-07";#N/A,#N/A,FALSE,"ANEX-08";#N/A,#N/A,FALSE,"ANEX-09";#N/A,#N/A,FALSE,"ANEX-10";#N/A,#N/A,FALSE,"ANEX-11";#N/A,#N/A,FALSE,"ANEX-12";#N/A,#N/A,FALSE,"ANEX-13";#N/A,#N/A,FALSE,"ANEX-14";#N/A,#N/A,FALSE,"BALPTR"}</definedName>
    <definedName name="wrn.RESULTADO." localSheetId="7" hidden="1">{#N/A,#N/A,FALSE,"DRE-2";#N/A,#N/A,FALSE,"DRE";#N/A,#N/A,FALSE,"ANEX-07";#N/A,#N/A,FALSE,"ANEX-08";#N/A,#N/A,FALSE,"ANEX-09";#N/A,#N/A,FALSE,"ANEX-10";#N/A,#N/A,FALSE,"ANEX-11";#N/A,#N/A,FALSE,"ANEX-12";#N/A,#N/A,FALSE,"ANEX-13";#N/A,#N/A,FALSE,"ANEX-14";#N/A,#N/A,FALSE,"BALPTR"}</definedName>
    <definedName name="wrn.RESULTADO." hidden="1">{#N/A,#N/A,FALSE,"DRE-2";#N/A,#N/A,FALSE,"DRE";#N/A,#N/A,FALSE,"ANEX-07";#N/A,#N/A,FALSE,"ANEX-08";#N/A,#N/A,FALSE,"ANEX-09";#N/A,#N/A,FALSE,"ANEX-10";#N/A,#N/A,FALSE,"ANEX-11";#N/A,#N/A,FALSE,"ANEX-12";#N/A,#N/A,FALSE,"ANEX-13";#N/A,#N/A,FALSE,"ANEX-14";#N/A,#N/A,FALSE,"BALPTR"}</definedName>
    <definedName name="wrn.RESULTADO._1" localSheetId="2" hidden="1">{#N/A,#N/A,FALSE,"DRE-2";#N/A,#N/A,FALSE,"DRE";#N/A,#N/A,FALSE,"ANEX-07";#N/A,#N/A,FALSE,"ANEX-08";#N/A,#N/A,FALSE,"ANEX-09";#N/A,#N/A,FALSE,"ANEX-10";#N/A,#N/A,FALSE,"ANEX-11";#N/A,#N/A,FALSE,"ANEX-12";#N/A,#N/A,FALSE,"ANEX-13";#N/A,#N/A,FALSE,"ANEX-14";#N/A,#N/A,FALSE,"BALPTR"}</definedName>
    <definedName name="wrn.RESULTADO._1" localSheetId="6" hidden="1">{#N/A,#N/A,FALSE,"DRE-2";#N/A,#N/A,FALSE,"DRE";#N/A,#N/A,FALSE,"ANEX-07";#N/A,#N/A,FALSE,"ANEX-08";#N/A,#N/A,FALSE,"ANEX-09";#N/A,#N/A,FALSE,"ANEX-10";#N/A,#N/A,FALSE,"ANEX-11";#N/A,#N/A,FALSE,"ANEX-12";#N/A,#N/A,FALSE,"ANEX-13";#N/A,#N/A,FALSE,"ANEX-14";#N/A,#N/A,FALSE,"BALPTR"}</definedName>
    <definedName name="wrn.RESULTADO._1" localSheetId="3" hidden="1">{#N/A,#N/A,FALSE,"DRE-2";#N/A,#N/A,FALSE,"DRE";#N/A,#N/A,FALSE,"ANEX-07";#N/A,#N/A,FALSE,"ANEX-08";#N/A,#N/A,FALSE,"ANEX-09";#N/A,#N/A,FALSE,"ANEX-10";#N/A,#N/A,FALSE,"ANEX-11";#N/A,#N/A,FALSE,"ANEX-12";#N/A,#N/A,FALSE,"ANEX-13";#N/A,#N/A,FALSE,"ANEX-14";#N/A,#N/A,FALSE,"BALPTR"}</definedName>
    <definedName name="wrn.RESULTADO._1" localSheetId="9" hidden="1">{#N/A,#N/A,FALSE,"DRE-2";#N/A,#N/A,FALSE,"DRE";#N/A,#N/A,FALSE,"ANEX-07";#N/A,#N/A,FALSE,"ANEX-08";#N/A,#N/A,FALSE,"ANEX-09";#N/A,#N/A,FALSE,"ANEX-10";#N/A,#N/A,FALSE,"ANEX-11";#N/A,#N/A,FALSE,"ANEX-12";#N/A,#N/A,FALSE,"ANEX-13";#N/A,#N/A,FALSE,"ANEX-14";#N/A,#N/A,FALSE,"BALPTR"}</definedName>
    <definedName name="wrn.RESULTADO._1" localSheetId="5" hidden="1">{#N/A,#N/A,FALSE,"DRE-2";#N/A,#N/A,FALSE,"DRE";#N/A,#N/A,FALSE,"ANEX-07";#N/A,#N/A,FALSE,"ANEX-08";#N/A,#N/A,FALSE,"ANEX-09";#N/A,#N/A,FALSE,"ANEX-10";#N/A,#N/A,FALSE,"ANEX-11";#N/A,#N/A,FALSE,"ANEX-12";#N/A,#N/A,FALSE,"ANEX-13";#N/A,#N/A,FALSE,"ANEX-14";#N/A,#N/A,FALSE,"BALPTR"}</definedName>
    <definedName name="wrn.RESULTADO._1" localSheetId="4" hidden="1">{#N/A,#N/A,FALSE,"DRE-2";#N/A,#N/A,FALSE,"DRE";#N/A,#N/A,FALSE,"ANEX-07";#N/A,#N/A,FALSE,"ANEX-08";#N/A,#N/A,FALSE,"ANEX-09";#N/A,#N/A,FALSE,"ANEX-10";#N/A,#N/A,FALSE,"ANEX-11";#N/A,#N/A,FALSE,"ANEX-12";#N/A,#N/A,FALSE,"ANEX-13";#N/A,#N/A,FALSE,"ANEX-14";#N/A,#N/A,FALSE,"BALPTR"}</definedName>
    <definedName name="wrn.RESULTADO._1" localSheetId="1" hidden="1">{#N/A,#N/A,FALSE,"DRE-2";#N/A,#N/A,FALSE,"DRE";#N/A,#N/A,FALSE,"ANEX-07";#N/A,#N/A,FALSE,"ANEX-08";#N/A,#N/A,FALSE,"ANEX-09";#N/A,#N/A,FALSE,"ANEX-10";#N/A,#N/A,FALSE,"ANEX-11";#N/A,#N/A,FALSE,"ANEX-12";#N/A,#N/A,FALSE,"ANEX-13";#N/A,#N/A,FALSE,"ANEX-14";#N/A,#N/A,FALSE,"BALPTR"}</definedName>
    <definedName name="wrn.RESULTADO._1" localSheetId="7" hidden="1">{#N/A,#N/A,FALSE,"DRE-2";#N/A,#N/A,FALSE,"DRE";#N/A,#N/A,FALSE,"ANEX-07";#N/A,#N/A,FALSE,"ANEX-08";#N/A,#N/A,FALSE,"ANEX-09";#N/A,#N/A,FALSE,"ANEX-10";#N/A,#N/A,FALSE,"ANEX-11";#N/A,#N/A,FALSE,"ANEX-12";#N/A,#N/A,FALSE,"ANEX-13";#N/A,#N/A,FALSE,"ANEX-14";#N/A,#N/A,FALSE,"BALPTR"}</definedName>
    <definedName name="wrn.RESULTADO._1" hidden="1">{#N/A,#N/A,FALSE,"DRE-2";#N/A,#N/A,FALSE,"DRE";#N/A,#N/A,FALSE,"ANEX-07";#N/A,#N/A,FALSE,"ANEX-08";#N/A,#N/A,FALSE,"ANEX-09";#N/A,#N/A,FALSE,"ANEX-10";#N/A,#N/A,FALSE,"ANEX-11";#N/A,#N/A,FALSE,"ANEX-12";#N/A,#N/A,FALSE,"ANEX-13";#N/A,#N/A,FALSE,"ANEX-14";#N/A,#N/A,FALSE,"BALPTR"}</definedName>
    <definedName name="wrn.RESULTADO._2" localSheetId="2" hidden="1">{#N/A,#N/A,FALSE,"DRE-2";#N/A,#N/A,FALSE,"DRE";#N/A,#N/A,FALSE,"ANEX-07";#N/A,#N/A,FALSE,"ANEX-08";#N/A,#N/A,FALSE,"ANEX-09";#N/A,#N/A,FALSE,"ANEX-10";#N/A,#N/A,FALSE,"ANEX-11";#N/A,#N/A,FALSE,"ANEX-12";#N/A,#N/A,FALSE,"ANEX-13";#N/A,#N/A,FALSE,"ANEX-14";#N/A,#N/A,FALSE,"BALPTR"}</definedName>
    <definedName name="wrn.RESULTADO._2" localSheetId="6" hidden="1">{#N/A,#N/A,FALSE,"DRE-2";#N/A,#N/A,FALSE,"DRE";#N/A,#N/A,FALSE,"ANEX-07";#N/A,#N/A,FALSE,"ANEX-08";#N/A,#N/A,FALSE,"ANEX-09";#N/A,#N/A,FALSE,"ANEX-10";#N/A,#N/A,FALSE,"ANEX-11";#N/A,#N/A,FALSE,"ANEX-12";#N/A,#N/A,FALSE,"ANEX-13";#N/A,#N/A,FALSE,"ANEX-14";#N/A,#N/A,FALSE,"BALPTR"}</definedName>
    <definedName name="wrn.RESULTADO._2" localSheetId="3" hidden="1">{#N/A,#N/A,FALSE,"DRE-2";#N/A,#N/A,FALSE,"DRE";#N/A,#N/A,FALSE,"ANEX-07";#N/A,#N/A,FALSE,"ANEX-08";#N/A,#N/A,FALSE,"ANEX-09";#N/A,#N/A,FALSE,"ANEX-10";#N/A,#N/A,FALSE,"ANEX-11";#N/A,#N/A,FALSE,"ANEX-12";#N/A,#N/A,FALSE,"ANEX-13";#N/A,#N/A,FALSE,"ANEX-14";#N/A,#N/A,FALSE,"BALPTR"}</definedName>
    <definedName name="wrn.RESULTADO._2" localSheetId="9" hidden="1">{#N/A,#N/A,FALSE,"DRE-2";#N/A,#N/A,FALSE,"DRE";#N/A,#N/A,FALSE,"ANEX-07";#N/A,#N/A,FALSE,"ANEX-08";#N/A,#N/A,FALSE,"ANEX-09";#N/A,#N/A,FALSE,"ANEX-10";#N/A,#N/A,FALSE,"ANEX-11";#N/A,#N/A,FALSE,"ANEX-12";#N/A,#N/A,FALSE,"ANEX-13";#N/A,#N/A,FALSE,"ANEX-14";#N/A,#N/A,FALSE,"BALPTR"}</definedName>
    <definedName name="wrn.RESULTADO._2" localSheetId="5" hidden="1">{#N/A,#N/A,FALSE,"DRE-2";#N/A,#N/A,FALSE,"DRE";#N/A,#N/A,FALSE,"ANEX-07";#N/A,#N/A,FALSE,"ANEX-08";#N/A,#N/A,FALSE,"ANEX-09";#N/A,#N/A,FALSE,"ANEX-10";#N/A,#N/A,FALSE,"ANEX-11";#N/A,#N/A,FALSE,"ANEX-12";#N/A,#N/A,FALSE,"ANEX-13";#N/A,#N/A,FALSE,"ANEX-14";#N/A,#N/A,FALSE,"BALPTR"}</definedName>
    <definedName name="wrn.RESULTADO._2" localSheetId="4" hidden="1">{#N/A,#N/A,FALSE,"DRE-2";#N/A,#N/A,FALSE,"DRE";#N/A,#N/A,FALSE,"ANEX-07";#N/A,#N/A,FALSE,"ANEX-08";#N/A,#N/A,FALSE,"ANEX-09";#N/A,#N/A,FALSE,"ANEX-10";#N/A,#N/A,FALSE,"ANEX-11";#N/A,#N/A,FALSE,"ANEX-12";#N/A,#N/A,FALSE,"ANEX-13";#N/A,#N/A,FALSE,"ANEX-14";#N/A,#N/A,FALSE,"BALPTR"}</definedName>
    <definedName name="wrn.RESULTADO._2" localSheetId="1" hidden="1">{#N/A,#N/A,FALSE,"DRE-2";#N/A,#N/A,FALSE,"DRE";#N/A,#N/A,FALSE,"ANEX-07";#N/A,#N/A,FALSE,"ANEX-08";#N/A,#N/A,FALSE,"ANEX-09";#N/A,#N/A,FALSE,"ANEX-10";#N/A,#N/A,FALSE,"ANEX-11";#N/A,#N/A,FALSE,"ANEX-12";#N/A,#N/A,FALSE,"ANEX-13";#N/A,#N/A,FALSE,"ANEX-14";#N/A,#N/A,FALSE,"BALPTR"}</definedName>
    <definedName name="wrn.RESULTADO._2" localSheetId="7" hidden="1">{#N/A,#N/A,FALSE,"DRE-2";#N/A,#N/A,FALSE,"DRE";#N/A,#N/A,FALSE,"ANEX-07";#N/A,#N/A,FALSE,"ANEX-08";#N/A,#N/A,FALSE,"ANEX-09";#N/A,#N/A,FALSE,"ANEX-10";#N/A,#N/A,FALSE,"ANEX-11";#N/A,#N/A,FALSE,"ANEX-12";#N/A,#N/A,FALSE,"ANEX-13";#N/A,#N/A,FALSE,"ANEX-14";#N/A,#N/A,FALSE,"BALPTR"}</definedName>
    <definedName name="wrn.RESULTADO._2" hidden="1">{#N/A,#N/A,FALSE,"DRE-2";#N/A,#N/A,FALSE,"DRE";#N/A,#N/A,FALSE,"ANEX-07";#N/A,#N/A,FALSE,"ANEX-08";#N/A,#N/A,FALSE,"ANEX-09";#N/A,#N/A,FALSE,"ANEX-10";#N/A,#N/A,FALSE,"ANEX-11";#N/A,#N/A,FALSE,"ANEX-12";#N/A,#N/A,FALSE,"ANEX-13";#N/A,#N/A,FALSE,"ANEX-14";#N/A,#N/A,FALSE,"BALPTR"}</definedName>
    <definedName name="wrn.RESULTADO._3" localSheetId="2" hidden="1">{#N/A,#N/A,FALSE,"DRE-2";#N/A,#N/A,FALSE,"DRE";#N/A,#N/A,FALSE,"ANEX-07";#N/A,#N/A,FALSE,"ANEX-08";#N/A,#N/A,FALSE,"ANEX-09";#N/A,#N/A,FALSE,"ANEX-10";#N/A,#N/A,FALSE,"ANEX-11";#N/A,#N/A,FALSE,"ANEX-12";#N/A,#N/A,FALSE,"ANEX-13";#N/A,#N/A,FALSE,"ANEX-14";#N/A,#N/A,FALSE,"BALPTR"}</definedName>
    <definedName name="wrn.RESULTADO._3" localSheetId="6" hidden="1">{#N/A,#N/A,FALSE,"DRE-2";#N/A,#N/A,FALSE,"DRE";#N/A,#N/A,FALSE,"ANEX-07";#N/A,#N/A,FALSE,"ANEX-08";#N/A,#N/A,FALSE,"ANEX-09";#N/A,#N/A,FALSE,"ANEX-10";#N/A,#N/A,FALSE,"ANEX-11";#N/A,#N/A,FALSE,"ANEX-12";#N/A,#N/A,FALSE,"ANEX-13";#N/A,#N/A,FALSE,"ANEX-14";#N/A,#N/A,FALSE,"BALPTR"}</definedName>
    <definedName name="wrn.RESULTADO._3" localSheetId="3" hidden="1">{#N/A,#N/A,FALSE,"DRE-2";#N/A,#N/A,FALSE,"DRE";#N/A,#N/A,FALSE,"ANEX-07";#N/A,#N/A,FALSE,"ANEX-08";#N/A,#N/A,FALSE,"ANEX-09";#N/A,#N/A,FALSE,"ANEX-10";#N/A,#N/A,FALSE,"ANEX-11";#N/A,#N/A,FALSE,"ANEX-12";#N/A,#N/A,FALSE,"ANEX-13";#N/A,#N/A,FALSE,"ANEX-14";#N/A,#N/A,FALSE,"BALPTR"}</definedName>
    <definedName name="wrn.RESULTADO._3" localSheetId="9" hidden="1">{#N/A,#N/A,FALSE,"DRE-2";#N/A,#N/A,FALSE,"DRE";#N/A,#N/A,FALSE,"ANEX-07";#N/A,#N/A,FALSE,"ANEX-08";#N/A,#N/A,FALSE,"ANEX-09";#N/A,#N/A,FALSE,"ANEX-10";#N/A,#N/A,FALSE,"ANEX-11";#N/A,#N/A,FALSE,"ANEX-12";#N/A,#N/A,FALSE,"ANEX-13";#N/A,#N/A,FALSE,"ANEX-14";#N/A,#N/A,FALSE,"BALPTR"}</definedName>
    <definedName name="wrn.RESULTADO._3" localSheetId="5" hidden="1">{#N/A,#N/A,FALSE,"DRE-2";#N/A,#N/A,FALSE,"DRE";#N/A,#N/A,FALSE,"ANEX-07";#N/A,#N/A,FALSE,"ANEX-08";#N/A,#N/A,FALSE,"ANEX-09";#N/A,#N/A,FALSE,"ANEX-10";#N/A,#N/A,FALSE,"ANEX-11";#N/A,#N/A,FALSE,"ANEX-12";#N/A,#N/A,FALSE,"ANEX-13";#N/A,#N/A,FALSE,"ANEX-14";#N/A,#N/A,FALSE,"BALPTR"}</definedName>
    <definedName name="wrn.RESULTADO._3" localSheetId="4" hidden="1">{#N/A,#N/A,FALSE,"DRE-2";#N/A,#N/A,FALSE,"DRE";#N/A,#N/A,FALSE,"ANEX-07";#N/A,#N/A,FALSE,"ANEX-08";#N/A,#N/A,FALSE,"ANEX-09";#N/A,#N/A,FALSE,"ANEX-10";#N/A,#N/A,FALSE,"ANEX-11";#N/A,#N/A,FALSE,"ANEX-12";#N/A,#N/A,FALSE,"ANEX-13";#N/A,#N/A,FALSE,"ANEX-14";#N/A,#N/A,FALSE,"BALPTR"}</definedName>
    <definedName name="wrn.RESULTADO._3" localSheetId="1" hidden="1">{#N/A,#N/A,FALSE,"DRE-2";#N/A,#N/A,FALSE,"DRE";#N/A,#N/A,FALSE,"ANEX-07";#N/A,#N/A,FALSE,"ANEX-08";#N/A,#N/A,FALSE,"ANEX-09";#N/A,#N/A,FALSE,"ANEX-10";#N/A,#N/A,FALSE,"ANEX-11";#N/A,#N/A,FALSE,"ANEX-12";#N/A,#N/A,FALSE,"ANEX-13";#N/A,#N/A,FALSE,"ANEX-14";#N/A,#N/A,FALSE,"BALPTR"}</definedName>
    <definedName name="wrn.RESULTADO._3" localSheetId="7" hidden="1">{#N/A,#N/A,FALSE,"DRE-2";#N/A,#N/A,FALSE,"DRE";#N/A,#N/A,FALSE,"ANEX-07";#N/A,#N/A,FALSE,"ANEX-08";#N/A,#N/A,FALSE,"ANEX-09";#N/A,#N/A,FALSE,"ANEX-10";#N/A,#N/A,FALSE,"ANEX-11";#N/A,#N/A,FALSE,"ANEX-12";#N/A,#N/A,FALSE,"ANEX-13";#N/A,#N/A,FALSE,"ANEX-14";#N/A,#N/A,FALSE,"BALPTR"}</definedName>
    <definedName name="wrn.RESULTADO._3" hidden="1">{#N/A,#N/A,FALSE,"DRE-2";#N/A,#N/A,FALSE,"DRE";#N/A,#N/A,FALSE,"ANEX-07";#N/A,#N/A,FALSE,"ANEX-08";#N/A,#N/A,FALSE,"ANEX-09";#N/A,#N/A,FALSE,"ANEX-10";#N/A,#N/A,FALSE,"ANEX-11";#N/A,#N/A,FALSE,"ANEX-12";#N/A,#N/A,FALSE,"ANEX-13";#N/A,#N/A,FALSE,"ANEX-14";#N/A,#N/A,FALSE,"BALPTR"}</definedName>
    <definedName name="wrn.RESULTADO._4" localSheetId="2" hidden="1">{#N/A,#N/A,FALSE,"DRE-2";#N/A,#N/A,FALSE,"DRE";#N/A,#N/A,FALSE,"ANEX-07";#N/A,#N/A,FALSE,"ANEX-08";#N/A,#N/A,FALSE,"ANEX-09";#N/A,#N/A,FALSE,"ANEX-10";#N/A,#N/A,FALSE,"ANEX-11";#N/A,#N/A,FALSE,"ANEX-12";#N/A,#N/A,FALSE,"ANEX-13";#N/A,#N/A,FALSE,"ANEX-14";#N/A,#N/A,FALSE,"BALPTR"}</definedName>
    <definedName name="wrn.RESULTADO._4" localSheetId="6" hidden="1">{#N/A,#N/A,FALSE,"DRE-2";#N/A,#N/A,FALSE,"DRE";#N/A,#N/A,FALSE,"ANEX-07";#N/A,#N/A,FALSE,"ANEX-08";#N/A,#N/A,FALSE,"ANEX-09";#N/A,#N/A,FALSE,"ANEX-10";#N/A,#N/A,FALSE,"ANEX-11";#N/A,#N/A,FALSE,"ANEX-12";#N/A,#N/A,FALSE,"ANEX-13";#N/A,#N/A,FALSE,"ANEX-14";#N/A,#N/A,FALSE,"BALPTR"}</definedName>
    <definedName name="wrn.RESULTADO._4" localSheetId="3" hidden="1">{#N/A,#N/A,FALSE,"DRE-2";#N/A,#N/A,FALSE,"DRE";#N/A,#N/A,FALSE,"ANEX-07";#N/A,#N/A,FALSE,"ANEX-08";#N/A,#N/A,FALSE,"ANEX-09";#N/A,#N/A,FALSE,"ANEX-10";#N/A,#N/A,FALSE,"ANEX-11";#N/A,#N/A,FALSE,"ANEX-12";#N/A,#N/A,FALSE,"ANEX-13";#N/A,#N/A,FALSE,"ANEX-14";#N/A,#N/A,FALSE,"BALPTR"}</definedName>
    <definedName name="wrn.RESULTADO._4" localSheetId="9" hidden="1">{#N/A,#N/A,FALSE,"DRE-2";#N/A,#N/A,FALSE,"DRE";#N/A,#N/A,FALSE,"ANEX-07";#N/A,#N/A,FALSE,"ANEX-08";#N/A,#N/A,FALSE,"ANEX-09";#N/A,#N/A,FALSE,"ANEX-10";#N/A,#N/A,FALSE,"ANEX-11";#N/A,#N/A,FALSE,"ANEX-12";#N/A,#N/A,FALSE,"ANEX-13";#N/A,#N/A,FALSE,"ANEX-14";#N/A,#N/A,FALSE,"BALPTR"}</definedName>
    <definedName name="wrn.RESULTADO._4" localSheetId="5" hidden="1">{#N/A,#N/A,FALSE,"DRE-2";#N/A,#N/A,FALSE,"DRE";#N/A,#N/A,FALSE,"ANEX-07";#N/A,#N/A,FALSE,"ANEX-08";#N/A,#N/A,FALSE,"ANEX-09";#N/A,#N/A,FALSE,"ANEX-10";#N/A,#N/A,FALSE,"ANEX-11";#N/A,#N/A,FALSE,"ANEX-12";#N/A,#N/A,FALSE,"ANEX-13";#N/A,#N/A,FALSE,"ANEX-14";#N/A,#N/A,FALSE,"BALPTR"}</definedName>
    <definedName name="wrn.RESULTADO._4" localSheetId="4" hidden="1">{#N/A,#N/A,FALSE,"DRE-2";#N/A,#N/A,FALSE,"DRE";#N/A,#N/A,FALSE,"ANEX-07";#N/A,#N/A,FALSE,"ANEX-08";#N/A,#N/A,FALSE,"ANEX-09";#N/A,#N/A,FALSE,"ANEX-10";#N/A,#N/A,FALSE,"ANEX-11";#N/A,#N/A,FALSE,"ANEX-12";#N/A,#N/A,FALSE,"ANEX-13";#N/A,#N/A,FALSE,"ANEX-14";#N/A,#N/A,FALSE,"BALPTR"}</definedName>
    <definedName name="wrn.RESULTADO._4" localSheetId="1" hidden="1">{#N/A,#N/A,FALSE,"DRE-2";#N/A,#N/A,FALSE,"DRE";#N/A,#N/A,FALSE,"ANEX-07";#N/A,#N/A,FALSE,"ANEX-08";#N/A,#N/A,FALSE,"ANEX-09";#N/A,#N/A,FALSE,"ANEX-10";#N/A,#N/A,FALSE,"ANEX-11";#N/A,#N/A,FALSE,"ANEX-12";#N/A,#N/A,FALSE,"ANEX-13";#N/A,#N/A,FALSE,"ANEX-14";#N/A,#N/A,FALSE,"BALPTR"}</definedName>
    <definedName name="wrn.RESULTADO._4" localSheetId="7" hidden="1">{#N/A,#N/A,FALSE,"DRE-2";#N/A,#N/A,FALSE,"DRE";#N/A,#N/A,FALSE,"ANEX-07";#N/A,#N/A,FALSE,"ANEX-08";#N/A,#N/A,FALSE,"ANEX-09";#N/A,#N/A,FALSE,"ANEX-10";#N/A,#N/A,FALSE,"ANEX-11";#N/A,#N/A,FALSE,"ANEX-12";#N/A,#N/A,FALSE,"ANEX-13";#N/A,#N/A,FALSE,"ANEX-14";#N/A,#N/A,FALSE,"BALPTR"}</definedName>
    <definedName name="wrn.RESULTADO._4" hidden="1">{#N/A,#N/A,FALSE,"DRE-2";#N/A,#N/A,FALSE,"DRE";#N/A,#N/A,FALSE,"ANEX-07";#N/A,#N/A,FALSE,"ANEX-08";#N/A,#N/A,FALSE,"ANEX-09";#N/A,#N/A,FALSE,"ANEX-10";#N/A,#N/A,FALSE,"ANEX-11";#N/A,#N/A,FALSE,"ANEX-12";#N/A,#N/A,FALSE,"ANEX-13";#N/A,#N/A,FALSE,"ANEX-14";#N/A,#N/A,FALSE,"BALPTR"}</definedName>
    <definedName name="wrn.RESULTADO._5" localSheetId="2" hidden="1">{#N/A,#N/A,FALSE,"DRE-2";#N/A,#N/A,FALSE,"DRE";#N/A,#N/A,FALSE,"ANEX-07";#N/A,#N/A,FALSE,"ANEX-08";#N/A,#N/A,FALSE,"ANEX-09";#N/A,#N/A,FALSE,"ANEX-10";#N/A,#N/A,FALSE,"ANEX-11";#N/A,#N/A,FALSE,"ANEX-12";#N/A,#N/A,FALSE,"ANEX-13";#N/A,#N/A,FALSE,"ANEX-14";#N/A,#N/A,FALSE,"BALPTR"}</definedName>
    <definedName name="wrn.RESULTADO._5" localSheetId="6" hidden="1">{#N/A,#N/A,FALSE,"DRE-2";#N/A,#N/A,FALSE,"DRE";#N/A,#N/A,FALSE,"ANEX-07";#N/A,#N/A,FALSE,"ANEX-08";#N/A,#N/A,FALSE,"ANEX-09";#N/A,#N/A,FALSE,"ANEX-10";#N/A,#N/A,FALSE,"ANEX-11";#N/A,#N/A,FALSE,"ANEX-12";#N/A,#N/A,FALSE,"ANEX-13";#N/A,#N/A,FALSE,"ANEX-14";#N/A,#N/A,FALSE,"BALPTR"}</definedName>
    <definedName name="wrn.RESULTADO._5" localSheetId="3" hidden="1">{#N/A,#N/A,FALSE,"DRE-2";#N/A,#N/A,FALSE,"DRE";#N/A,#N/A,FALSE,"ANEX-07";#N/A,#N/A,FALSE,"ANEX-08";#N/A,#N/A,FALSE,"ANEX-09";#N/A,#N/A,FALSE,"ANEX-10";#N/A,#N/A,FALSE,"ANEX-11";#N/A,#N/A,FALSE,"ANEX-12";#N/A,#N/A,FALSE,"ANEX-13";#N/A,#N/A,FALSE,"ANEX-14";#N/A,#N/A,FALSE,"BALPTR"}</definedName>
    <definedName name="wrn.RESULTADO._5" localSheetId="9" hidden="1">{#N/A,#N/A,FALSE,"DRE-2";#N/A,#N/A,FALSE,"DRE";#N/A,#N/A,FALSE,"ANEX-07";#N/A,#N/A,FALSE,"ANEX-08";#N/A,#N/A,FALSE,"ANEX-09";#N/A,#N/A,FALSE,"ANEX-10";#N/A,#N/A,FALSE,"ANEX-11";#N/A,#N/A,FALSE,"ANEX-12";#N/A,#N/A,FALSE,"ANEX-13";#N/A,#N/A,FALSE,"ANEX-14";#N/A,#N/A,FALSE,"BALPTR"}</definedName>
    <definedName name="wrn.RESULTADO._5" localSheetId="5" hidden="1">{#N/A,#N/A,FALSE,"DRE-2";#N/A,#N/A,FALSE,"DRE";#N/A,#N/A,FALSE,"ANEX-07";#N/A,#N/A,FALSE,"ANEX-08";#N/A,#N/A,FALSE,"ANEX-09";#N/A,#N/A,FALSE,"ANEX-10";#N/A,#N/A,FALSE,"ANEX-11";#N/A,#N/A,FALSE,"ANEX-12";#N/A,#N/A,FALSE,"ANEX-13";#N/A,#N/A,FALSE,"ANEX-14";#N/A,#N/A,FALSE,"BALPTR"}</definedName>
    <definedName name="wrn.RESULTADO._5" localSheetId="4" hidden="1">{#N/A,#N/A,FALSE,"DRE-2";#N/A,#N/A,FALSE,"DRE";#N/A,#N/A,FALSE,"ANEX-07";#N/A,#N/A,FALSE,"ANEX-08";#N/A,#N/A,FALSE,"ANEX-09";#N/A,#N/A,FALSE,"ANEX-10";#N/A,#N/A,FALSE,"ANEX-11";#N/A,#N/A,FALSE,"ANEX-12";#N/A,#N/A,FALSE,"ANEX-13";#N/A,#N/A,FALSE,"ANEX-14";#N/A,#N/A,FALSE,"BALPTR"}</definedName>
    <definedName name="wrn.RESULTADO._5" localSheetId="1" hidden="1">{#N/A,#N/A,FALSE,"DRE-2";#N/A,#N/A,FALSE,"DRE";#N/A,#N/A,FALSE,"ANEX-07";#N/A,#N/A,FALSE,"ANEX-08";#N/A,#N/A,FALSE,"ANEX-09";#N/A,#N/A,FALSE,"ANEX-10";#N/A,#N/A,FALSE,"ANEX-11";#N/A,#N/A,FALSE,"ANEX-12";#N/A,#N/A,FALSE,"ANEX-13";#N/A,#N/A,FALSE,"ANEX-14";#N/A,#N/A,FALSE,"BALPTR"}</definedName>
    <definedName name="wrn.RESULTADO._5" localSheetId="7" hidden="1">{#N/A,#N/A,FALSE,"DRE-2";#N/A,#N/A,FALSE,"DRE";#N/A,#N/A,FALSE,"ANEX-07";#N/A,#N/A,FALSE,"ANEX-08";#N/A,#N/A,FALSE,"ANEX-09";#N/A,#N/A,FALSE,"ANEX-10";#N/A,#N/A,FALSE,"ANEX-11";#N/A,#N/A,FALSE,"ANEX-12";#N/A,#N/A,FALSE,"ANEX-13";#N/A,#N/A,FALSE,"ANEX-14";#N/A,#N/A,FALSE,"BALPTR"}</definedName>
    <definedName name="wrn.RESULTADO._5" hidden="1">{#N/A,#N/A,FALSE,"DRE-2";#N/A,#N/A,FALSE,"DRE";#N/A,#N/A,FALSE,"ANEX-07";#N/A,#N/A,FALSE,"ANEX-08";#N/A,#N/A,FALSE,"ANEX-09";#N/A,#N/A,FALSE,"ANEX-10";#N/A,#N/A,FALSE,"ANEX-11";#N/A,#N/A,FALSE,"ANEX-12";#N/A,#N/A,FALSE,"ANEX-13";#N/A,#N/A,FALSE,"ANEX-14";#N/A,#N/A,FALSE,"BALPTR"}</definedName>
    <definedName name="wrn.Setembro." localSheetId="2" hidden="1">{"SumSet03",#N/A,FALSE,"SUMMARY";"US$Set03",#N/A,FALSE,"US$YTD";#N/A,#N/A,FALSE,"US$"}</definedName>
    <definedName name="wrn.Setembro." localSheetId="6" hidden="1">{"SumSet03",#N/A,FALSE,"SUMMARY";"US$Set03",#N/A,FALSE,"US$YTD";#N/A,#N/A,FALSE,"US$"}</definedName>
    <definedName name="wrn.Setembro." localSheetId="3" hidden="1">{"SumSet03",#N/A,FALSE,"SUMMARY";"US$Set03",#N/A,FALSE,"US$YTD";#N/A,#N/A,FALSE,"US$"}</definedName>
    <definedName name="wrn.Setembro." localSheetId="9" hidden="1">{"SumSet03",#N/A,FALSE,"SUMMARY";"US$Set03",#N/A,FALSE,"US$YTD";#N/A,#N/A,FALSE,"US$"}</definedName>
    <definedName name="wrn.Setembro." localSheetId="5" hidden="1">{"SumSet03",#N/A,FALSE,"SUMMARY";"US$Set03",#N/A,FALSE,"US$YTD";#N/A,#N/A,FALSE,"US$"}</definedName>
    <definedName name="wrn.Setembro." localSheetId="4" hidden="1">{"SumSet03",#N/A,FALSE,"SUMMARY";"US$Set03",#N/A,FALSE,"US$YTD";#N/A,#N/A,FALSE,"US$"}</definedName>
    <definedName name="wrn.Setembro." localSheetId="1" hidden="1">{"SumSet03",#N/A,FALSE,"SUMMARY";"US$Set03",#N/A,FALSE,"US$YTD";#N/A,#N/A,FALSE,"US$"}</definedName>
    <definedName name="wrn.Setembro." localSheetId="7" hidden="1">{"SumSet03",#N/A,FALSE,"SUMMARY";"US$Set03",#N/A,FALSE,"US$YTD";#N/A,#N/A,FALSE,"US$"}</definedName>
    <definedName name="wrn.Setembro." hidden="1">{"SumSet03",#N/A,FALSE,"SUMMARY";"US$Set03",#N/A,FALSE,"US$YTD";#N/A,#N/A,FALSE,"US$"}</definedName>
    <definedName name="wrn.Setembro._1" localSheetId="2" hidden="1">{"SumSet03",#N/A,FALSE,"SUMMARY";"US$Set03",#N/A,FALSE,"US$YTD";#N/A,#N/A,FALSE,"US$"}</definedName>
    <definedName name="wrn.Setembro._1" localSheetId="6" hidden="1">{"SumSet03",#N/A,FALSE,"SUMMARY";"US$Set03",#N/A,FALSE,"US$YTD";#N/A,#N/A,FALSE,"US$"}</definedName>
    <definedName name="wrn.Setembro._1" localSheetId="3" hidden="1">{"SumSet03",#N/A,FALSE,"SUMMARY";"US$Set03",#N/A,FALSE,"US$YTD";#N/A,#N/A,FALSE,"US$"}</definedName>
    <definedName name="wrn.Setembro._1" localSheetId="9" hidden="1">{"SumSet03",#N/A,FALSE,"SUMMARY";"US$Set03",#N/A,FALSE,"US$YTD";#N/A,#N/A,FALSE,"US$"}</definedName>
    <definedName name="wrn.Setembro._1" localSheetId="5" hidden="1">{"SumSet03",#N/A,FALSE,"SUMMARY";"US$Set03",#N/A,FALSE,"US$YTD";#N/A,#N/A,FALSE,"US$"}</definedName>
    <definedName name="wrn.Setembro._1" localSheetId="4" hidden="1">{"SumSet03",#N/A,FALSE,"SUMMARY";"US$Set03",#N/A,FALSE,"US$YTD";#N/A,#N/A,FALSE,"US$"}</definedName>
    <definedName name="wrn.Setembro._1" localSheetId="1" hidden="1">{"SumSet03",#N/A,FALSE,"SUMMARY";"US$Set03",#N/A,FALSE,"US$YTD";#N/A,#N/A,FALSE,"US$"}</definedName>
    <definedName name="wrn.Setembro._1" localSheetId="7" hidden="1">{"SumSet03",#N/A,FALSE,"SUMMARY";"US$Set03",#N/A,FALSE,"US$YTD";#N/A,#N/A,FALSE,"US$"}</definedName>
    <definedName name="wrn.Setembro._1" hidden="1">{"SumSet03",#N/A,FALSE,"SUMMARY";"US$Set03",#N/A,FALSE,"US$YTD";#N/A,#N/A,FALSE,"US$"}</definedName>
    <definedName name="wrn.Setembro._2" localSheetId="2" hidden="1">{"SumSet03",#N/A,FALSE,"SUMMARY";"US$Set03",#N/A,FALSE,"US$YTD";#N/A,#N/A,FALSE,"US$"}</definedName>
    <definedName name="wrn.Setembro._2" localSheetId="6" hidden="1">{"SumSet03",#N/A,FALSE,"SUMMARY";"US$Set03",#N/A,FALSE,"US$YTD";#N/A,#N/A,FALSE,"US$"}</definedName>
    <definedName name="wrn.Setembro._2" localSheetId="3" hidden="1">{"SumSet03",#N/A,FALSE,"SUMMARY";"US$Set03",#N/A,FALSE,"US$YTD";#N/A,#N/A,FALSE,"US$"}</definedName>
    <definedName name="wrn.Setembro._2" localSheetId="9" hidden="1">{"SumSet03",#N/A,FALSE,"SUMMARY";"US$Set03",#N/A,FALSE,"US$YTD";#N/A,#N/A,FALSE,"US$"}</definedName>
    <definedName name="wrn.Setembro._2" localSheetId="5" hidden="1">{"SumSet03",#N/A,FALSE,"SUMMARY";"US$Set03",#N/A,FALSE,"US$YTD";#N/A,#N/A,FALSE,"US$"}</definedName>
    <definedName name="wrn.Setembro._2" localSheetId="4" hidden="1">{"SumSet03",#N/A,FALSE,"SUMMARY";"US$Set03",#N/A,FALSE,"US$YTD";#N/A,#N/A,FALSE,"US$"}</definedName>
    <definedName name="wrn.Setembro._2" localSheetId="1" hidden="1">{"SumSet03",#N/A,FALSE,"SUMMARY";"US$Set03",#N/A,FALSE,"US$YTD";#N/A,#N/A,FALSE,"US$"}</definedName>
    <definedName name="wrn.Setembro._2" localSheetId="7" hidden="1">{"SumSet03",#N/A,FALSE,"SUMMARY";"US$Set03",#N/A,FALSE,"US$YTD";#N/A,#N/A,FALSE,"US$"}</definedName>
    <definedName name="wrn.Setembro._2" hidden="1">{"SumSet03",#N/A,FALSE,"SUMMARY";"US$Set03",#N/A,FALSE,"US$YTD";#N/A,#N/A,FALSE,"US$"}</definedName>
    <definedName name="wrn.Setembro._3" localSheetId="2" hidden="1">{"SumSet03",#N/A,FALSE,"SUMMARY";"US$Set03",#N/A,FALSE,"US$YTD";#N/A,#N/A,FALSE,"US$"}</definedName>
    <definedName name="wrn.Setembro._3" localSheetId="6" hidden="1">{"SumSet03",#N/A,FALSE,"SUMMARY";"US$Set03",#N/A,FALSE,"US$YTD";#N/A,#N/A,FALSE,"US$"}</definedName>
    <definedName name="wrn.Setembro._3" localSheetId="3" hidden="1">{"SumSet03",#N/A,FALSE,"SUMMARY";"US$Set03",#N/A,FALSE,"US$YTD";#N/A,#N/A,FALSE,"US$"}</definedName>
    <definedName name="wrn.Setembro._3" localSheetId="9" hidden="1">{"SumSet03",#N/A,FALSE,"SUMMARY";"US$Set03",#N/A,FALSE,"US$YTD";#N/A,#N/A,FALSE,"US$"}</definedName>
    <definedName name="wrn.Setembro._3" localSheetId="5" hidden="1">{"SumSet03",#N/A,FALSE,"SUMMARY";"US$Set03",#N/A,FALSE,"US$YTD";#N/A,#N/A,FALSE,"US$"}</definedName>
    <definedName name="wrn.Setembro._3" localSheetId="4" hidden="1">{"SumSet03",#N/A,FALSE,"SUMMARY";"US$Set03",#N/A,FALSE,"US$YTD";#N/A,#N/A,FALSE,"US$"}</definedName>
    <definedName name="wrn.Setembro._3" localSheetId="1" hidden="1">{"SumSet03",#N/A,FALSE,"SUMMARY";"US$Set03",#N/A,FALSE,"US$YTD";#N/A,#N/A,FALSE,"US$"}</definedName>
    <definedName name="wrn.Setembro._3" localSheetId="7" hidden="1">{"SumSet03",#N/A,FALSE,"SUMMARY";"US$Set03",#N/A,FALSE,"US$YTD";#N/A,#N/A,FALSE,"US$"}</definedName>
    <definedName name="wrn.Setembro._3" hidden="1">{"SumSet03",#N/A,FALSE,"SUMMARY";"US$Set03",#N/A,FALSE,"US$YTD";#N/A,#N/A,FALSE,"US$"}</definedName>
    <definedName name="wrn.Setembro._4" localSheetId="2" hidden="1">{"SumSet03",#N/A,FALSE,"SUMMARY";"US$Set03",#N/A,FALSE,"US$YTD";#N/A,#N/A,FALSE,"US$"}</definedName>
    <definedName name="wrn.Setembro._4" localSheetId="6" hidden="1">{"SumSet03",#N/A,FALSE,"SUMMARY";"US$Set03",#N/A,FALSE,"US$YTD";#N/A,#N/A,FALSE,"US$"}</definedName>
    <definedName name="wrn.Setembro._4" localSheetId="3" hidden="1">{"SumSet03",#N/A,FALSE,"SUMMARY";"US$Set03",#N/A,FALSE,"US$YTD";#N/A,#N/A,FALSE,"US$"}</definedName>
    <definedName name="wrn.Setembro._4" localSheetId="9" hidden="1">{"SumSet03",#N/A,FALSE,"SUMMARY";"US$Set03",#N/A,FALSE,"US$YTD";#N/A,#N/A,FALSE,"US$"}</definedName>
    <definedName name="wrn.Setembro._4" localSheetId="5" hidden="1">{"SumSet03",#N/A,FALSE,"SUMMARY";"US$Set03",#N/A,FALSE,"US$YTD";#N/A,#N/A,FALSE,"US$"}</definedName>
    <definedName name="wrn.Setembro._4" localSheetId="4" hidden="1">{"SumSet03",#N/A,FALSE,"SUMMARY";"US$Set03",#N/A,FALSE,"US$YTD";#N/A,#N/A,FALSE,"US$"}</definedName>
    <definedName name="wrn.Setembro._4" localSheetId="1" hidden="1">{"SumSet03",#N/A,FALSE,"SUMMARY";"US$Set03",#N/A,FALSE,"US$YTD";#N/A,#N/A,FALSE,"US$"}</definedName>
    <definedName name="wrn.Setembro._4" localSheetId="7" hidden="1">{"SumSet03",#N/A,FALSE,"SUMMARY";"US$Set03",#N/A,FALSE,"US$YTD";#N/A,#N/A,FALSE,"US$"}</definedName>
    <definedName name="wrn.Setembro._4" hidden="1">{"SumSet03",#N/A,FALSE,"SUMMARY";"US$Set03",#N/A,FALSE,"US$YTD";#N/A,#N/A,FALSE,"US$"}</definedName>
    <definedName name="wrn.Setembro._5" localSheetId="2" hidden="1">{"SumSet03",#N/A,FALSE,"SUMMARY";"US$Set03",#N/A,FALSE,"US$YTD";#N/A,#N/A,FALSE,"US$"}</definedName>
    <definedName name="wrn.Setembro._5" localSheetId="6" hidden="1">{"SumSet03",#N/A,FALSE,"SUMMARY";"US$Set03",#N/A,FALSE,"US$YTD";#N/A,#N/A,FALSE,"US$"}</definedName>
    <definedName name="wrn.Setembro._5" localSheetId="3" hidden="1">{"SumSet03",#N/A,FALSE,"SUMMARY";"US$Set03",#N/A,FALSE,"US$YTD";#N/A,#N/A,FALSE,"US$"}</definedName>
    <definedName name="wrn.Setembro._5" localSheetId="9" hidden="1">{"SumSet03",#N/A,FALSE,"SUMMARY";"US$Set03",#N/A,FALSE,"US$YTD";#N/A,#N/A,FALSE,"US$"}</definedName>
    <definedName name="wrn.Setembro._5" localSheetId="5" hidden="1">{"SumSet03",#N/A,FALSE,"SUMMARY";"US$Set03",#N/A,FALSE,"US$YTD";#N/A,#N/A,FALSE,"US$"}</definedName>
    <definedName name="wrn.Setembro._5" localSheetId="4" hidden="1">{"SumSet03",#N/A,FALSE,"SUMMARY";"US$Set03",#N/A,FALSE,"US$YTD";#N/A,#N/A,FALSE,"US$"}</definedName>
    <definedName name="wrn.Setembro._5" localSheetId="1" hidden="1">{"SumSet03",#N/A,FALSE,"SUMMARY";"US$Set03",#N/A,FALSE,"US$YTD";#N/A,#N/A,FALSE,"US$"}</definedName>
    <definedName name="wrn.Setembro._5" localSheetId="7" hidden="1">{"SumSet03",#N/A,FALSE,"SUMMARY";"US$Set03",#N/A,FALSE,"US$YTD";#N/A,#N/A,FALSE,"US$"}</definedName>
    <definedName name="wrn.Setembro._5" hidden="1">{"SumSet03",#N/A,FALSE,"SUMMARY";"US$Set03",#N/A,FALSE,"US$YTD";#N/A,#N/A,FALSE,"US$"}</definedName>
    <definedName name="wrn.Test." localSheetId="0" hidden="1">{"test",#N/A,TRUE,"Summary";"test",#N/A,TRUE,"Assumptions"}</definedName>
    <definedName name="wrn.Test." localSheetId="2" hidden="1">{"test",#N/A,TRUE,"Summary";"test",#N/A,TRUE,"Assumptions"}</definedName>
    <definedName name="wrn.Test." localSheetId="6" hidden="1">{"test",#N/A,TRUE,"Summary";"test",#N/A,TRUE,"Assumptions"}</definedName>
    <definedName name="wrn.Test." localSheetId="3" hidden="1">{"test",#N/A,TRUE,"Summary";"test",#N/A,TRUE,"Assumptions"}</definedName>
    <definedName name="wrn.Test." localSheetId="9" hidden="1">{"test",#N/A,TRUE,"Summary";"test",#N/A,TRUE,"Assumptions"}</definedName>
    <definedName name="wrn.Test." localSheetId="5" hidden="1">{"test",#N/A,TRUE,"Summary";"test",#N/A,TRUE,"Assumptions"}</definedName>
    <definedName name="wrn.Test." localSheetId="4" hidden="1">{"test",#N/A,TRUE,"Summary";"test",#N/A,TRUE,"Assumptions"}</definedName>
    <definedName name="wrn.Test." localSheetId="1" hidden="1">{"test",#N/A,TRUE,"Summary";"test",#N/A,TRUE,"Assumptions"}</definedName>
    <definedName name="wrn.Test." localSheetId="7" hidden="1">{"test",#N/A,TRUE,"Summary";"test",#N/A,TRUE,"Assumptions"}</definedName>
    <definedName name="wrn.Test." hidden="1">{"test",#N/A,TRUE,"Summary";"test",#N/A,TRUE,"Assumptions"}</definedName>
    <definedName name="wrn.test._.2." localSheetId="0" hidden="1">{"test",#N/A,TRUE,"Summary";"test",#N/A,TRUE,"Assumptions"}</definedName>
    <definedName name="wrn.test._.2." localSheetId="2" hidden="1">{"test",#N/A,TRUE,"Summary";"test",#N/A,TRUE,"Assumptions"}</definedName>
    <definedName name="wrn.test._.2." localSheetId="6" hidden="1">{"test",#N/A,TRUE,"Summary";"test",#N/A,TRUE,"Assumptions"}</definedName>
    <definedName name="wrn.test._.2." localSheetId="3" hidden="1">{"test",#N/A,TRUE,"Summary";"test",#N/A,TRUE,"Assumptions"}</definedName>
    <definedName name="wrn.test._.2." localSheetId="9" hidden="1">{"test",#N/A,TRUE,"Summary";"test",#N/A,TRUE,"Assumptions"}</definedName>
    <definedName name="wrn.test._.2." localSheetId="5" hidden="1">{"test",#N/A,TRUE,"Summary";"test",#N/A,TRUE,"Assumptions"}</definedName>
    <definedName name="wrn.test._.2." localSheetId="4" hidden="1">{"test",#N/A,TRUE,"Summary";"test",#N/A,TRUE,"Assumptions"}</definedName>
    <definedName name="wrn.test._.2." localSheetId="1" hidden="1">{"test",#N/A,TRUE,"Summary";"test",#N/A,TRUE,"Assumptions"}</definedName>
    <definedName name="wrn.test._.2." localSheetId="7" hidden="1">{"test",#N/A,TRUE,"Summary";"test",#N/A,TRUE,"Assumptions"}</definedName>
    <definedName name="wrn.test._.2." hidden="1">{"test",#N/A,TRUE,"Summary";"test",#N/A,TRUE,"Assumptions"}</definedName>
    <definedName name="wrn.test._.2._1" localSheetId="2" hidden="1">{"test",#N/A,TRUE,"Summary";"test",#N/A,TRUE,"Assumptions"}</definedName>
    <definedName name="wrn.test._.2._1" localSheetId="6" hidden="1">{"test",#N/A,TRUE,"Summary";"test",#N/A,TRUE,"Assumptions"}</definedName>
    <definedName name="wrn.test._.2._1" localSheetId="3" hidden="1">{"test",#N/A,TRUE,"Summary";"test",#N/A,TRUE,"Assumptions"}</definedName>
    <definedName name="wrn.test._.2._1" localSheetId="9" hidden="1">{"test",#N/A,TRUE,"Summary";"test",#N/A,TRUE,"Assumptions"}</definedName>
    <definedName name="wrn.test._.2._1" localSheetId="5" hidden="1">{"test",#N/A,TRUE,"Summary";"test",#N/A,TRUE,"Assumptions"}</definedName>
    <definedName name="wrn.test._.2._1" localSheetId="4" hidden="1">{"test",#N/A,TRUE,"Summary";"test",#N/A,TRUE,"Assumptions"}</definedName>
    <definedName name="wrn.test._.2._1" localSheetId="1" hidden="1">{"test",#N/A,TRUE,"Summary";"test",#N/A,TRUE,"Assumptions"}</definedName>
    <definedName name="wrn.test._.2._1" localSheetId="7" hidden="1">{"test",#N/A,TRUE,"Summary";"test",#N/A,TRUE,"Assumptions"}</definedName>
    <definedName name="wrn.test._.2._1" hidden="1">{"test",#N/A,TRUE,"Summary";"test",#N/A,TRUE,"Assumptions"}</definedName>
    <definedName name="wrn.test._.2._2" localSheetId="2" hidden="1">{"test",#N/A,TRUE,"Summary";"test",#N/A,TRUE,"Assumptions"}</definedName>
    <definedName name="wrn.test._.2._2" localSheetId="6" hidden="1">{"test",#N/A,TRUE,"Summary";"test",#N/A,TRUE,"Assumptions"}</definedName>
    <definedName name="wrn.test._.2._2" localSheetId="3" hidden="1">{"test",#N/A,TRUE,"Summary";"test",#N/A,TRUE,"Assumptions"}</definedName>
    <definedName name="wrn.test._.2._2" localSheetId="9" hidden="1">{"test",#N/A,TRUE,"Summary";"test",#N/A,TRUE,"Assumptions"}</definedName>
    <definedName name="wrn.test._.2._2" localSheetId="5" hidden="1">{"test",#N/A,TRUE,"Summary";"test",#N/A,TRUE,"Assumptions"}</definedName>
    <definedName name="wrn.test._.2._2" localSheetId="4" hidden="1">{"test",#N/A,TRUE,"Summary";"test",#N/A,TRUE,"Assumptions"}</definedName>
    <definedName name="wrn.test._.2._2" localSheetId="1" hidden="1">{"test",#N/A,TRUE,"Summary";"test",#N/A,TRUE,"Assumptions"}</definedName>
    <definedName name="wrn.test._.2._2" localSheetId="7" hidden="1">{"test",#N/A,TRUE,"Summary";"test",#N/A,TRUE,"Assumptions"}</definedName>
    <definedName name="wrn.test._.2._2" hidden="1">{"test",#N/A,TRUE,"Summary";"test",#N/A,TRUE,"Assumptions"}</definedName>
    <definedName name="wrn.test._.2._3" localSheetId="2" hidden="1">{"test",#N/A,TRUE,"Summary";"test",#N/A,TRUE,"Assumptions"}</definedName>
    <definedName name="wrn.test._.2._3" localSheetId="6" hidden="1">{"test",#N/A,TRUE,"Summary";"test",#N/A,TRUE,"Assumptions"}</definedName>
    <definedName name="wrn.test._.2._3" localSheetId="3" hidden="1">{"test",#N/A,TRUE,"Summary";"test",#N/A,TRUE,"Assumptions"}</definedName>
    <definedName name="wrn.test._.2._3" localSheetId="9" hidden="1">{"test",#N/A,TRUE,"Summary";"test",#N/A,TRUE,"Assumptions"}</definedName>
    <definedName name="wrn.test._.2._3" localSheetId="5" hidden="1">{"test",#N/A,TRUE,"Summary";"test",#N/A,TRUE,"Assumptions"}</definedName>
    <definedName name="wrn.test._.2._3" localSheetId="4" hidden="1">{"test",#N/A,TRUE,"Summary";"test",#N/A,TRUE,"Assumptions"}</definedName>
    <definedName name="wrn.test._.2._3" localSheetId="1" hidden="1">{"test",#N/A,TRUE,"Summary";"test",#N/A,TRUE,"Assumptions"}</definedName>
    <definedName name="wrn.test._.2._3" localSheetId="7" hidden="1">{"test",#N/A,TRUE,"Summary";"test",#N/A,TRUE,"Assumptions"}</definedName>
    <definedName name="wrn.test._.2._3" hidden="1">{"test",#N/A,TRUE,"Summary";"test",#N/A,TRUE,"Assumptions"}</definedName>
    <definedName name="wrn.test._.2._4" localSheetId="2" hidden="1">{"test",#N/A,TRUE,"Summary";"test",#N/A,TRUE,"Assumptions"}</definedName>
    <definedName name="wrn.test._.2._4" localSheetId="6" hidden="1">{"test",#N/A,TRUE,"Summary";"test",#N/A,TRUE,"Assumptions"}</definedName>
    <definedName name="wrn.test._.2._4" localSheetId="3" hidden="1">{"test",#N/A,TRUE,"Summary";"test",#N/A,TRUE,"Assumptions"}</definedName>
    <definedName name="wrn.test._.2._4" localSheetId="9" hidden="1">{"test",#N/A,TRUE,"Summary";"test",#N/A,TRUE,"Assumptions"}</definedName>
    <definedName name="wrn.test._.2._4" localSheetId="5" hidden="1">{"test",#N/A,TRUE,"Summary";"test",#N/A,TRUE,"Assumptions"}</definedName>
    <definedName name="wrn.test._.2._4" localSheetId="4" hidden="1">{"test",#N/A,TRUE,"Summary";"test",#N/A,TRUE,"Assumptions"}</definedName>
    <definedName name="wrn.test._.2._4" localSheetId="1" hidden="1">{"test",#N/A,TRUE,"Summary";"test",#N/A,TRUE,"Assumptions"}</definedName>
    <definedName name="wrn.test._.2._4" localSheetId="7" hidden="1">{"test",#N/A,TRUE,"Summary";"test",#N/A,TRUE,"Assumptions"}</definedName>
    <definedName name="wrn.test._.2._4" hidden="1">{"test",#N/A,TRUE,"Summary";"test",#N/A,TRUE,"Assumptions"}</definedName>
    <definedName name="wrn.test._.2._5" localSheetId="2" hidden="1">{"test",#N/A,TRUE,"Summary";"test",#N/A,TRUE,"Assumptions"}</definedName>
    <definedName name="wrn.test._.2._5" localSheetId="6" hidden="1">{"test",#N/A,TRUE,"Summary";"test",#N/A,TRUE,"Assumptions"}</definedName>
    <definedName name="wrn.test._.2._5" localSheetId="3" hidden="1">{"test",#N/A,TRUE,"Summary";"test",#N/A,TRUE,"Assumptions"}</definedName>
    <definedName name="wrn.test._.2._5" localSheetId="9" hidden="1">{"test",#N/A,TRUE,"Summary";"test",#N/A,TRUE,"Assumptions"}</definedName>
    <definedName name="wrn.test._.2._5" localSheetId="5" hidden="1">{"test",#N/A,TRUE,"Summary";"test",#N/A,TRUE,"Assumptions"}</definedName>
    <definedName name="wrn.test._.2._5" localSheetId="4" hidden="1">{"test",#N/A,TRUE,"Summary";"test",#N/A,TRUE,"Assumptions"}</definedName>
    <definedName name="wrn.test._.2._5" localSheetId="1" hidden="1">{"test",#N/A,TRUE,"Summary";"test",#N/A,TRUE,"Assumptions"}</definedName>
    <definedName name="wrn.test._.2._5" localSheetId="7" hidden="1">{"test",#N/A,TRUE,"Summary";"test",#N/A,TRUE,"Assumptions"}</definedName>
    <definedName name="wrn.test._.2._5" hidden="1">{"test",#N/A,TRUE,"Summary";"test",#N/A,TRUE,"Assumptions"}</definedName>
    <definedName name="wrn.Test._1" localSheetId="2" hidden="1">{"test",#N/A,TRUE,"Summary";"test",#N/A,TRUE,"Assumptions"}</definedName>
    <definedName name="wrn.Test._1" localSheetId="6" hidden="1">{"test",#N/A,TRUE,"Summary";"test",#N/A,TRUE,"Assumptions"}</definedName>
    <definedName name="wrn.Test._1" localSheetId="3" hidden="1">{"test",#N/A,TRUE,"Summary";"test",#N/A,TRUE,"Assumptions"}</definedName>
    <definedName name="wrn.Test._1" localSheetId="9" hidden="1">{"test",#N/A,TRUE,"Summary";"test",#N/A,TRUE,"Assumptions"}</definedName>
    <definedName name="wrn.Test._1" localSheetId="5" hidden="1">{"test",#N/A,TRUE,"Summary";"test",#N/A,TRUE,"Assumptions"}</definedName>
    <definedName name="wrn.Test._1" localSheetId="4" hidden="1">{"test",#N/A,TRUE,"Summary";"test",#N/A,TRUE,"Assumptions"}</definedName>
    <definedName name="wrn.Test._1" localSheetId="1" hidden="1">{"test",#N/A,TRUE,"Summary";"test",#N/A,TRUE,"Assumptions"}</definedName>
    <definedName name="wrn.Test._1" localSheetId="7" hidden="1">{"test",#N/A,TRUE,"Summary";"test",#N/A,TRUE,"Assumptions"}</definedName>
    <definedName name="wrn.Test._1" hidden="1">{"test",#N/A,TRUE,"Summary";"test",#N/A,TRUE,"Assumptions"}</definedName>
    <definedName name="wrn.Test._2" localSheetId="2" hidden="1">{"test",#N/A,TRUE,"Summary";"test",#N/A,TRUE,"Assumptions"}</definedName>
    <definedName name="wrn.Test._2" localSheetId="6" hidden="1">{"test",#N/A,TRUE,"Summary";"test",#N/A,TRUE,"Assumptions"}</definedName>
    <definedName name="wrn.Test._2" localSheetId="3" hidden="1">{"test",#N/A,TRUE,"Summary";"test",#N/A,TRUE,"Assumptions"}</definedName>
    <definedName name="wrn.Test._2" localSheetId="9" hidden="1">{"test",#N/A,TRUE,"Summary";"test",#N/A,TRUE,"Assumptions"}</definedName>
    <definedName name="wrn.Test._2" localSheetId="5" hidden="1">{"test",#N/A,TRUE,"Summary";"test",#N/A,TRUE,"Assumptions"}</definedName>
    <definedName name="wrn.Test._2" localSheetId="4" hidden="1">{"test",#N/A,TRUE,"Summary";"test",#N/A,TRUE,"Assumptions"}</definedName>
    <definedName name="wrn.Test._2" localSheetId="1" hidden="1">{"test",#N/A,TRUE,"Summary";"test",#N/A,TRUE,"Assumptions"}</definedName>
    <definedName name="wrn.Test._2" localSheetId="7" hidden="1">{"test",#N/A,TRUE,"Summary";"test",#N/A,TRUE,"Assumptions"}</definedName>
    <definedName name="wrn.Test._2" hidden="1">{"test",#N/A,TRUE,"Summary";"test",#N/A,TRUE,"Assumptions"}</definedName>
    <definedName name="wrn.Test._3" localSheetId="2" hidden="1">{"test",#N/A,TRUE,"Summary";"test",#N/A,TRUE,"Assumptions"}</definedName>
    <definedName name="wrn.Test._3" localSheetId="6" hidden="1">{"test",#N/A,TRUE,"Summary";"test",#N/A,TRUE,"Assumptions"}</definedName>
    <definedName name="wrn.Test._3" localSheetId="3" hidden="1">{"test",#N/A,TRUE,"Summary";"test",#N/A,TRUE,"Assumptions"}</definedName>
    <definedName name="wrn.Test._3" localSheetId="9" hidden="1">{"test",#N/A,TRUE,"Summary";"test",#N/A,TRUE,"Assumptions"}</definedName>
    <definedName name="wrn.Test._3" localSheetId="5" hidden="1">{"test",#N/A,TRUE,"Summary";"test",#N/A,TRUE,"Assumptions"}</definedName>
    <definedName name="wrn.Test._3" localSheetId="4" hidden="1">{"test",#N/A,TRUE,"Summary";"test",#N/A,TRUE,"Assumptions"}</definedName>
    <definedName name="wrn.Test._3" localSheetId="1" hidden="1">{"test",#N/A,TRUE,"Summary";"test",#N/A,TRUE,"Assumptions"}</definedName>
    <definedName name="wrn.Test._3" localSheetId="7" hidden="1">{"test",#N/A,TRUE,"Summary";"test",#N/A,TRUE,"Assumptions"}</definedName>
    <definedName name="wrn.Test._3" hidden="1">{"test",#N/A,TRUE,"Summary";"test",#N/A,TRUE,"Assumptions"}</definedName>
    <definedName name="wrn.Test._4" localSheetId="2" hidden="1">{"test",#N/A,TRUE,"Summary";"test",#N/A,TRUE,"Assumptions"}</definedName>
    <definedName name="wrn.Test._4" localSheetId="6" hidden="1">{"test",#N/A,TRUE,"Summary";"test",#N/A,TRUE,"Assumptions"}</definedName>
    <definedName name="wrn.Test._4" localSheetId="3" hidden="1">{"test",#N/A,TRUE,"Summary";"test",#N/A,TRUE,"Assumptions"}</definedName>
    <definedName name="wrn.Test._4" localSheetId="9" hidden="1">{"test",#N/A,TRUE,"Summary";"test",#N/A,TRUE,"Assumptions"}</definedName>
    <definedName name="wrn.Test._4" localSheetId="5" hidden="1">{"test",#N/A,TRUE,"Summary";"test",#N/A,TRUE,"Assumptions"}</definedName>
    <definedName name="wrn.Test._4" localSheetId="4" hidden="1">{"test",#N/A,TRUE,"Summary";"test",#N/A,TRUE,"Assumptions"}</definedName>
    <definedName name="wrn.Test._4" localSheetId="1" hidden="1">{"test",#N/A,TRUE,"Summary";"test",#N/A,TRUE,"Assumptions"}</definedName>
    <definedName name="wrn.Test._4" localSheetId="7" hidden="1">{"test",#N/A,TRUE,"Summary";"test",#N/A,TRUE,"Assumptions"}</definedName>
    <definedName name="wrn.Test._4" hidden="1">{"test",#N/A,TRUE,"Summary";"test",#N/A,TRUE,"Assumptions"}</definedName>
    <definedName name="wrn.Test._5" localSheetId="2" hidden="1">{"test",#N/A,TRUE,"Summary";"test",#N/A,TRUE,"Assumptions"}</definedName>
    <definedName name="wrn.Test._5" localSheetId="6" hidden="1">{"test",#N/A,TRUE,"Summary";"test",#N/A,TRUE,"Assumptions"}</definedName>
    <definedName name="wrn.Test._5" localSheetId="3" hidden="1">{"test",#N/A,TRUE,"Summary";"test",#N/A,TRUE,"Assumptions"}</definedName>
    <definedName name="wrn.Test._5" localSheetId="9" hidden="1">{"test",#N/A,TRUE,"Summary";"test",#N/A,TRUE,"Assumptions"}</definedName>
    <definedName name="wrn.Test._5" localSheetId="5" hidden="1">{"test",#N/A,TRUE,"Summary";"test",#N/A,TRUE,"Assumptions"}</definedName>
    <definedName name="wrn.Test._5" localSheetId="4" hidden="1">{"test",#N/A,TRUE,"Summary";"test",#N/A,TRUE,"Assumptions"}</definedName>
    <definedName name="wrn.Test._5" localSheetId="1" hidden="1">{"test",#N/A,TRUE,"Summary";"test",#N/A,TRUE,"Assumptions"}</definedName>
    <definedName name="wrn.Test._5" localSheetId="7" hidden="1">{"test",#N/A,TRUE,"Summary";"test",#N/A,TRUE,"Assumptions"}</definedName>
    <definedName name="wrn.Test._5" hidden="1">{"test",#N/A,TRUE,"Summary";"test",#N/A,TRUE,"Assumptions"}</definedName>
    <definedName name="wrn.test1." localSheetId="0" hidden="1">{#N/A,#N/A,FALSE,"Earn'gs &amp; Val'n";#N/A,#N/A,FALSE,"Interim"}</definedName>
    <definedName name="wrn.test1." localSheetId="2" hidden="1">{#N/A,#N/A,FALSE,"Earn'gs &amp; Val'n";#N/A,#N/A,FALSE,"Interim"}</definedName>
    <definedName name="wrn.test1." localSheetId="6" hidden="1">{#N/A,#N/A,FALSE,"Earn'gs &amp; Val'n";#N/A,#N/A,FALSE,"Interim"}</definedName>
    <definedName name="wrn.test1." localSheetId="3" hidden="1">{#N/A,#N/A,FALSE,"Earn'gs &amp; Val'n";#N/A,#N/A,FALSE,"Interim"}</definedName>
    <definedName name="wrn.test1." localSheetId="9" hidden="1">{#N/A,#N/A,FALSE,"Earn'gs &amp; Val'n";#N/A,#N/A,FALSE,"Interim"}</definedName>
    <definedName name="wrn.test1." localSheetId="5" hidden="1">{#N/A,#N/A,FALSE,"Earn'gs &amp; Val'n";#N/A,#N/A,FALSE,"Interim"}</definedName>
    <definedName name="wrn.test1." localSheetId="4" hidden="1">{#N/A,#N/A,FALSE,"Earn'gs &amp; Val'n";#N/A,#N/A,FALSE,"Interim"}</definedName>
    <definedName name="wrn.test1." localSheetId="1" hidden="1">{#N/A,#N/A,FALSE,"Earn'gs &amp; Val'n";#N/A,#N/A,FALSE,"Interim"}</definedName>
    <definedName name="wrn.test1." localSheetId="7" hidden="1">{#N/A,#N/A,FALSE,"Earn'gs &amp; Val'n";#N/A,#N/A,FALSE,"Interim"}</definedName>
    <definedName name="wrn.test1." hidden="1">{#N/A,#N/A,FALSE,"Earn'gs &amp; Val'n";#N/A,#N/A,FALSE,"Interim"}</definedName>
    <definedName name="wrn.TODO." localSheetId="0" hidden="1">{#N/A,#N/A,FALSE,"RESUMEN";#N/A,#N/A,FALSE,"PARQ_C";#N/A,#N/A,FALSE,"PARQ_P";#N/A,#N/A,FALSE,"MIN_S_C";#N/A,#N/A,FALSE,"MIN_S_P";#N/A,#N/A,FALSE,"MIN_E_M_M";#N/A,#N/A,FALSE,"MIN_E_FIJA";#N/A,#N/A,FALSE,"SUPUESTOS"}</definedName>
    <definedName name="wrn.TODO." localSheetId="2" hidden="1">{#N/A,#N/A,FALSE,"RESUMEN";#N/A,#N/A,FALSE,"PARQ_C";#N/A,#N/A,FALSE,"PARQ_P";#N/A,#N/A,FALSE,"MIN_S_C";#N/A,#N/A,FALSE,"MIN_S_P";#N/A,#N/A,FALSE,"MIN_E_M_M";#N/A,#N/A,FALSE,"MIN_E_FIJA";#N/A,#N/A,FALSE,"SUPUESTOS"}</definedName>
    <definedName name="wrn.TODO." localSheetId="6" hidden="1">{#N/A,#N/A,FALSE,"RESUMEN";#N/A,#N/A,FALSE,"PARQ_C";#N/A,#N/A,FALSE,"PARQ_P";#N/A,#N/A,FALSE,"MIN_S_C";#N/A,#N/A,FALSE,"MIN_S_P";#N/A,#N/A,FALSE,"MIN_E_M_M";#N/A,#N/A,FALSE,"MIN_E_FIJA";#N/A,#N/A,FALSE,"SUPUESTOS"}</definedName>
    <definedName name="wrn.TODO." localSheetId="3" hidden="1">{#N/A,#N/A,FALSE,"RESUMEN";#N/A,#N/A,FALSE,"PARQ_C";#N/A,#N/A,FALSE,"PARQ_P";#N/A,#N/A,FALSE,"MIN_S_C";#N/A,#N/A,FALSE,"MIN_S_P";#N/A,#N/A,FALSE,"MIN_E_M_M";#N/A,#N/A,FALSE,"MIN_E_FIJA";#N/A,#N/A,FALSE,"SUPUESTOS"}</definedName>
    <definedName name="wrn.TODO." localSheetId="9" hidden="1">{#N/A,#N/A,FALSE,"RESUMEN";#N/A,#N/A,FALSE,"PARQ_C";#N/A,#N/A,FALSE,"PARQ_P";#N/A,#N/A,FALSE,"MIN_S_C";#N/A,#N/A,FALSE,"MIN_S_P";#N/A,#N/A,FALSE,"MIN_E_M_M";#N/A,#N/A,FALSE,"MIN_E_FIJA";#N/A,#N/A,FALSE,"SUPUESTOS"}</definedName>
    <definedName name="wrn.TODO." localSheetId="5" hidden="1">{#N/A,#N/A,FALSE,"RESUMEN";#N/A,#N/A,FALSE,"PARQ_C";#N/A,#N/A,FALSE,"PARQ_P";#N/A,#N/A,FALSE,"MIN_S_C";#N/A,#N/A,FALSE,"MIN_S_P";#N/A,#N/A,FALSE,"MIN_E_M_M";#N/A,#N/A,FALSE,"MIN_E_FIJA";#N/A,#N/A,FALSE,"SUPUESTOS"}</definedName>
    <definedName name="wrn.TODO." localSheetId="4" hidden="1">{#N/A,#N/A,FALSE,"RESUMEN";#N/A,#N/A,FALSE,"PARQ_C";#N/A,#N/A,FALSE,"PARQ_P";#N/A,#N/A,FALSE,"MIN_S_C";#N/A,#N/A,FALSE,"MIN_S_P";#N/A,#N/A,FALSE,"MIN_E_M_M";#N/A,#N/A,FALSE,"MIN_E_FIJA";#N/A,#N/A,FALSE,"SUPUESTOS"}</definedName>
    <definedName name="wrn.TODO." localSheetId="1" hidden="1">{#N/A,#N/A,FALSE,"RESUMEN";#N/A,#N/A,FALSE,"PARQ_C";#N/A,#N/A,FALSE,"PARQ_P";#N/A,#N/A,FALSE,"MIN_S_C";#N/A,#N/A,FALSE,"MIN_S_P";#N/A,#N/A,FALSE,"MIN_E_M_M";#N/A,#N/A,FALSE,"MIN_E_FIJA";#N/A,#N/A,FALSE,"SUPUESTOS"}</definedName>
    <definedName name="wrn.TODO." localSheetId="7" hidden="1">{#N/A,#N/A,FALSE,"RESUMEN";#N/A,#N/A,FALSE,"PARQ_C";#N/A,#N/A,FALSE,"PARQ_P";#N/A,#N/A,FALSE,"MIN_S_C";#N/A,#N/A,FALSE,"MIN_S_P";#N/A,#N/A,FALSE,"MIN_E_M_M";#N/A,#N/A,FALSE,"MIN_E_FIJA";#N/A,#N/A,FALSE,"SUPUESTOS"}</definedName>
    <definedName name="wrn.TODO." hidden="1">{#N/A,#N/A,FALSE,"RESUMEN";#N/A,#N/A,FALSE,"PARQ_C";#N/A,#N/A,FALSE,"PARQ_P";#N/A,#N/A,FALSE,"MIN_S_C";#N/A,#N/A,FALSE,"MIN_S_P";#N/A,#N/A,FALSE,"MIN_E_M_M";#N/A,#N/A,FALSE,"MIN_E_FIJA";#N/A,#N/A,FALSE,"SUPUESTOS"}</definedName>
    <definedName name="wrn.TOTAL." localSheetId="0" hidden="1">{#N/A,#N/A,FALSE,"INVERSIONES Y AMORTIZ";#N/A,#N/A,FALSE,"BALANCE";#N/A,#N/A,FALSE,"CUENTA DE PYG";#N/A,#N/A,FALSE,"CUENTA DE PYG (2)";#N/A,#N/A,FALSE,"RATIOS";#N/A,#N/A,FALSE,"G. PERSONAL";#N/A,#N/A,FALSE,"G. SOCIALES";#N/A,#N/A,FALSE,"G. GENERALES";#N/A,#N/A,FALSE,"LINEAS DE PRODUCTOS"}</definedName>
    <definedName name="wrn.TOTAL." localSheetId="2" hidden="1">{#N/A,#N/A,FALSE,"INVERSIONES Y AMORTIZ";#N/A,#N/A,FALSE,"BALANCE";#N/A,#N/A,FALSE,"CUENTA DE PYG";#N/A,#N/A,FALSE,"CUENTA DE PYG (2)";#N/A,#N/A,FALSE,"RATIOS";#N/A,#N/A,FALSE,"G. PERSONAL";#N/A,#N/A,FALSE,"G. SOCIALES";#N/A,#N/A,FALSE,"G. GENERALES";#N/A,#N/A,FALSE,"LINEAS DE PRODUCTOS"}</definedName>
    <definedName name="wrn.TOTAL." localSheetId="6" hidden="1">{#N/A,#N/A,FALSE,"INVERSIONES Y AMORTIZ";#N/A,#N/A,FALSE,"BALANCE";#N/A,#N/A,FALSE,"CUENTA DE PYG";#N/A,#N/A,FALSE,"CUENTA DE PYG (2)";#N/A,#N/A,FALSE,"RATIOS";#N/A,#N/A,FALSE,"G. PERSONAL";#N/A,#N/A,FALSE,"G. SOCIALES";#N/A,#N/A,FALSE,"G. GENERALES";#N/A,#N/A,FALSE,"LINEAS DE PRODUCTOS"}</definedName>
    <definedName name="wrn.TOTAL." localSheetId="3" hidden="1">{#N/A,#N/A,FALSE,"INVERSIONES Y AMORTIZ";#N/A,#N/A,FALSE,"BALANCE";#N/A,#N/A,FALSE,"CUENTA DE PYG";#N/A,#N/A,FALSE,"CUENTA DE PYG (2)";#N/A,#N/A,FALSE,"RATIOS";#N/A,#N/A,FALSE,"G. PERSONAL";#N/A,#N/A,FALSE,"G. SOCIALES";#N/A,#N/A,FALSE,"G. GENERALES";#N/A,#N/A,FALSE,"LINEAS DE PRODUCTOS"}</definedName>
    <definedName name="wrn.TOTAL." localSheetId="9" hidden="1">{#N/A,#N/A,FALSE,"INVERSIONES Y AMORTIZ";#N/A,#N/A,FALSE,"BALANCE";#N/A,#N/A,FALSE,"CUENTA DE PYG";#N/A,#N/A,FALSE,"CUENTA DE PYG (2)";#N/A,#N/A,FALSE,"RATIOS";#N/A,#N/A,FALSE,"G. PERSONAL";#N/A,#N/A,FALSE,"G. SOCIALES";#N/A,#N/A,FALSE,"G. GENERALES";#N/A,#N/A,FALSE,"LINEAS DE PRODUCTOS"}</definedName>
    <definedName name="wrn.TOTAL." localSheetId="5" hidden="1">{#N/A,#N/A,FALSE,"INVERSIONES Y AMORTIZ";#N/A,#N/A,FALSE,"BALANCE";#N/A,#N/A,FALSE,"CUENTA DE PYG";#N/A,#N/A,FALSE,"CUENTA DE PYG (2)";#N/A,#N/A,FALSE,"RATIOS";#N/A,#N/A,FALSE,"G. PERSONAL";#N/A,#N/A,FALSE,"G. SOCIALES";#N/A,#N/A,FALSE,"G. GENERALES";#N/A,#N/A,FALSE,"LINEAS DE PRODUCTOS"}</definedName>
    <definedName name="wrn.TOTAL." localSheetId="4" hidden="1">{#N/A,#N/A,FALSE,"INVERSIONES Y AMORTIZ";#N/A,#N/A,FALSE,"BALANCE";#N/A,#N/A,FALSE,"CUENTA DE PYG";#N/A,#N/A,FALSE,"CUENTA DE PYG (2)";#N/A,#N/A,FALSE,"RATIOS";#N/A,#N/A,FALSE,"G. PERSONAL";#N/A,#N/A,FALSE,"G. SOCIALES";#N/A,#N/A,FALSE,"G. GENERALES";#N/A,#N/A,FALSE,"LINEAS DE PRODUCTOS"}</definedName>
    <definedName name="wrn.TOTAL." localSheetId="1" hidden="1">{#N/A,#N/A,FALSE,"INVERSIONES Y AMORTIZ";#N/A,#N/A,FALSE,"BALANCE";#N/A,#N/A,FALSE,"CUENTA DE PYG";#N/A,#N/A,FALSE,"CUENTA DE PYG (2)";#N/A,#N/A,FALSE,"RATIOS";#N/A,#N/A,FALSE,"G. PERSONAL";#N/A,#N/A,FALSE,"G. SOCIALES";#N/A,#N/A,FALSE,"G. GENERALES";#N/A,#N/A,FALSE,"LINEAS DE PRODUCTOS"}</definedName>
    <definedName name="wrn.TOTAL." localSheetId="7" hidden="1">{#N/A,#N/A,FALSE,"INVERSIONES Y AMORTIZ";#N/A,#N/A,FALSE,"BALANCE";#N/A,#N/A,FALSE,"CUENTA DE PYG";#N/A,#N/A,FALSE,"CUENTA DE PYG (2)";#N/A,#N/A,FALSE,"RATIOS";#N/A,#N/A,FALSE,"G. PERSONAL";#N/A,#N/A,FALSE,"G. SOCIALES";#N/A,#N/A,FALSE,"G. GENERALES";#N/A,#N/A,FALSE,"LINEAS DE PRODUCTOS"}</definedName>
    <definedName name="wrn.TOTAL." hidden="1">{#N/A,#N/A,FALSE,"INVERSIONES Y AMORTIZ";#N/A,#N/A,FALSE,"BALANCE";#N/A,#N/A,FALSE,"CUENTA DE PYG";#N/A,#N/A,FALSE,"CUENTA DE PYG (2)";#N/A,#N/A,FALSE,"RATIOS";#N/A,#N/A,FALSE,"G. PERSONAL";#N/A,#N/A,FALSE,"G. SOCIALES";#N/A,#N/A,FALSE,"G. GENERALES";#N/A,#N/A,FALSE,"LINEAS DE PRODUCTOS"}</definedName>
    <definedName name="wrn.USW." localSheetId="0" hidden="1">{"IS",#N/A,FALSE,"IS";"RPTIS",#N/A,FALSE,"RPTIS";"STATS",#N/A,FALSE,"STATS";"BS",#N/A,FALSE,"BS"}</definedName>
    <definedName name="wrn.USW." localSheetId="2" hidden="1">{"IS",#N/A,FALSE,"IS";"RPTIS",#N/A,FALSE,"RPTIS";"STATS",#N/A,FALSE,"STATS";"BS",#N/A,FALSE,"BS"}</definedName>
    <definedName name="wrn.USW." localSheetId="6" hidden="1">{"IS",#N/A,FALSE,"IS";"RPTIS",#N/A,FALSE,"RPTIS";"STATS",#N/A,FALSE,"STATS";"BS",#N/A,FALSE,"BS"}</definedName>
    <definedName name="wrn.USW." localSheetId="3" hidden="1">{"IS",#N/A,FALSE,"IS";"RPTIS",#N/A,FALSE,"RPTIS";"STATS",#N/A,FALSE,"STATS";"BS",#N/A,FALSE,"BS"}</definedName>
    <definedName name="wrn.USW." localSheetId="9" hidden="1">{"IS",#N/A,FALSE,"IS";"RPTIS",#N/A,FALSE,"RPTIS";"STATS",#N/A,FALSE,"STATS";"BS",#N/A,FALSE,"BS"}</definedName>
    <definedName name="wrn.USW." localSheetId="5" hidden="1">{"IS",#N/A,FALSE,"IS";"RPTIS",#N/A,FALSE,"RPTIS";"STATS",#N/A,FALSE,"STATS";"BS",#N/A,FALSE,"BS"}</definedName>
    <definedName name="wrn.USW." localSheetId="4" hidden="1">{"IS",#N/A,FALSE,"IS";"RPTIS",#N/A,FALSE,"RPTIS";"STATS",#N/A,FALSE,"STATS";"BS",#N/A,FALSE,"BS"}</definedName>
    <definedName name="wrn.USW." localSheetId="1" hidden="1">{"IS",#N/A,FALSE,"IS";"RPTIS",#N/A,FALSE,"RPTIS";"STATS",#N/A,FALSE,"STATS";"BS",#N/A,FALSE,"BS"}</definedName>
    <definedName name="wrn.USW." localSheetId="7" hidden="1">{"IS",#N/A,FALSE,"IS";"RPTIS",#N/A,FALSE,"RPTIS";"STATS",#N/A,FALSE,"STATS";"BS",#N/A,FALSE,"BS"}</definedName>
    <definedName name="wrn.USW." hidden="1">{"IS",#N/A,FALSE,"IS";"RPTIS",#N/A,FALSE,"RPTIS";"STATS",#N/A,FALSE,"STATS";"BS",#N/A,FALSE,"BS"}</definedName>
    <definedName name="wrn.WORK._.PAPER." localSheetId="0" hidden="1">{#N/A,#N/A,TRUE,"Consolidate";"Work Paper MKT",#N/A,TRUE,"MKT";"Work Paper BUSS",#N/A,TRUE,"BusOper";"Work Paper TECH",#N/A,TRUE,"Tech";"Work Paper LOCAL",#N/A,TRUE,"LocalProg";"Work Paper GA",#N/A,TRUE,"G&amp;A";"Work Paper CONSOL",#N/A,TRUE,"Consolidate"}</definedName>
    <definedName name="wrn.WORK._.PAPER." localSheetId="2" hidden="1">{#N/A,#N/A,TRUE,"Consolidate";"Work Paper MKT",#N/A,TRUE,"MKT";"Work Paper BUSS",#N/A,TRUE,"BusOper";"Work Paper TECH",#N/A,TRUE,"Tech";"Work Paper LOCAL",#N/A,TRUE,"LocalProg";"Work Paper GA",#N/A,TRUE,"G&amp;A";"Work Paper CONSOL",#N/A,TRUE,"Consolidate"}</definedName>
    <definedName name="wrn.WORK._.PAPER." localSheetId="6" hidden="1">{#N/A,#N/A,TRUE,"Consolidate";"Work Paper MKT",#N/A,TRUE,"MKT";"Work Paper BUSS",#N/A,TRUE,"BusOper";"Work Paper TECH",#N/A,TRUE,"Tech";"Work Paper LOCAL",#N/A,TRUE,"LocalProg";"Work Paper GA",#N/A,TRUE,"G&amp;A";"Work Paper CONSOL",#N/A,TRUE,"Consolidate"}</definedName>
    <definedName name="wrn.WORK._.PAPER." localSheetId="3" hidden="1">{#N/A,#N/A,TRUE,"Consolidate";"Work Paper MKT",#N/A,TRUE,"MKT";"Work Paper BUSS",#N/A,TRUE,"BusOper";"Work Paper TECH",#N/A,TRUE,"Tech";"Work Paper LOCAL",#N/A,TRUE,"LocalProg";"Work Paper GA",#N/A,TRUE,"G&amp;A";"Work Paper CONSOL",#N/A,TRUE,"Consolidate"}</definedName>
    <definedName name="wrn.WORK._.PAPER." localSheetId="9" hidden="1">{#N/A,#N/A,TRUE,"Consolidate";"Work Paper MKT",#N/A,TRUE,"MKT";"Work Paper BUSS",#N/A,TRUE,"BusOper";"Work Paper TECH",#N/A,TRUE,"Tech";"Work Paper LOCAL",#N/A,TRUE,"LocalProg";"Work Paper GA",#N/A,TRUE,"G&amp;A";"Work Paper CONSOL",#N/A,TRUE,"Consolidate"}</definedName>
    <definedName name="wrn.WORK._.PAPER." localSheetId="5" hidden="1">{#N/A,#N/A,TRUE,"Consolidate";"Work Paper MKT",#N/A,TRUE,"MKT";"Work Paper BUSS",#N/A,TRUE,"BusOper";"Work Paper TECH",#N/A,TRUE,"Tech";"Work Paper LOCAL",#N/A,TRUE,"LocalProg";"Work Paper GA",#N/A,TRUE,"G&amp;A";"Work Paper CONSOL",#N/A,TRUE,"Consolidate"}</definedName>
    <definedName name="wrn.WORK._.PAPER." localSheetId="4" hidden="1">{#N/A,#N/A,TRUE,"Consolidate";"Work Paper MKT",#N/A,TRUE,"MKT";"Work Paper BUSS",#N/A,TRUE,"BusOper";"Work Paper TECH",#N/A,TRUE,"Tech";"Work Paper LOCAL",#N/A,TRUE,"LocalProg";"Work Paper GA",#N/A,TRUE,"G&amp;A";"Work Paper CONSOL",#N/A,TRUE,"Consolidate"}</definedName>
    <definedName name="wrn.WORK._.PAPER." localSheetId="1" hidden="1">{#N/A,#N/A,TRUE,"Consolidate";"Work Paper MKT",#N/A,TRUE,"MKT";"Work Paper BUSS",#N/A,TRUE,"BusOper";"Work Paper TECH",#N/A,TRUE,"Tech";"Work Paper LOCAL",#N/A,TRUE,"LocalProg";"Work Paper GA",#N/A,TRUE,"G&amp;A";"Work Paper CONSOL",#N/A,TRUE,"Consolidate"}</definedName>
    <definedName name="wrn.WORK._.PAPER." localSheetId="7" hidden="1">{#N/A,#N/A,TRUE,"Consolidate";"Work Paper MKT",#N/A,TRUE,"MKT";"Work Paper BUSS",#N/A,TRUE,"BusOper";"Work Paper TECH",#N/A,TRUE,"Tech";"Work Paper LOCAL",#N/A,TRUE,"LocalProg";"Work Paper GA",#N/A,TRUE,"G&amp;A";"Work Paper CONSOL",#N/A,TRUE,"Consolidate"}</definedName>
    <definedName name="wrn.WORK._.PAPER." hidden="1">{#N/A,#N/A,TRUE,"Consolidate";"Work Paper MKT",#N/A,TRUE,"MKT";"Work Paper BUSS",#N/A,TRUE,"BusOper";"Work Paper TECH",#N/A,TRUE,"Tech";"Work Paper LOCAL",#N/A,TRUE,"LocalProg";"Work Paper GA",#N/A,TRUE,"G&amp;A";"Work Paper CONSOL",#N/A,TRUE,"Consolidate"}</definedName>
    <definedName name="wrn.WORK._.PAPER._.99." localSheetId="0" hidden="1">{"Work Paper99 MKT",#N/A,TRUE,"MKT";"Work Paper99 BUSS",#N/A,TRUE,"BusOper";"Work Paper99 TECH",#N/A,TRUE,"Tech";"Work Paper99 LOCAL",#N/A,TRUE,"LocalProg";"Work Paper99 GA",#N/A,TRUE,"G&amp;A";"Work Paper99 CONSOL",#N/A,TRUE,"Consolidate"}</definedName>
    <definedName name="wrn.WORK._.PAPER._.99." localSheetId="2" hidden="1">{"Work Paper99 MKT",#N/A,TRUE,"MKT";"Work Paper99 BUSS",#N/A,TRUE,"BusOper";"Work Paper99 TECH",#N/A,TRUE,"Tech";"Work Paper99 LOCAL",#N/A,TRUE,"LocalProg";"Work Paper99 GA",#N/A,TRUE,"G&amp;A";"Work Paper99 CONSOL",#N/A,TRUE,"Consolidate"}</definedName>
    <definedName name="wrn.WORK._.PAPER._.99." localSheetId="6" hidden="1">{"Work Paper99 MKT",#N/A,TRUE,"MKT";"Work Paper99 BUSS",#N/A,TRUE,"BusOper";"Work Paper99 TECH",#N/A,TRUE,"Tech";"Work Paper99 LOCAL",#N/A,TRUE,"LocalProg";"Work Paper99 GA",#N/A,TRUE,"G&amp;A";"Work Paper99 CONSOL",#N/A,TRUE,"Consolidate"}</definedName>
    <definedName name="wrn.WORK._.PAPER._.99." localSheetId="3" hidden="1">{"Work Paper99 MKT",#N/A,TRUE,"MKT";"Work Paper99 BUSS",#N/A,TRUE,"BusOper";"Work Paper99 TECH",#N/A,TRUE,"Tech";"Work Paper99 LOCAL",#N/A,TRUE,"LocalProg";"Work Paper99 GA",#N/A,TRUE,"G&amp;A";"Work Paper99 CONSOL",#N/A,TRUE,"Consolidate"}</definedName>
    <definedName name="wrn.WORK._.PAPER._.99." localSheetId="9" hidden="1">{"Work Paper99 MKT",#N/A,TRUE,"MKT";"Work Paper99 BUSS",#N/A,TRUE,"BusOper";"Work Paper99 TECH",#N/A,TRUE,"Tech";"Work Paper99 LOCAL",#N/A,TRUE,"LocalProg";"Work Paper99 GA",#N/A,TRUE,"G&amp;A";"Work Paper99 CONSOL",#N/A,TRUE,"Consolidate"}</definedName>
    <definedName name="wrn.WORK._.PAPER._.99." localSheetId="5" hidden="1">{"Work Paper99 MKT",#N/A,TRUE,"MKT";"Work Paper99 BUSS",#N/A,TRUE,"BusOper";"Work Paper99 TECH",#N/A,TRUE,"Tech";"Work Paper99 LOCAL",#N/A,TRUE,"LocalProg";"Work Paper99 GA",#N/A,TRUE,"G&amp;A";"Work Paper99 CONSOL",#N/A,TRUE,"Consolidate"}</definedName>
    <definedName name="wrn.WORK._.PAPER._.99." localSheetId="4" hidden="1">{"Work Paper99 MKT",#N/A,TRUE,"MKT";"Work Paper99 BUSS",#N/A,TRUE,"BusOper";"Work Paper99 TECH",#N/A,TRUE,"Tech";"Work Paper99 LOCAL",#N/A,TRUE,"LocalProg";"Work Paper99 GA",#N/A,TRUE,"G&amp;A";"Work Paper99 CONSOL",#N/A,TRUE,"Consolidate"}</definedName>
    <definedName name="wrn.WORK._.PAPER._.99." localSheetId="1" hidden="1">{"Work Paper99 MKT",#N/A,TRUE,"MKT";"Work Paper99 BUSS",#N/A,TRUE,"BusOper";"Work Paper99 TECH",#N/A,TRUE,"Tech";"Work Paper99 LOCAL",#N/A,TRUE,"LocalProg";"Work Paper99 GA",#N/A,TRUE,"G&amp;A";"Work Paper99 CONSOL",#N/A,TRUE,"Consolidate"}</definedName>
    <definedName name="wrn.WORK._.PAPER._.99." localSheetId="7" hidden="1">{"Work Paper99 MKT",#N/A,TRUE,"MKT";"Work Paper99 BUSS",#N/A,TRUE,"BusOper";"Work Paper99 TECH",#N/A,TRUE,"Tech";"Work Paper99 LOCAL",#N/A,TRUE,"LocalProg";"Work Paper99 GA",#N/A,TRUE,"G&amp;A";"Work Paper99 CONSOL",#N/A,TRUE,"Consolidate"}</definedName>
    <definedName name="wrn.WORK._.PAPER._.99." hidden="1">{"Work Paper99 MKT",#N/A,TRUE,"MKT";"Work Paper99 BUSS",#N/A,TRUE,"BusOper";"Work Paper99 TECH",#N/A,TRUE,"Tech";"Work Paper99 LOCAL",#N/A,TRUE,"LocalProg";"Work Paper99 GA",#N/A,TRUE,"G&amp;A";"Work Paper99 CONSOL",#N/A,TRUE,"Consolidate"}</definedName>
    <definedName name="wrn1.history" localSheetId="0" hidden="1">{#N/A,#N/A,FALSE,"model"}</definedName>
    <definedName name="wrn1.history" localSheetId="2" hidden="1">{#N/A,#N/A,FALSE,"model"}</definedName>
    <definedName name="wrn1.history" localSheetId="6" hidden="1">{#N/A,#N/A,FALSE,"model"}</definedName>
    <definedName name="wrn1.history" localSheetId="3" hidden="1">{#N/A,#N/A,FALSE,"model"}</definedName>
    <definedName name="wrn1.history" localSheetId="9" hidden="1">{#N/A,#N/A,FALSE,"model"}</definedName>
    <definedName name="wrn1.history" localSheetId="5" hidden="1">{#N/A,#N/A,FALSE,"model"}</definedName>
    <definedName name="wrn1.history" localSheetId="4" hidden="1">{#N/A,#N/A,FALSE,"model"}</definedName>
    <definedName name="wrn1.history" localSheetId="1" hidden="1">{#N/A,#N/A,FALSE,"model"}</definedName>
    <definedName name="wrn1.history" localSheetId="7" hidden="1">{#N/A,#N/A,FALSE,"model"}</definedName>
    <definedName name="wrn1.history" hidden="1">{#N/A,#N/A,FALSE,"model"}</definedName>
    <definedName name="wrn3.histroic" localSheetId="0" hidden="1">{#N/A,#N/A,FALSE,"model"}</definedName>
    <definedName name="wrn3.histroic" localSheetId="2" hidden="1">{#N/A,#N/A,FALSE,"model"}</definedName>
    <definedName name="wrn3.histroic" localSheetId="6" hidden="1">{#N/A,#N/A,FALSE,"model"}</definedName>
    <definedName name="wrn3.histroic" localSheetId="3" hidden="1">{#N/A,#N/A,FALSE,"model"}</definedName>
    <definedName name="wrn3.histroic" localSheetId="9" hidden="1">{#N/A,#N/A,FALSE,"model"}</definedName>
    <definedName name="wrn3.histroic" localSheetId="5" hidden="1">{#N/A,#N/A,FALSE,"model"}</definedName>
    <definedName name="wrn3.histroic" localSheetId="4" hidden="1">{#N/A,#N/A,FALSE,"model"}</definedName>
    <definedName name="wrn3.histroic" localSheetId="1" hidden="1">{#N/A,#N/A,FALSE,"model"}</definedName>
    <definedName name="wrn3.histroic" localSheetId="7" hidden="1">{#N/A,#N/A,FALSE,"model"}</definedName>
    <definedName name="wrn3.histroic" hidden="1">{#N/A,#N/A,FALSE,"model"}</definedName>
    <definedName name="wvu.inputs._.raw._.data." localSheetId="0"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6"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9"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5"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7"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localSheetId="0"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6"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9"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7"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localSheetId="0"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6"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9"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5"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7"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localSheetId="0"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6"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9"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5"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7"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x" localSheetId="0" hidden="1">[23]BP!$G$11</definedName>
    <definedName name="x" hidden="1">[23]BP!$G$11</definedName>
    <definedName name="XREF_COLUMN_1" localSheetId="0" hidden="1">[24]DOAR!#REF!</definedName>
    <definedName name="XREF_COLUMN_1" hidden="1">[24]DOAR!#REF!</definedName>
    <definedName name="XREF_COLUMN_10" localSheetId="0" hidden="1">#REF!</definedName>
    <definedName name="XREF_COLUMN_10" hidden="1">#REF!</definedName>
    <definedName name="XREF_COLUMN_11" localSheetId="0" hidden="1">#REF!</definedName>
    <definedName name="XREF_COLUMN_11" hidden="1">#REF!</definedName>
    <definedName name="XREF_COLUMN_14" localSheetId="0" hidden="1">#REF!</definedName>
    <definedName name="XREF_COLUMN_14" hidden="1">#REF!</definedName>
    <definedName name="XREF_COLUMN_15" localSheetId="0" hidden="1">#REF!</definedName>
    <definedName name="XREF_COLUMN_15" hidden="1">#REF!</definedName>
    <definedName name="XREF_COLUMN_16" localSheetId="0" hidden="1">#REF!</definedName>
    <definedName name="XREF_COLUMN_16" hidden="1">#REF!</definedName>
    <definedName name="XREF_COLUMN_17" hidden="1">'[25]Tickmarks '!$G$1:$G$65536</definedName>
    <definedName name="XREF_COLUMN_19" localSheetId="0" hidden="1">#REF!</definedName>
    <definedName name="XREF_COLUMN_19" hidden="1">#REF!</definedName>
    <definedName name="XREF_COLUMN_2" localSheetId="0" hidden="1">#REF!</definedName>
    <definedName name="XREF_COLUMN_2" hidden="1">#REF!</definedName>
    <definedName name="XREF_COLUMN_20" localSheetId="0" hidden="1">'[26]Mapa de Resultado'!#REF!</definedName>
    <definedName name="XREF_COLUMN_20" hidden="1">'[26]Mapa de Resultado'!#REF!</definedName>
    <definedName name="XREF_COLUMN_21" localSheetId="0" hidden="1">'[26]Mapa de Resultado'!#REF!</definedName>
    <definedName name="XREF_COLUMN_21" hidden="1">'[26]Mapa de Resultado'!#REF!</definedName>
    <definedName name="XREF_COLUMN_3" localSheetId="0" hidden="1">#REF!</definedName>
    <definedName name="XREF_COLUMN_3" hidden="1">#REF!</definedName>
    <definedName name="XREF_COLUMN_4" localSheetId="0" hidden="1">#REF!</definedName>
    <definedName name="XREF_COLUMN_4" hidden="1">#REF!</definedName>
    <definedName name="XREF_COLUMN_5" localSheetId="0" hidden="1">[27]RES!#REF!</definedName>
    <definedName name="XREF_COLUMN_5" hidden="1">[27]RES!#REF!</definedName>
    <definedName name="XREF_COLUMN_6" localSheetId="0" hidden="1">[27]RES!#REF!</definedName>
    <definedName name="XREF_COLUMN_6" hidden="1">[27]RES!#REF!</definedName>
    <definedName name="XREF_COLUMN_7" localSheetId="0" hidden="1">[27]BAL!#REF!</definedName>
    <definedName name="XREF_COLUMN_7" hidden="1">[27]BAL!#REF!</definedName>
    <definedName name="XREF_COLUMN_8" localSheetId="0" hidden="1">[27]BAL!#REF!</definedName>
    <definedName name="XREF_COLUMN_8" hidden="1">[27]BAL!#REF!</definedName>
    <definedName name="XREF_COLUMN_9" localSheetId="0" hidden="1">[27]BAL!#REF!</definedName>
    <definedName name="XREF_COLUMN_9" hidden="1">[27]BAL!#REF!</definedName>
    <definedName name="XRefActiveRow" localSheetId="0" hidden="1">#REF!</definedName>
    <definedName name="XRefActiveRow" hidden="1">#REF!</definedName>
    <definedName name="XRefColumnsCount" hidden="1">1</definedName>
    <definedName name="XRefCopy1" localSheetId="0" hidden="1">#REF!</definedName>
    <definedName name="XRefCopy1" hidden="1">#REF!</definedName>
    <definedName name="XRefCopy10" localSheetId="0" hidden="1">#REF!</definedName>
    <definedName name="XRefCopy10" hidden="1">#REF!</definedName>
    <definedName name="XRefCopy10Row" localSheetId="0" hidden="1">#REF!</definedName>
    <definedName name="XRefCopy10Row" hidden="1">#REF!</definedName>
    <definedName name="XRefCopy11Row" localSheetId="0" hidden="1">#REF!</definedName>
    <definedName name="XRefCopy11Row" hidden="1">#REF!</definedName>
    <definedName name="XRefCopy12" localSheetId="0" hidden="1">'[26]Mapa de Resultado'!#REF!</definedName>
    <definedName name="XRefCopy12" hidden="1">'[26]Mapa de Resultado'!#REF!</definedName>
    <definedName name="XRefCopy12Row" localSheetId="0" hidden="1">#REF!</definedName>
    <definedName name="XRefCopy12Row" hidden="1">#REF!</definedName>
    <definedName name="XRefCopy13" localSheetId="0" hidden="1">#REF!</definedName>
    <definedName name="XRefCopy13" hidden="1">#REF!</definedName>
    <definedName name="XRefCopy13Row" localSheetId="0" hidden="1">#REF!</definedName>
    <definedName name="XRefCopy13Row" hidden="1">#REF!</definedName>
    <definedName name="XRefCopy15" localSheetId="0" hidden="1">#REF!</definedName>
    <definedName name="XRefCopy15" hidden="1">#REF!</definedName>
    <definedName name="XRefCopy15Row" localSheetId="0" hidden="1">#REF!</definedName>
    <definedName name="XRefCopy15Row" hidden="1">#REF!</definedName>
    <definedName name="XRefCopy16" localSheetId="0" hidden="1">[28]BP!#REF!</definedName>
    <definedName name="XRefCopy16" hidden="1">[28]BP!#REF!</definedName>
    <definedName name="XRefCopy16Row" localSheetId="0" hidden="1">#REF!</definedName>
    <definedName name="XRefCopy16Row" hidden="1">#REF!</definedName>
    <definedName name="XRefCopy17" localSheetId="0" hidden="1">#REF!</definedName>
    <definedName name="XRefCopy17" hidden="1">#REF!</definedName>
    <definedName name="XRefCopy17Row" localSheetId="0" hidden="1">#REF!</definedName>
    <definedName name="XRefCopy17Row" hidden="1">#REF!</definedName>
    <definedName name="XRefCopy18" localSheetId="0" hidden="1">'[26]Mapa de Resultado'!#REF!</definedName>
    <definedName name="XRefCopy18" hidden="1">'[26]Mapa de Resultado'!#REF!</definedName>
    <definedName name="XRefCopy18Row" localSheetId="0" hidden="1">#REF!</definedName>
    <definedName name="XRefCopy18Row" hidden="1">#REF!</definedName>
    <definedName name="XRefCopy19" hidden="1">#REF!</definedName>
    <definedName name="XRefCopy19Row" localSheetId="0" hidden="1">#REF!</definedName>
    <definedName name="XRefCopy19Row" hidden="1">#REF!</definedName>
    <definedName name="XRefCopy2" localSheetId="0" hidden="1">#REF!</definedName>
    <definedName name="XRefCopy2" hidden="1">#REF!</definedName>
    <definedName name="XRefCopy20" localSheetId="0" hidden="1">[27]RES!#REF!</definedName>
    <definedName name="XRefCopy20" hidden="1">[27]RES!#REF!</definedName>
    <definedName name="XRefCopy20Row" localSheetId="0" hidden="1">#REF!</definedName>
    <definedName name="XRefCopy20Row" hidden="1">#REF!</definedName>
    <definedName name="XRefCopy21" localSheetId="0" hidden="1">[27]RES!#REF!</definedName>
    <definedName name="XRefCopy21" hidden="1">[27]RES!#REF!</definedName>
    <definedName name="XRefCopy21Row" localSheetId="0" hidden="1">#REF!</definedName>
    <definedName name="XRefCopy21Row" hidden="1">#REF!</definedName>
    <definedName name="XRefCopy22" localSheetId="0" hidden="1">[27]RES!#REF!</definedName>
    <definedName name="XRefCopy22" hidden="1">[27]RES!#REF!</definedName>
    <definedName name="XRefCopy22Row" localSheetId="0" hidden="1">#REF!</definedName>
    <definedName name="XRefCopy22Row" hidden="1">#REF!</definedName>
    <definedName name="XRefCopy23" localSheetId="0" hidden="1">[27]RES!#REF!</definedName>
    <definedName name="XRefCopy23" hidden="1">[27]RES!#REF!</definedName>
    <definedName name="XRefCopy23Row" localSheetId="0" hidden="1">#REF!</definedName>
    <definedName name="XRefCopy23Row" hidden="1">#REF!</definedName>
    <definedName name="XRefCopy24" localSheetId="0" hidden="1">[27]RES!#REF!</definedName>
    <definedName name="XRefCopy24" hidden="1">[27]RES!#REF!</definedName>
    <definedName name="XRefCopy24Row" localSheetId="0" hidden="1">#REF!</definedName>
    <definedName name="XRefCopy24Row" hidden="1">#REF!</definedName>
    <definedName name="XRefCopy25" localSheetId="0" hidden="1">[27]BAL!#REF!</definedName>
    <definedName name="XRefCopy25" hidden="1">[27]BAL!#REF!</definedName>
    <definedName name="XRefCopy25Row" localSheetId="0" hidden="1">#REF!</definedName>
    <definedName name="XRefCopy25Row" hidden="1">#REF!</definedName>
    <definedName name="XRefCopy26Row" localSheetId="0" hidden="1">#REF!</definedName>
    <definedName name="XRefCopy26Row" hidden="1">#REF!</definedName>
    <definedName name="XRefCopy27Row" localSheetId="0" hidden="1">#REF!</definedName>
    <definedName name="XRefCopy27Row" hidden="1">#REF!</definedName>
    <definedName name="XRefCopy28" hidden="1">#REF!</definedName>
    <definedName name="XRefCopy28Row" localSheetId="0" hidden="1">#REF!</definedName>
    <definedName name="XRefCopy28Row" hidden="1">#REF!</definedName>
    <definedName name="XRefCopy29" hidden="1">#REF!</definedName>
    <definedName name="XRefCopy29Row" localSheetId="0" hidden="1">#REF!</definedName>
    <definedName name="XRefCopy29Row" hidden="1">#REF!</definedName>
    <definedName name="XRefCopy3" localSheetId="0" hidden="1">#REF!</definedName>
    <definedName name="XRefCopy3" hidden="1">#REF!</definedName>
    <definedName name="XRefCopy30" localSheetId="0" hidden="1">[27]BAL!#REF!</definedName>
    <definedName name="XRefCopy30" hidden="1">[27]BAL!#REF!</definedName>
    <definedName name="XRefCopy30Row" localSheetId="0" hidden="1">#REF!</definedName>
    <definedName name="XRefCopy30Row" hidden="1">#REF!</definedName>
    <definedName name="XRefCopy31" hidden="1">#REF!</definedName>
    <definedName name="XRefCopy31Row" localSheetId="0" hidden="1">#REF!</definedName>
    <definedName name="XRefCopy31Row" hidden="1">#REF!</definedName>
    <definedName name="XRefCopy32" localSheetId="0" hidden="1">[27]BAL!#REF!</definedName>
    <definedName name="XRefCopy32" hidden="1">[27]BAL!#REF!</definedName>
    <definedName name="XRefCopy32Row" localSheetId="0" hidden="1">#REF!</definedName>
    <definedName name="XRefCopy32Row" hidden="1">#REF!</definedName>
    <definedName name="XRefCopy33Row" localSheetId="0" hidden="1">#REF!</definedName>
    <definedName name="XRefCopy33Row" hidden="1">#REF!</definedName>
    <definedName name="XRefCopy34Row" localSheetId="0" hidden="1">#REF!</definedName>
    <definedName name="XRefCopy34Row" hidden="1">#REF!</definedName>
    <definedName name="XRefCopy35" localSheetId="0" hidden="1">[27]BAL!#REF!</definedName>
    <definedName name="XRefCopy35" hidden="1">[27]BAL!#REF!</definedName>
    <definedName name="XRefCopy35Row" localSheetId="0" hidden="1">#REF!</definedName>
    <definedName name="XRefCopy35Row" hidden="1">#REF!</definedName>
    <definedName name="XRefCopy36" localSheetId="0" hidden="1">[27]BAL!#REF!</definedName>
    <definedName name="XRefCopy36" hidden="1">[27]BAL!#REF!</definedName>
    <definedName name="XRefCopy37" localSheetId="0" hidden="1">[27]BAL!#REF!</definedName>
    <definedName name="XRefCopy37" hidden="1">[27]BAL!#REF!</definedName>
    <definedName name="XRefCopy37Row" localSheetId="0" hidden="1">#REF!</definedName>
    <definedName name="XRefCopy37Row" hidden="1">#REF!</definedName>
    <definedName name="XRefCopy38" localSheetId="0" hidden="1">[27]BAL!#REF!</definedName>
    <definedName name="XRefCopy38" hidden="1">[27]BAL!#REF!</definedName>
    <definedName name="XRefCopy38Row" localSheetId="0" hidden="1">#REF!</definedName>
    <definedName name="XRefCopy38Row" hidden="1">#REF!</definedName>
    <definedName name="XRefCopy39" hidden="1">#REF!</definedName>
    <definedName name="XRefCopy3Row" localSheetId="0" hidden="1">[29]XREF!#REF!</definedName>
    <definedName name="XRefCopy3Row" hidden="1">[29]XREF!#REF!</definedName>
    <definedName name="XRefCopy4" localSheetId="0" hidden="1">#REF!</definedName>
    <definedName name="XRefCopy4" hidden="1">#REF!</definedName>
    <definedName name="XRefCopy40Row" localSheetId="0" hidden="1">#REF!</definedName>
    <definedName name="XRefCopy40Row" hidden="1">#REF!</definedName>
    <definedName name="XRefCopy41Row" localSheetId="0" hidden="1">#REF!</definedName>
    <definedName name="XRefCopy41Row" hidden="1">#REF!</definedName>
    <definedName name="XRefCopy42Row" localSheetId="0" hidden="1">#REF!</definedName>
    <definedName name="XRefCopy42Row" hidden="1">#REF!</definedName>
    <definedName name="XRefCopy43Row" localSheetId="0" hidden="1">#REF!</definedName>
    <definedName name="XRefCopy43Row" hidden="1">#REF!</definedName>
    <definedName name="XRefCopy44Row" localSheetId="0" hidden="1">#REF!</definedName>
    <definedName name="XRefCopy44Row" hidden="1">#REF!</definedName>
    <definedName name="XRefCopy45Row" localSheetId="0" hidden="1">#REF!</definedName>
    <definedName name="XRefCopy45Row" hidden="1">#REF!</definedName>
    <definedName name="XRefCopy46Row" localSheetId="0" hidden="1">#REF!</definedName>
    <definedName name="XRefCopy46Row" hidden="1">#REF!</definedName>
    <definedName name="XRefCopy47Row" localSheetId="0" hidden="1">#REF!</definedName>
    <definedName name="XRefCopy47Row" hidden="1">#REF!</definedName>
    <definedName name="XRefCopy48Row" localSheetId="0" hidden="1">#REF!</definedName>
    <definedName name="XRefCopy48Row" hidden="1">#REF!</definedName>
    <definedName name="XRefCopy49Row" localSheetId="0" hidden="1">#REF!</definedName>
    <definedName name="XRefCopy49Row" hidden="1">#REF!</definedName>
    <definedName name="XRefCopy4Row" localSheetId="0" hidden="1">#REF!</definedName>
    <definedName name="XRefCopy4Row" hidden="1">#REF!</definedName>
    <definedName name="XRefCopy5" localSheetId="0" hidden="1">#REF!</definedName>
    <definedName name="XRefCopy5" hidden="1">#REF!</definedName>
    <definedName name="XRefCopy50Row" localSheetId="0" hidden="1">#REF!</definedName>
    <definedName name="XRefCopy50Row" hidden="1">#REF!</definedName>
    <definedName name="XRefCopy51Row" localSheetId="0" hidden="1">#REF!</definedName>
    <definedName name="XRefCopy51Row" hidden="1">#REF!</definedName>
    <definedName name="XRefCopy52Row" localSheetId="0" hidden="1">#REF!</definedName>
    <definedName name="XRefCopy52Row" hidden="1">#REF!</definedName>
    <definedName name="XRefCopy53Row" localSheetId="0" hidden="1">#REF!</definedName>
    <definedName name="XRefCopy53Row" hidden="1">#REF!</definedName>
    <definedName name="XRefCopy54Row" localSheetId="0" hidden="1">#REF!</definedName>
    <definedName name="XRefCopy54Row" hidden="1">#REF!</definedName>
    <definedName name="XRefCopy55Row" localSheetId="0" hidden="1">#REF!</definedName>
    <definedName name="XRefCopy55Row" hidden="1">#REF!</definedName>
    <definedName name="XRefCopy56" localSheetId="0" hidden="1">#REF!</definedName>
    <definedName name="XRefCopy56" hidden="1">#REF!</definedName>
    <definedName name="XRefCopy56Row" localSheetId="0" hidden="1">[26]XREF!#REF!</definedName>
    <definedName name="XRefCopy56Row" hidden="1">[26]XREF!#REF!</definedName>
    <definedName name="XRefCopy5Row" localSheetId="0" hidden="1">#REF!</definedName>
    <definedName name="XRefCopy5Row" hidden="1">#REF!</definedName>
    <definedName name="XRefCopy6" localSheetId="0" hidden="1">#REF!</definedName>
    <definedName name="XRefCopy6" hidden="1">#REF!</definedName>
    <definedName name="XRefCopy61" localSheetId="0" hidden="1">'[26]Mapa de Resultado'!#REF!</definedName>
    <definedName name="XRefCopy61" hidden="1">'[26]Mapa de Resultado'!#REF!</definedName>
    <definedName name="XRefCopy61Row" localSheetId="0" hidden="1">#REF!</definedName>
    <definedName name="XRefCopy61Row" hidden="1">#REF!</definedName>
    <definedName name="XRefCopy63Row" localSheetId="0" hidden="1">#REF!</definedName>
    <definedName name="XRefCopy63Row" hidden="1">#REF!</definedName>
    <definedName name="XRefCopy64Row" localSheetId="0" hidden="1">#REF!</definedName>
    <definedName name="XRefCopy64Row" hidden="1">#REF!</definedName>
    <definedName name="XRefCopy65Row" localSheetId="0" hidden="1">#REF!</definedName>
    <definedName name="XRefCopy65Row" hidden="1">#REF!</definedName>
    <definedName name="XRefCopy66" localSheetId="0" hidden="1">#REF!</definedName>
    <definedName name="XRefCopy66" hidden="1">#REF!</definedName>
    <definedName name="XRefCopy66Row" localSheetId="0" hidden="1">#REF!</definedName>
    <definedName name="XRefCopy66Row" hidden="1">#REF!</definedName>
    <definedName name="XRefCopy67Row" localSheetId="0" hidden="1">#REF!</definedName>
    <definedName name="XRefCopy67Row" hidden="1">#REF!</definedName>
    <definedName name="XRefCopy68Row" localSheetId="0" hidden="1">#REF!</definedName>
    <definedName name="XRefCopy68Row" hidden="1">#REF!</definedName>
    <definedName name="XRefCopy69Row" localSheetId="0" hidden="1">#REF!</definedName>
    <definedName name="XRefCopy69Row" hidden="1">#REF!</definedName>
    <definedName name="XRefCopy6Row" localSheetId="0" hidden="1">#REF!</definedName>
    <definedName name="XRefCopy6Row" hidden="1">#REF!</definedName>
    <definedName name="XRefCopy7" localSheetId="0" hidden="1">#REF!</definedName>
    <definedName name="XRefCopy7" hidden="1">#REF!</definedName>
    <definedName name="XRefCopy70Row" localSheetId="0" hidden="1">#REF!</definedName>
    <definedName name="XRefCopy70Row" hidden="1">#REF!</definedName>
    <definedName name="XRefCopy71Row" localSheetId="0" hidden="1">#REF!</definedName>
    <definedName name="XRefCopy71Row" hidden="1">#REF!</definedName>
    <definedName name="XRefCopy72Row" localSheetId="0" hidden="1">#REF!</definedName>
    <definedName name="XRefCopy72Row" hidden="1">#REF!</definedName>
    <definedName name="XRefCopy73Row" localSheetId="0" hidden="1">#REF!</definedName>
    <definedName name="XRefCopy73Row" hidden="1">#REF!</definedName>
    <definedName name="XRefCopy74Row" localSheetId="0" hidden="1">#REF!</definedName>
    <definedName name="XRefCopy74Row" hidden="1">#REF!</definedName>
    <definedName name="XRefCopy75Row" localSheetId="0" hidden="1">#REF!</definedName>
    <definedName name="XRefCopy75Row" hidden="1">#REF!</definedName>
    <definedName name="XRefCopy76Row" localSheetId="0" hidden="1">#REF!</definedName>
    <definedName name="XRefCopy76Row" hidden="1">#REF!</definedName>
    <definedName name="XRefCopy77Row" localSheetId="0" hidden="1">#REF!</definedName>
    <definedName name="XRefCopy77Row" hidden="1">#REF!</definedName>
    <definedName name="XRefCopy78Row" localSheetId="0" hidden="1">#REF!</definedName>
    <definedName name="XRefCopy78Row" hidden="1">#REF!</definedName>
    <definedName name="XRefCopy7Row" localSheetId="0" hidden="1">#REF!</definedName>
    <definedName name="XRefCopy7Row" hidden="1">#REF!</definedName>
    <definedName name="XRefCopy8" localSheetId="0" hidden="1">[30]Lead!#REF!</definedName>
    <definedName name="XRefCopy8" hidden="1">[30]Lead!#REF!</definedName>
    <definedName name="XRefCopy80Row" localSheetId="0" hidden="1">#REF!</definedName>
    <definedName name="XRefCopy80Row" hidden="1">#REF!</definedName>
    <definedName name="XRefCopy81" localSheetId="0" hidden="1">'[26]Mapa de Resultado'!#REF!</definedName>
    <definedName name="XRefCopy81" hidden="1">'[26]Mapa de Resultado'!#REF!</definedName>
    <definedName name="XRefCopy81Row" localSheetId="0" hidden="1">#REF!</definedName>
    <definedName name="XRefCopy81Row" hidden="1">#REF!</definedName>
    <definedName name="XRefCopy82Row" localSheetId="0" hidden="1">#REF!</definedName>
    <definedName name="XRefCopy82Row" hidden="1">#REF!</definedName>
    <definedName name="XRefCopy8Row" localSheetId="0" hidden="1">#REF!</definedName>
    <definedName name="XRefCopy8Row" hidden="1">#REF!</definedName>
    <definedName name="XRefCopy9" localSheetId="0" hidden="1">'[31]Mapa Imobilizado'!#REF!</definedName>
    <definedName name="XRefCopy9" hidden="1">'[31]Mapa Imobilizado'!#REF!</definedName>
    <definedName name="XRefCopy9Row" localSheetId="0" hidden="1">#REF!</definedName>
    <definedName name="XRefCopy9Row" hidden="1">#REF!</definedName>
    <definedName name="XRefCopyRangeCount" hidden="1">2</definedName>
    <definedName name="XRefPaste1" localSheetId="0" hidden="1">[24]DOAR!#REF!</definedName>
    <definedName name="XRefPaste1" hidden="1">[24]DOAR!#REF!</definedName>
    <definedName name="XRefPaste10" localSheetId="0" hidden="1">#REF!</definedName>
    <definedName name="XRefPaste10" hidden="1">#REF!</definedName>
    <definedName name="XRefPaste101" localSheetId="0" hidden="1">#REF!</definedName>
    <definedName name="XRefPaste101" hidden="1">#REF!</definedName>
    <definedName name="XRefPaste101Row" localSheetId="0" hidden="1">#REF!</definedName>
    <definedName name="XRefPaste101Row" hidden="1">#REF!</definedName>
    <definedName name="XRefPaste102" localSheetId="0" hidden="1">#REF!</definedName>
    <definedName name="XRefPaste102" hidden="1">#REF!</definedName>
    <definedName name="XRefPaste102Row" localSheetId="0" hidden="1">#REF!</definedName>
    <definedName name="XRefPaste102Row" hidden="1">#REF!</definedName>
    <definedName name="XRefPaste103" localSheetId="0" hidden="1">#REF!</definedName>
    <definedName name="XRefPaste103" hidden="1">#REF!</definedName>
    <definedName name="XRefPaste103Row" localSheetId="0" hidden="1">#REF!</definedName>
    <definedName name="XRefPaste103Row" hidden="1">#REF!</definedName>
    <definedName name="XRefPaste104Row" localSheetId="0" hidden="1">#REF!</definedName>
    <definedName name="XRefPaste104Row" hidden="1">#REF!</definedName>
    <definedName name="XRefPaste105Row" localSheetId="0" hidden="1">#REF!</definedName>
    <definedName name="XRefPaste105Row" hidden="1">#REF!</definedName>
    <definedName name="XRefPaste106" localSheetId="0" hidden="1">#REF!</definedName>
    <definedName name="XRefPaste106" hidden="1">#REF!</definedName>
    <definedName name="XRefPaste106Row" localSheetId="0" hidden="1">#REF!</definedName>
    <definedName name="XRefPaste106Row" hidden="1">#REF!</definedName>
    <definedName name="XRefPaste107Row" localSheetId="0" hidden="1">#REF!</definedName>
    <definedName name="XRefPaste107Row" hidden="1">#REF!</definedName>
    <definedName name="XRefPaste108Row" localSheetId="0" hidden="1">#REF!</definedName>
    <definedName name="XRefPaste108Row" hidden="1">#REF!</definedName>
    <definedName name="XRefPaste10Row" localSheetId="0" hidden="1">#REF!</definedName>
    <definedName name="XRefPaste10Row" hidden="1">#REF!</definedName>
    <definedName name="XRefPaste11" localSheetId="0" hidden="1">#REF!</definedName>
    <definedName name="XRefPaste11" hidden="1">#REF!</definedName>
    <definedName name="XRefPaste111Row" localSheetId="0" hidden="1">#REF!</definedName>
    <definedName name="XRefPaste111Row" hidden="1">#REF!</definedName>
    <definedName name="XRefPaste112Row" localSheetId="0" hidden="1">#REF!</definedName>
    <definedName name="XRefPaste112Row" hidden="1">#REF!</definedName>
    <definedName name="XRefPaste117" localSheetId="0" hidden="1">'[26]Mapa de Resultado'!#REF!</definedName>
    <definedName name="XRefPaste117" hidden="1">'[26]Mapa de Resultado'!#REF!</definedName>
    <definedName name="XRefPaste117Row" localSheetId="0" hidden="1">#REF!</definedName>
    <definedName name="XRefPaste117Row" hidden="1">#REF!</definedName>
    <definedName name="XRefPaste118" localSheetId="0" hidden="1">'[26]Mapa de Resultado'!#REF!</definedName>
    <definedName name="XRefPaste118" hidden="1">'[26]Mapa de Resultado'!#REF!</definedName>
    <definedName name="XRefPaste118Row" localSheetId="0" hidden="1">#REF!</definedName>
    <definedName name="XRefPaste118Row" hidden="1">#REF!</definedName>
    <definedName name="XRefPaste119" localSheetId="0" hidden="1">'[26]Mapa de Resultado'!#REF!</definedName>
    <definedName name="XRefPaste119" hidden="1">'[26]Mapa de Resultado'!#REF!</definedName>
    <definedName name="XRefPaste119Row" localSheetId="0" hidden="1">#REF!</definedName>
    <definedName name="XRefPaste119Row" hidden="1">#REF!</definedName>
    <definedName name="XRefPaste11Row" localSheetId="0" hidden="1">#REF!</definedName>
    <definedName name="XRefPaste11Row" hidden="1">#REF!</definedName>
    <definedName name="XRefPaste12" localSheetId="0" hidden="1">#REF!</definedName>
    <definedName name="XRefPaste12" hidden="1">#REF!</definedName>
    <definedName name="XRefPaste120" localSheetId="0" hidden="1">#REF!</definedName>
    <definedName name="XRefPaste120" hidden="1">#REF!</definedName>
    <definedName name="XRefPaste120Row" localSheetId="0" hidden="1">#REF!</definedName>
    <definedName name="XRefPaste120Row" hidden="1">#REF!</definedName>
    <definedName name="XRefPaste121Row" localSheetId="0" hidden="1">#REF!</definedName>
    <definedName name="XRefPaste121Row" hidden="1">#REF!</definedName>
    <definedName name="XRefPaste122Row" localSheetId="0" hidden="1">#REF!</definedName>
    <definedName name="XRefPaste122Row" hidden="1">#REF!</definedName>
    <definedName name="XRefPaste123Row" localSheetId="0" hidden="1">#REF!</definedName>
    <definedName name="XRefPaste123Row" hidden="1">#REF!</definedName>
    <definedName name="XRefPaste124Row" localSheetId="0" hidden="1">#REF!</definedName>
    <definedName name="XRefPaste124Row" hidden="1">#REF!</definedName>
    <definedName name="XRefPaste126Row" localSheetId="0" hidden="1">#REF!</definedName>
    <definedName name="XRefPaste126Row" hidden="1">#REF!</definedName>
    <definedName name="XRefPaste127Row" localSheetId="0" hidden="1">#REF!</definedName>
    <definedName name="XRefPaste127Row" hidden="1">#REF!</definedName>
    <definedName name="XRefPaste128Row" localSheetId="0" hidden="1">#REF!</definedName>
    <definedName name="XRefPaste128Row" hidden="1">#REF!</definedName>
    <definedName name="XRefPaste129Row" localSheetId="0" hidden="1">#REF!</definedName>
    <definedName name="XRefPaste129Row" hidden="1">#REF!</definedName>
    <definedName name="XRefPaste12Row" localSheetId="0" hidden="1">#REF!</definedName>
    <definedName name="XRefPaste12Row" hidden="1">#REF!</definedName>
    <definedName name="XRefPaste13" localSheetId="0" hidden="1">#REF!</definedName>
    <definedName name="XRefPaste13" hidden="1">#REF!</definedName>
    <definedName name="XRefPaste130Row" localSheetId="0" hidden="1">#REF!</definedName>
    <definedName name="XRefPaste130Row" hidden="1">#REF!</definedName>
    <definedName name="XRefPaste131Row" localSheetId="0" hidden="1">#REF!</definedName>
    <definedName name="XRefPaste131Row" hidden="1">#REF!</definedName>
    <definedName name="XRefPaste132Row" localSheetId="0" hidden="1">#REF!</definedName>
    <definedName name="XRefPaste132Row" hidden="1">#REF!</definedName>
    <definedName name="XRefPaste133Row" localSheetId="0" hidden="1">#REF!</definedName>
    <definedName name="XRefPaste133Row" hidden="1">#REF!</definedName>
    <definedName name="XRefPaste134Row" localSheetId="0" hidden="1">#REF!</definedName>
    <definedName name="XRefPaste134Row" hidden="1">#REF!</definedName>
    <definedName name="XRefPaste135Row" localSheetId="0" hidden="1">#REF!</definedName>
    <definedName name="XRefPaste135Row" hidden="1">#REF!</definedName>
    <definedName name="XRefPaste136Row" localSheetId="0" hidden="1">#REF!</definedName>
    <definedName name="XRefPaste136Row" hidden="1">#REF!</definedName>
    <definedName name="XRefPaste137Row" localSheetId="0" hidden="1">#REF!</definedName>
    <definedName name="XRefPaste137Row" hidden="1">#REF!</definedName>
    <definedName name="XRefPaste138Row" localSheetId="0" hidden="1">#REF!</definedName>
    <definedName name="XRefPaste138Row" hidden="1">#REF!</definedName>
    <definedName name="XRefPaste139" localSheetId="0" hidden="1">'[26]Mapa de Resultado'!#REF!</definedName>
    <definedName name="XRefPaste139" hidden="1">'[26]Mapa de Resultado'!#REF!</definedName>
    <definedName name="XRefPaste139Row" localSheetId="0" hidden="1">#REF!</definedName>
    <definedName name="XRefPaste139Row" hidden="1">#REF!</definedName>
    <definedName name="XRefPaste13Row" localSheetId="0" hidden="1">#REF!</definedName>
    <definedName name="XRefPaste13Row" hidden="1">#REF!</definedName>
    <definedName name="XRefPaste14" localSheetId="0" hidden="1">#REF!</definedName>
    <definedName name="XRefPaste14" hidden="1">#REF!</definedName>
    <definedName name="XRefPaste15" localSheetId="0" hidden="1">#REF!</definedName>
    <definedName name="XRefPaste15" hidden="1">#REF!</definedName>
    <definedName name="XRefPaste15Row" localSheetId="0" hidden="1">#REF!</definedName>
    <definedName name="XRefPaste15Row" hidden="1">#REF!</definedName>
    <definedName name="XRefPaste16" localSheetId="0" hidden="1">#REF!</definedName>
    <definedName name="XRefPaste16" hidden="1">#REF!</definedName>
    <definedName name="XRefPaste16Row" localSheetId="0" hidden="1">#REF!</definedName>
    <definedName name="XRefPaste16Row" hidden="1">#REF!</definedName>
    <definedName name="XRefPaste17Row" localSheetId="0" hidden="1">#REF!</definedName>
    <definedName name="XRefPaste17Row" hidden="1">#REF!</definedName>
    <definedName name="XRefPaste18" localSheetId="0" hidden="1">#REF!</definedName>
    <definedName name="XRefPaste18" hidden="1">#REF!</definedName>
    <definedName name="XRefPaste18Row" localSheetId="0" hidden="1">#REF!</definedName>
    <definedName name="XRefPaste18Row" hidden="1">#REF!</definedName>
    <definedName name="XRefPaste19" localSheetId="0" hidden="1">'[26]Mapa de Resultado'!#REF!</definedName>
    <definedName name="XRefPaste19" hidden="1">'[26]Mapa de Resultado'!#REF!</definedName>
    <definedName name="XRefPaste19Row" localSheetId="0" hidden="1">#REF!</definedName>
    <definedName name="XRefPaste19Row" hidden="1">#REF!</definedName>
    <definedName name="XRefPaste1Row" localSheetId="0" hidden="1">#REF!</definedName>
    <definedName name="XRefPaste1Row" hidden="1">#REF!</definedName>
    <definedName name="XRefPaste2" localSheetId="0" hidden="1">#REF!</definedName>
    <definedName name="XRefPaste2" hidden="1">#REF!</definedName>
    <definedName name="XRefPaste20" localSheetId="0" hidden="1">[28]BP!#REF!</definedName>
    <definedName name="XRefPaste20" hidden="1">[28]BP!#REF!</definedName>
    <definedName name="XRefPaste20Row" localSheetId="0" hidden="1">#REF!</definedName>
    <definedName name="XRefPaste20Row" hidden="1">#REF!</definedName>
    <definedName name="XRefPaste21" localSheetId="0" hidden="1">[28]BP!#REF!</definedName>
    <definedName name="XRefPaste21" hidden="1">[28]BP!#REF!</definedName>
    <definedName name="XRefPaste21Row" localSheetId="0" hidden="1">#REF!</definedName>
    <definedName name="XRefPaste21Row" hidden="1">#REF!</definedName>
    <definedName name="XRefPaste22" hidden="1">#REF!</definedName>
    <definedName name="XRefPaste22Row" localSheetId="0" hidden="1">#REF!</definedName>
    <definedName name="XRefPaste22Row" hidden="1">#REF!</definedName>
    <definedName name="XRefPaste23" localSheetId="0" hidden="1">[28]BP!#REF!</definedName>
    <definedName name="XRefPaste23" hidden="1">[28]BP!#REF!</definedName>
    <definedName name="XRefPaste23Row" localSheetId="0" hidden="1">#REF!</definedName>
    <definedName name="XRefPaste23Row" hidden="1">#REF!</definedName>
    <definedName name="XRefPaste24" localSheetId="0" hidden="1">[28]BP!#REF!</definedName>
    <definedName name="XRefPaste24" hidden="1">[28]BP!#REF!</definedName>
    <definedName name="XRefPaste24Row" localSheetId="0" hidden="1">#REF!</definedName>
    <definedName name="XRefPaste24Row" hidden="1">#REF!</definedName>
    <definedName name="XRefPaste25Row" localSheetId="0" hidden="1">#REF!</definedName>
    <definedName name="XRefPaste25Row" hidden="1">#REF!</definedName>
    <definedName name="XRefPaste26" localSheetId="0" hidden="1">#REF!</definedName>
    <definedName name="XRefPaste26" hidden="1">#REF!</definedName>
    <definedName name="XRefPaste26Row" localSheetId="0" hidden="1">#REF!</definedName>
    <definedName name="XRefPaste26Row" hidden="1">#REF!</definedName>
    <definedName name="XRefPaste27Row" localSheetId="0" hidden="1">#REF!</definedName>
    <definedName name="XRefPaste27Row" hidden="1">#REF!</definedName>
    <definedName name="XRefPaste28" localSheetId="0" hidden="1">#REF!</definedName>
    <definedName name="XRefPaste28" hidden="1">#REF!</definedName>
    <definedName name="XRefPaste28Row" localSheetId="0" hidden="1">#REF!</definedName>
    <definedName name="XRefPaste28Row" hidden="1">#REF!</definedName>
    <definedName name="XRefPaste29" localSheetId="0" hidden="1">#REF!</definedName>
    <definedName name="XRefPaste29" hidden="1">#REF!</definedName>
    <definedName name="XRefPaste29Row" localSheetId="0" hidden="1">#REF!</definedName>
    <definedName name="XRefPaste29Row" hidden="1">#REF!</definedName>
    <definedName name="XRefPaste2Row" localSheetId="0" hidden="1">#REF!</definedName>
    <definedName name="XRefPaste2Row" hidden="1">#REF!</definedName>
    <definedName name="XRefPaste3" localSheetId="0" hidden="1">[24]DOAR!#REF!</definedName>
    <definedName name="XRefPaste3" hidden="1">[24]DOAR!#REF!</definedName>
    <definedName name="XRefPaste30" localSheetId="0" hidden="1">[28]BP!#REF!</definedName>
    <definedName name="XRefPaste30" hidden="1">[28]BP!#REF!</definedName>
    <definedName name="XRefPaste30Row" localSheetId="0" hidden="1">#REF!</definedName>
    <definedName name="XRefPaste30Row" hidden="1">#REF!</definedName>
    <definedName name="XRefPaste31" localSheetId="0" hidden="1">#REF!</definedName>
    <definedName name="XRefPaste31" hidden="1">#REF!</definedName>
    <definedName name="XRefPaste31Row" localSheetId="0" hidden="1">#REF!</definedName>
    <definedName name="XRefPaste31Row" hidden="1">#REF!</definedName>
    <definedName name="XRefPaste32" localSheetId="0" hidden="1">#REF!</definedName>
    <definedName name="XRefPaste32" hidden="1">#REF!</definedName>
    <definedName name="XRefPaste32Row" localSheetId="0" hidden="1">#REF!</definedName>
    <definedName name="XRefPaste32Row" hidden="1">#REF!</definedName>
    <definedName name="XRefPaste33Row" localSheetId="0" hidden="1">#REF!</definedName>
    <definedName name="XRefPaste33Row" hidden="1">#REF!</definedName>
    <definedName name="XRefPaste34Row" localSheetId="0" hidden="1">#REF!</definedName>
    <definedName name="XRefPaste34Row" hidden="1">#REF!</definedName>
    <definedName name="XRefPaste35" hidden="1">#REF!</definedName>
    <definedName name="XRefPaste35Row" localSheetId="0" hidden="1">#REF!</definedName>
    <definedName name="XRefPaste35Row" hidden="1">#REF!</definedName>
    <definedName name="XRefPaste36" localSheetId="0" hidden="1">[27]BAL!#REF!</definedName>
    <definedName name="XRefPaste36" hidden="1">[27]BAL!#REF!</definedName>
    <definedName name="XRefPaste36Row" localSheetId="0" hidden="1">#REF!</definedName>
    <definedName name="XRefPaste36Row" hidden="1">#REF!</definedName>
    <definedName name="XRefPaste37" localSheetId="0" hidden="1">'[26]Mapa de Resultado'!#REF!</definedName>
    <definedName name="XRefPaste37" hidden="1">'[26]Mapa de Resultado'!#REF!</definedName>
    <definedName name="XRefPaste37Row" localSheetId="0" hidden="1">#REF!</definedName>
    <definedName name="XRefPaste37Row" hidden="1">#REF!</definedName>
    <definedName name="XRefPaste38" localSheetId="0" hidden="1">#REF!</definedName>
    <definedName name="XRefPaste38" hidden="1">#REF!</definedName>
    <definedName name="XRefPaste38Row" localSheetId="0" hidden="1">#REF!</definedName>
    <definedName name="XRefPaste38Row" hidden="1">#REF!</definedName>
    <definedName name="XRefPaste39" localSheetId="0" hidden="1">#REF!</definedName>
    <definedName name="XRefPaste39" hidden="1">#REF!</definedName>
    <definedName name="XRefPaste39Row" localSheetId="0" hidden="1">#REF!</definedName>
    <definedName name="XRefPaste39Row" hidden="1">#REF!</definedName>
    <definedName name="XRefPaste3Row" localSheetId="0" hidden="1">#REF!</definedName>
    <definedName name="XRefPaste3Row" hidden="1">#REF!</definedName>
    <definedName name="XRefPaste4" localSheetId="0" hidden="1">#REF!</definedName>
    <definedName name="XRefPaste4" hidden="1">#REF!</definedName>
    <definedName name="XRefPaste44" localSheetId="0" hidden="1">'[26]Deposito Judicial'!#REF!</definedName>
    <definedName name="XRefPaste44" hidden="1">'[26]Deposito Judicial'!#REF!</definedName>
    <definedName name="XRefPaste44Row" localSheetId="0" hidden="1">[26]XREF!#REF!</definedName>
    <definedName name="XRefPaste44Row" hidden="1">[26]XREF!#REF!</definedName>
    <definedName name="XRefPaste45" localSheetId="0" hidden="1">#REF!</definedName>
    <definedName name="XRefPaste45" hidden="1">#REF!</definedName>
    <definedName name="XRefPaste45Row" localSheetId="0" hidden="1">[26]XREF!#REF!</definedName>
    <definedName name="XRefPaste45Row" hidden="1">[26]XREF!#REF!</definedName>
    <definedName name="XRefPaste4Row" localSheetId="0" hidden="1">#REF!</definedName>
    <definedName name="XRefPaste4Row" hidden="1">#REF!</definedName>
    <definedName name="XRefPaste5" localSheetId="0" hidden="1">#REF!</definedName>
    <definedName name="XRefPaste5" hidden="1">#REF!</definedName>
    <definedName name="XRefPaste56Row" localSheetId="0" hidden="1">#REF!</definedName>
    <definedName name="XRefPaste56Row" hidden="1">#REF!</definedName>
    <definedName name="XRefPaste57Row" localSheetId="0" hidden="1">#REF!</definedName>
    <definedName name="XRefPaste57Row" hidden="1">#REF!</definedName>
    <definedName name="XRefPaste59Row" localSheetId="0" hidden="1">#REF!</definedName>
    <definedName name="XRefPaste59Row" hidden="1">#REF!</definedName>
    <definedName name="XRefPaste5Row" localSheetId="0" hidden="1">#REF!</definedName>
    <definedName name="XRefPaste5Row" hidden="1">#REF!</definedName>
    <definedName name="XRefPaste6" localSheetId="0" hidden="1">#REF!</definedName>
    <definedName name="XRefPaste6" hidden="1">#REF!</definedName>
    <definedName name="XRefPaste62Row" localSheetId="0" hidden="1">#REF!</definedName>
    <definedName name="XRefPaste62Row" hidden="1">#REF!</definedName>
    <definedName name="XRefPaste63Row" localSheetId="0" hidden="1">#REF!</definedName>
    <definedName name="XRefPaste63Row" hidden="1">#REF!</definedName>
    <definedName name="XRefPaste64Row" localSheetId="0" hidden="1">#REF!</definedName>
    <definedName name="XRefPaste64Row" hidden="1">#REF!</definedName>
    <definedName name="XRefPaste65Row" localSheetId="0" hidden="1">#REF!</definedName>
    <definedName name="XRefPaste65Row" hidden="1">#REF!</definedName>
    <definedName name="XRefPaste67Row" localSheetId="0" hidden="1">#REF!</definedName>
    <definedName name="XRefPaste67Row" hidden="1">#REF!</definedName>
    <definedName name="XRefPaste68Row" localSheetId="0" hidden="1">#REF!</definedName>
    <definedName name="XRefPaste68Row" hidden="1">#REF!</definedName>
    <definedName name="XRefPaste69Row" localSheetId="0" hidden="1">#REF!</definedName>
    <definedName name="XRefPaste69Row" hidden="1">#REF!</definedName>
    <definedName name="XRefPaste6Row" localSheetId="0" hidden="1">#REF!</definedName>
    <definedName name="XRefPaste6Row" hidden="1">#REF!</definedName>
    <definedName name="XRefPaste7" localSheetId="0" hidden="1">#REF!</definedName>
    <definedName name="XRefPaste7" hidden="1">#REF!</definedName>
    <definedName name="XRefPaste70Row" localSheetId="0" hidden="1">#REF!</definedName>
    <definedName name="XRefPaste70Row" hidden="1">#REF!</definedName>
    <definedName name="XRefPaste71Row" localSheetId="0" hidden="1">#REF!</definedName>
    <definedName name="XRefPaste71Row" hidden="1">#REF!</definedName>
    <definedName name="XRefPaste75Row" localSheetId="0" hidden="1">#REF!</definedName>
    <definedName name="XRefPaste75Row" hidden="1">#REF!</definedName>
    <definedName name="XRefPaste7Row" localSheetId="0" hidden="1">#REF!</definedName>
    <definedName name="XRefPaste7Row" hidden="1">#REF!</definedName>
    <definedName name="XRefPaste8" localSheetId="0" hidden="1">#REF!</definedName>
    <definedName name="XRefPaste8" hidden="1">#REF!</definedName>
    <definedName name="XRefPaste8Row" localSheetId="0" hidden="1">#REF!</definedName>
    <definedName name="XRefPaste8Row" hidden="1">#REF!</definedName>
    <definedName name="XRefPaste9" localSheetId="0" hidden="1">#REF!</definedName>
    <definedName name="XRefPaste9" hidden="1">#REF!</definedName>
    <definedName name="XRefPaste99Row" localSheetId="0" hidden="1">#REF!</definedName>
    <definedName name="XRefPaste99Row" hidden="1">#REF!</definedName>
    <definedName name="XRefPaste9Row" localSheetId="0" hidden="1">#REF!</definedName>
    <definedName name="XRefPaste9Row" hidden="1">#REF!</definedName>
    <definedName name="XRefPasteRangeCount"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4" i="16" l="1"/>
  <c r="N73" i="19" l="1"/>
  <c r="M73" i="19"/>
  <c r="L73" i="19"/>
  <c r="K73" i="19"/>
  <c r="J72" i="19"/>
  <c r="J70" i="19"/>
  <c r="N69" i="19"/>
  <c r="M69" i="19"/>
  <c r="L69" i="19"/>
  <c r="K69" i="19"/>
  <c r="J68" i="19"/>
  <c r="J66" i="19"/>
  <c r="J64" i="19"/>
  <c r="J61" i="19"/>
  <c r="K50" i="19"/>
  <c r="K52" i="19" s="1"/>
  <c r="N48" i="19"/>
  <c r="N58" i="19" s="1"/>
  <c r="M48" i="19"/>
  <c r="L48" i="19"/>
  <c r="K48" i="19"/>
  <c r="N40" i="19"/>
  <c r="N36" i="19"/>
  <c r="N15" i="19"/>
  <c r="F15" i="19"/>
  <c r="F25" i="19" s="1"/>
  <c r="F36" i="19"/>
  <c r="H40" i="19"/>
  <c r="H36" i="19"/>
  <c r="H15" i="19"/>
  <c r="H17" i="19" s="1"/>
  <c r="H28" i="19" s="1"/>
  <c r="F48" i="19"/>
  <c r="F50" i="19" s="1"/>
  <c r="F54" i="19" s="1"/>
  <c r="G48" i="19"/>
  <c r="G50" i="19" s="1"/>
  <c r="G54" i="19" s="1"/>
  <c r="H48" i="19"/>
  <c r="H50" i="19" s="1"/>
  <c r="F69" i="19"/>
  <c r="G69" i="19"/>
  <c r="H69" i="19"/>
  <c r="F73" i="19"/>
  <c r="G73" i="19"/>
  <c r="H73" i="19"/>
  <c r="X16" i="19"/>
  <c r="W16" i="19"/>
  <c r="Z16" i="19"/>
  <c r="AA16" i="19"/>
  <c r="AB16" i="19"/>
  <c r="Y16" i="19"/>
  <c r="U12" i="19"/>
  <c r="V12" i="19"/>
  <c r="W12" i="19"/>
  <c r="X12" i="19"/>
  <c r="Y12" i="19"/>
  <c r="Z12" i="19"/>
  <c r="AA12" i="19"/>
  <c r="AB12" i="19"/>
  <c r="T12" i="19"/>
  <c r="N190" i="6"/>
  <c r="P190" i="6"/>
  <c r="O190" i="6"/>
  <c r="E73" i="19"/>
  <c r="D72" i="19"/>
  <c r="D70" i="19"/>
  <c r="E69" i="19"/>
  <c r="D68" i="19"/>
  <c r="D66" i="19"/>
  <c r="E48" i="19"/>
  <c r="E50" i="19" s="1"/>
  <c r="M40" i="19"/>
  <c r="L40" i="19"/>
  <c r="K40" i="19"/>
  <c r="J39" i="19"/>
  <c r="J37" i="19"/>
  <c r="M36" i="19"/>
  <c r="L36" i="19"/>
  <c r="K36" i="19"/>
  <c r="J35" i="19"/>
  <c r="J33" i="19"/>
  <c r="D33" i="19"/>
  <c r="G40" i="19"/>
  <c r="E40" i="19"/>
  <c r="G36" i="19"/>
  <c r="E36" i="19"/>
  <c r="D39" i="19"/>
  <c r="D37" i="19"/>
  <c r="D35" i="19"/>
  <c r="J8" i="19"/>
  <c r="J28" i="19" s="1"/>
  <c r="D8" i="19"/>
  <c r="D61" i="19" s="1"/>
  <c r="M15" i="19"/>
  <c r="M17" i="19" s="1"/>
  <c r="L15" i="19"/>
  <c r="L17" i="19" s="1"/>
  <c r="L21" i="19" s="1"/>
  <c r="L27" i="19" s="1"/>
  <c r="K15" i="19"/>
  <c r="K17" i="19" s="1"/>
  <c r="G15" i="19"/>
  <c r="G17" i="19" s="1"/>
  <c r="E15" i="19"/>
  <c r="E17" i="19" s="1"/>
  <c r="E28" i="19" s="1"/>
  <c r="B2" i="19"/>
  <c r="K59" i="19" l="1"/>
  <c r="K66" i="19"/>
  <c r="L58" i="19"/>
  <c r="L50" i="19"/>
  <c r="K61" i="19"/>
  <c r="K54" i="19"/>
  <c r="N50" i="19"/>
  <c r="M58" i="19"/>
  <c r="M50" i="19"/>
  <c r="K58" i="19"/>
  <c r="N17" i="19"/>
  <c r="N25" i="19"/>
  <c r="G58" i="19"/>
  <c r="D64" i="19"/>
  <c r="D28" i="19"/>
  <c r="F17" i="19"/>
  <c r="F19" i="19" s="1"/>
  <c r="F33" i="19" s="1"/>
  <c r="D31" i="19"/>
  <c r="H58" i="19"/>
  <c r="H25" i="19"/>
  <c r="H31" i="19" s="1"/>
  <c r="F28" i="19"/>
  <c r="F31" i="19" s="1"/>
  <c r="F26" i="19"/>
  <c r="F29" i="19" s="1"/>
  <c r="F21" i="19"/>
  <c r="F37" i="19" s="1"/>
  <c r="H19" i="19"/>
  <c r="H33" i="19" s="1"/>
  <c r="H21" i="19"/>
  <c r="H27" i="19" s="1"/>
  <c r="H30" i="19" s="1"/>
  <c r="H26" i="19"/>
  <c r="H29" i="19" s="1"/>
  <c r="F58" i="19"/>
  <c r="G60" i="19"/>
  <c r="G70" i="19"/>
  <c r="G72" i="19"/>
  <c r="H52" i="19"/>
  <c r="H54" i="19"/>
  <c r="H61" i="19"/>
  <c r="H64" i="19" s="1"/>
  <c r="F72" i="19"/>
  <c r="G68" i="19"/>
  <c r="F60" i="19"/>
  <c r="F63" i="19" s="1"/>
  <c r="F70" i="19"/>
  <c r="F68" i="19"/>
  <c r="G52" i="19"/>
  <c r="G61" i="19"/>
  <c r="F52" i="19"/>
  <c r="F61" i="19"/>
  <c r="L39" i="19"/>
  <c r="X18" i="19"/>
  <c r="AA18" i="19"/>
  <c r="AB18" i="19"/>
  <c r="Z18" i="19"/>
  <c r="W18" i="19"/>
  <c r="Y18" i="19"/>
  <c r="L35" i="19"/>
  <c r="L37" i="19"/>
  <c r="E54" i="19"/>
  <c r="E70" i="19" s="1"/>
  <c r="E52" i="19"/>
  <c r="E66" i="19" s="1"/>
  <c r="E61" i="19"/>
  <c r="E58" i="19"/>
  <c r="E72" i="19"/>
  <c r="G25" i="19"/>
  <c r="K25" i="19"/>
  <c r="L25" i="19"/>
  <c r="L30" i="19" s="1"/>
  <c r="M25" i="19"/>
  <c r="J31" i="19"/>
  <c r="E25" i="19"/>
  <c r="E31" i="19" s="1"/>
  <c r="G28" i="19"/>
  <c r="M21" i="19"/>
  <c r="K19" i="19"/>
  <c r="M19" i="19"/>
  <c r="M28" i="19"/>
  <c r="K28" i="19"/>
  <c r="K21" i="19"/>
  <c r="K35" i="19" s="1"/>
  <c r="L19" i="19"/>
  <c r="L28" i="19"/>
  <c r="E21" i="19"/>
  <c r="E39" i="19" s="1"/>
  <c r="E19" i="19"/>
  <c r="G19" i="19"/>
  <c r="G21" i="19"/>
  <c r="M61" i="19" l="1"/>
  <c r="M64" i="19" s="1"/>
  <c r="M54" i="19"/>
  <c r="M52" i="19"/>
  <c r="N61" i="19"/>
  <c r="N64" i="19" s="1"/>
  <c r="N54" i="19"/>
  <c r="N52" i="19"/>
  <c r="K72" i="19"/>
  <c r="K70" i="19"/>
  <c r="K68" i="19"/>
  <c r="K60" i="19"/>
  <c r="K63" i="19" s="1"/>
  <c r="L61" i="19"/>
  <c r="L64" i="19" s="1"/>
  <c r="L52" i="19"/>
  <c r="L54" i="19"/>
  <c r="K62" i="19"/>
  <c r="K64" i="19"/>
  <c r="N21" i="19"/>
  <c r="N19" i="19"/>
  <c r="N28" i="19"/>
  <c r="N31" i="19" s="1"/>
  <c r="G63" i="19"/>
  <c r="G64" i="19"/>
  <c r="F27" i="19"/>
  <c r="F30" i="19" s="1"/>
  <c r="F35" i="19"/>
  <c r="H39" i="19"/>
  <c r="H37" i="19"/>
  <c r="H35" i="19"/>
  <c r="F64" i="19"/>
  <c r="F66" i="19"/>
  <c r="F59" i="19"/>
  <c r="F62" i="19" s="1"/>
  <c r="H60" i="19"/>
  <c r="H63" i="19" s="1"/>
  <c r="H70" i="19"/>
  <c r="H68" i="19"/>
  <c r="H72" i="19"/>
  <c r="H59" i="19"/>
  <c r="H62" i="19" s="1"/>
  <c r="H66" i="19"/>
  <c r="G59" i="19"/>
  <c r="G62" i="19" s="1"/>
  <c r="G66" i="19"/>
  <c r="K31" i="19"/>
  <c r="G27" i="19"/>
  <c r="G30" i="19" s="1"/>
  <c r="G37" i="19"/>
  <c r="M26" i="19"/>
  <c r="M29" i="19" s="1"/>
  <c r="M33" i="19"/>
  <c r="G35" i="19"/>
  <c r="K26" i="19"/>
  <c r="K29" i="19" s="1"/>
  <c r="K33" i="19"/>
  <c r="M27" i="19"/>
  <c r="M30" i="19" s="1"/>
  <c r="M37" i="19"/>
  <c r="M39" i="19"/>
  <c r="M35" i="19"/>
  <c r="E27" i="19"/>
  <c r="E30" i="19" s="1"/>
  <c r="E35" i="19"/>
  <c r="E37" i="19"/>
  <c r="L26" i="19"/>
  <c r="L29" i="19" s="1"/>
  <c r="L33" i="19"/>
  <c r="K27" i="19"/>
  <c r="K30" i="19" s="1"/>
  <c r="K37" i="19"/>
  <c r="K39" i="19"/>
  <c r="G39" i="19"/>
  <c r="E59" i="19"/>
  <c r="E62" i="19" s="1"/>
  <c r="E60" i="19"/>
  <c r="E63" i="19" s="1"/>
  <c r="E64" i="19"/>
  <c r="E68" i="19"/>
  <c r="E26" i="19"/>
  <c r="E29" i="19" s="1"/>
  <c r="E33" i="19"/>
  <c r="G26" i="19"/>
  <c r="G29" i="19" s="1"/>
  <c r="G33" i="19"/>
  <c r="G31" i="19"/>
  <c r="M31" i="19"/>
  <c r="L31" i="19"/>
  <c r="N66" i="19" l="1"/>
  <c r="N59" i="19"/>
  <c r="N62" i="19" s="1"/>
  <c r="L70" i="19"/>
  <c r="L68" i="19"/>
  <c r="L60" i="19"/>
  <c r="L63" i="19" s="1"/>
  <c r="L72" i="19"/>
  <c r="N70" i="19"/>
  <c r="N60" i="19"/>
  <c r="N63" i="19" s="1"/>
  <c r="N72" i="19"/>
  <c r="N68" i="19"/>
  <c r="L66" i="19"/>
  <c r="L59" i="19"/>
  <c r="L62" i="19" s="1"/>
  <c r="M66" i="19"/>
  <c r="M59" i="19"/>
  <c r="M62" i="19" s="1"/>
  <c r="M70" i="19"/>
  <c r="M68" i="19"/>
  <c r="M60" i="19"/>
  <c r="M63" i="19" s="1"/>
  <c r="M72" i="19"/>
  <c r="N39" i="19"/>
  <c r="N27" i="19"/>
  <c r="N30" i="19" s="1"/>
  <c r="N35" i="19"/>
  <c r="N37" i="19"/>
  <c r="N33" i="19"/>
  <c r="N26" i="19"/>
  <c r="N29" i="19" s="1"/>
  <c r="F40" i="19"/>
  <c r="F39" i="19" s="1"/>
  <c r="J74" i="8"/>
  <c r="K74" i="8" s="1"/>
  <c r="L74" i="8" s="1"/>
  <c r="I74" i="8"/>
  <c r="L31" i="6"/>
  <c r="K31" i="6"/>
  <c r="J31" i="6"/>
  <c r="I31" i="6"/>
  <c r="H31" i="6"/>
  <c r="G31" i="6"/>
  <c r="F31" i="6"/>
  <c r="E31" i="6"/>
  <c r="K89" i="16"/>
  <c r="K88" i="16"/>
  <c r="H86" i="16"/>
  <c r="H85" i="16"/>
  <c r="E92" i="16"/>
  <c r="F92" i="16"/>
  <c r="G92" i="16"/>
  <c r="H92" i="16"/>
  <c r="I92" i="16"/>
  <c r="J92" i="16"/>
  <c r="K92" i="16"/>
  <c r="L92" i="16"/>
  <c r="E93" i="16"/>
  <c r="F93" i="16"/>
  <c r="G93" i="16"/>
  <c r="H93" i="16"/>
  <c r="I93" i="16"/>
  <c r="J93" i="16"/>
  <c r="K93" i="16"/>
  <c r="L93" i="16"/>
  <c r="E86" i="16"/>
  <c r="E85" i="16"/>
  <c r="J88" i="16"/>
  <c r="F101" i="16" s="1"/>
  <c r="L88" i="16"/>
  <c r="F102" i="16" s="1"/>
  <c r="L89" i="16"/>
  <c r="H65" i="16"/>
  <c r="F100" i="16"/>
  <c r="E100" i="16"/>
  <c r="D100" i="16"/>
  <c r="F86" i="16"/>
  <c r="F89" i="16" s="1"/>
  <c r="D86" i="16"/>
  <c r="F85" i="16"/>
  <c r="F88" i="16" s="1"/>
  <c r="D85" i="16"/>
  <c r="I98" i="14"/>
  <c r="H98" i="14"/>
  <c r="G98" i="14"/>
  <c r="I97" i="14"/>
  <c r="H97" i="14"/>
  <c r="G97" i="14"/>
  <c r="I96" i="14"/>
  <c r="H96" i="14"/>
  <c r="G96" i="14"/>
  <c r="I95" i="14"/>
  <c r="H95" i="14"/>
  <c r="G95" i="14"/>
  <c r="J89" i="16"/>
  <c r="J86" i="16" s="1"/>
  <c r="D93" i="16"/>
  <c r="D92" i="16"/>
  <c r="H88" i="16" l="1"/>
  <c r="L86" i="16"/>
  <c r="E89" i="16"/>
  <c r="E88" i="16"/>
  <c r="H89" i="16"/>
  <c r="K85" i="16"/>
  <c r="K86" i="16"/>
  <c r="J85" i="16"/>
  <c r="L85" i="16"/>
  <c r="D88" i="16"/>
  <c r="D101" i="16" s="1"/>
  <c r="D102" i="16"/>
  <c r="D89" i="16"/>
  <c r="F103" i="16"/>
  <c r="F104" i="16"/>
  <c r="D103" i="16" l="1"/>
  <c r="D104" i="16"/>
  <c r="D30" i="16"/>
  <c r="E82" i="8"/>
  <c r="F82" i="8"/>
  <c r="G82" i="8"/>
  <c r="H82" i="8"/>
  <c r="I82" i="8"/>
  <c r="J82" i="8"/>
  <c r="K82" i="8"/>
  <c r="L82" i="8"/>
  <c r="D82" i="8"/>
  <c r="G52" i="8"/>
  <c r="H161" i="6"/>
  <c r="I161" i="6"/>
  <c r="J161" i="6"/>
  <c r="K161" i="6"/>
  <c r="L161" i="6"/>
  <c r="G161" i="6"/>
  <c r="H154" i="6"/>
  <c r="I154" i="6"/>
  <c r="J154" i="6"/>
  <c r="K154" i="6"/>
  <c r="L154" i="6"/>
  <c r="G154" i="6"/>
  <c r="L159" i="6"/>
  <c r="K159" i="6"/>
  <c r="J159" i="6"/>
  <c r="I159" i="6"/>
  <c r="H159" i="6"/>
  <c r="G159" i="6"/>
  <c r="H152" i="6"/>
  <c r="I152" i="6"/>
  <c r="J152" i="6"/>
  <c r="K152" i="6"/>
  <c r="L152" i="6"/>
  <c r="G152" i="6"/>
  <c r="L120" i="6"/>
  <c r="K120" i="6"/>
  <c r="J120" i="6"/>
  <c r="I120" i="6"/>
  <c r="H120" i="6"/>
  <c r="G120" i="6"/>
  <c r="H118" i="6"/>
  <c r="I118" i="6"/>
  <c r="J118" i="6"/>
  <c r="K118" i="6"/>
  <c r="L118" i="6"/>
  <c r="G118" i="6"/>
  <c r="H113" i="6"/>
  <c r="I113" i="6"/>
  <c r="J113" i="6"/>
  <c r="K113" i="6"/>
  <c r="L113" i="6"/>
  <c r="G113" i="6"/>
  <c r="H111" i="6"/>
  <c r="I111" i="6"/>
  <c r="J111" i="6"/>
  <c r="K111" i="6"/>
  <c r="L111" i="6"/>
  <c r="G111" i="6"/>
  <c r="E9" i="16"/>
  <c r="F9" i="16"/>
  <c r="G9" i="16"/>
  <c r="D9" i="16"/>
  <c r="E8" i="16"/>
  <c r="F8" i="16"/>
  <c r="G8" i="16"/>
  <c r="D8" i="16"/>
  <c r="L6" i="16"/>
  <c r="K6" i="16"/>
  <c r="J6" i="16"/>
  <c r="I6" i="16"/>
  <c r="H6" i="16"/>
  <c r="G6" i="16"/>
  <c r="F6" i="16"/>
  <c r="E6" i="16"/>
  <c r="D6" i="16"/>
  <c r="D69" i="16"/>
  <c r="D68" i="16"/>
  <c r="O71" i="14"/>
  <c r="O70" i="14"/>
  <c r="O69" i="14"/>
  <c r="O68" i="14"/>
  <c r="O67" i="14"/>
  <c r="O66" i="14"/>
  <c r="O65" i="14"/>
  <c r="O64" i="14"/>
  <c r="O63" i="14"/>
  <c r="I66" i="8"/>
  <c r="J66" i="8" s="1"/>
  <c r="K66" i="8" s="1"/>
  <c r="L66" i="8" s="1"/>
  <c r="Q48" i="14"/>
  <c r="Q59" i="14" s="1"/>
  <c r="Q49" i="14"/>
  <c r="Q50" i="14"/>
  <c r="Q51" i="14"/>
  <c r="Q52" i="14"/>
  <c r="Q53" i="14"/>
  <c r="Q46" i="14"/>
  <c r="Q58" i="14" s="1"/>
  <c r="B2" i="16"/>
  <c r="I77" i="8"/>
  <c r="J77" i="8" s="1"/>
  <c r="K77" i="8" s="1"/>
  <c r="L77" i="8" s="1"/>
  <c r="E32" i="6"/>
  <c r="F32" i="6"/>
  <c r="F72" i="8" s="1"/>
  <c r="G32" i="6"/>
  <c r="G72" i="8" s="1"/>
  <c r="D32" i="6"/>
  <c r="D35" i="6" s="1"/>
  <c r="D65" i="8"/>
  <c r="P57" i="14"/>
  <c r="P73" i="8" s="1"/>
  <c r="H74" i="8" s="1"/>
  <c r="P45" i="14"/>
  <c r="P56" i="14" s="1"/>
  <c r="P48" i="14"/>
  <c r="P49" i="14"/>
  <c r="P50" i="14"/>
  <c r="P51" i="14"/>
  <c r="P59" i="14" s="1"/>
  <c r="P52" i="14"/>
  <c r="P53" i="14"/>
  <c r="P46" i="14"/>
  <c r="P58" i="14" l="1"/>
  <c r="O75" i="14"/>
  <c r="H64" i="16" s="1"/>
  <c r="I64" i="16" s="1"/>
  <c r="H68" i="16"/>
  <c r="J68" i="16" s="1"/>
  <c r="Q56" i="14"/>
  <c r="Q57" i="14"/>
  <c r="P74" i="8" s="1"/>
  <c r="R74" i="8" s="1"/>
  <c r="O76" i="14"/>
  <c r="O74" i="14"/>
  <c r="O77" i="14"/>
  <c r="F35" i="6"/>
  <c r="G33" i="6"/>
  <c r="F33" i="6"/>
  <c r="D72" i="8"/>
  <c r="E72" i="8"/>
  <c r="Q73" i="8"/>
  <c r="R73" i="8"/>
  <c r="E33" i="6"/>
  <c r="G35" i="6"/>
  <c r="E35" i="6"/>
  <c r="I68" i="16" l="1"/>
  <c r="D72" i="16"/>
  <c r="Q74" i="8"/>
  <c r="J64" i="16"/>
  <c r="N77" i="14" l="1"/>
  <c r="M77" i="14"/>
  <c r="L77" i="14"/>
  <c r="K77" i="14"/>
  <c r="J77" i="14"/>
  <c r="I77" i="14"/>
  <c r="H77" i="14"/>
  <c r="G77" i="14"/>
  <c r="F77" i="14"/>
  <c r="E77" i="14"/>
  <c r="G85" i="16" s="1"/>
  <c r="D77" i="14"/>
  <c r="G86" i="16" s="1"/>
  <c r="G89" i="16" s="1"/>
  <c r="N76" i="14"/>
  <c r="M76" i="14"/>
  <c r="L76" i="14"/>
  <c r="K76" i="14"/>
  <c r="J76" i="14"/>
  <c r="I76" i="14"/>
  <c r="H76" i="14"/>
  <c r="G76" i="14"/>
  <c r="F76" i="14"/>
  <c r="E76" i="14"/>
  <c r="I85" i="16" s="1"/>
  <c r="D76" i="14"/>
  <c r="I86" i="16" s="1"/>
  <c r="I89" i="16" s="1"/>
  <c r="N75" i="14"/>
  <c r="H63" i="16" s="1"/>
  <c r="M75" i="14"/>
  <c r="L75" i="14"/>
  <c r="K75" i="14"/>
  <c r="J75" i="14"/>
  <c r="I75" i="14"/>
  <c r="H75" i="14"/>
  <c r="G75" i="14"/>
  <c r="F75" i="14"/>
  <c r="E75" i="14"/>
  <c r="D75" i="14"/>
  <c r="N74" i="14"/>
  <c r="M74" i="14"/>
  <c r="L74" i="14"/>
  <c r="K74" i="14"/>
  <c r="J74" i="14"/>
  <c r="I74" i="14"/>
  <c r="H74" i="14"/>
  <c r="G74" i="14"/>
  <c r="F74" i="14"/>
  <c r="E74" i="14"/>
  <c r="D74" i="14"/>
  <c r="N59" i="14"/>
  <c r="M59" i="14"/>
  <c r="L59" i="14"/>
  <c r="K59" i="14"/>
  <c r="J59" i="14"/>
  <c r="I59" i="14"/>
  <c r="H59" i="14"/>
  <c r="G59" i="14"/>
  <c r="F59" i="14"/>
  <c r="E59" i="14"/>
  <c r="D59" i="14"/>
  <c r="N58" i="14"/>
  <c r="M58" i="14"/>
  <c r="L58" i="14"/>
  <c r="K58" i="14"/>
  <c r="J58" i="14"/>
  <c r="I58" i="14"/>
  <c r="H58" i="14"/>
  <c r="G58" i="14"/>
  <c r="F58" i="14"/>
  <c r="E58" i="14"/>
  <c r="D58" i="14"/>
  <c r="N57" i="14"/>
  <c r="M57" i="14"/>
  <c r="L57" i="14"/>
  <c r="K57" i="14"/>
  <c r="J57" i="14"/>
  <c r="I57" i="14"/>
  <c r="H57" i="14"/>
  <c r="G57" i="14"/>
  <c r="F57" i="14"/>
  <c r="E57" i="14"/>
  <c r="D57" i="14"/>
  <c r="N56" i="14"/>
  <c r="M56" i="14"/>
  <c r="L56" i="14"/>
  <c r="K56" i="14"/>
  <c r="J56" i="14"/>
  <c r="I56" i="14"/>
  <c r="H56" i="14"/>
  <c r="G56" i="14"/>
  <c r="F56" i="14"/>
  <c r="E56" i="14"/>
  <c r="D56" i="14"/>
  <c r="L42" i="14"/>
  <c r="M42" i="14"/>
  <c r="K42" i="14"/>
  <c r="J42" i="14"/>
  <c r="I42" i="14"/>
  <c r="H42" i="14"/>
  <c r="G42" i="14"/>
  <c r="F42" i="14"/>
  <c r="E42" i="14"/>
  <c r="D42" i="14"/>
  <c r="S19" i="14"/>
  <c r="R19" i="14"/>
  <c r="Q19" i="14"/>
  <c r="O19" i="14"/>
  <c r="K19" i="14"/>
  <c r="J19" i="14"/>
  <c r="G19" i="14"/>
  <c r="F19" i="14"/>
  <c r="E19" i="14"/>
  <c r="M39" i="14"/>
  <c r="L39" i="14"/>
  <c r="K39" i="14"/>
  <c r="J39" i="14"/>
  <c r="I39" i="14"/>
  <c r="H39" i="14"/>
  <c r="G39" i="14"/>
  <c r="F39" i="14"/>
  <c r="E39" i="14"/>
  <c r="M38" i="14"/>
  <c r="L38" i="14"/>
  <c r="K38" i="14"/>
  <c r="J38" i="14"/>
  <c r="I38" i="14"/>
  <c r="H38" i="14"/>
  <c r="G38" i="14"/>
  <c r="F38" i="14"/>
  <c r="E38" i="14"/>
  <c r="M37" i="14"/>
  <c r="L37" i="14"/>
  <c r="K37" i="14"/>
  <c r="J37" i="14"/>
  <c r="I37" i="14"/>
  <c r="H37" i="14"/>
  <c r="G37" i="14"/>
  <c r="F37" i="14"/>
  <c r="E37" i="14"/>
  <c r="M36" i="14"/>
  <c r="L36" i="14"/>
  <c r="K36" i="14"/>
  <c r="J36" i="14"/>
  <c r="I36" i="14"/>
  <c r="H36" i="14"/>
  <c r="G36" i="14"/>
  <c r="F36" i="14"/>
  <c r="E36" i="14"/>
  <c r="D39" i="14"/>
  <c r="D38" i="14"/>
  <c r="D37" i="14"/>
  <c r="D36" i="14"/>
  <c r="T16" i="14"/>
  <c r="S16" i="14"/>
  <c r="R16" i="14"/>
  <c r="Q16" i="14"/>
  <c r="O16" i="14"/>
  <c r="N16" i="14"/>
  <c r="L16" i="14"/>
  <c r="K16" i="14"/>
  <c r="J16" i="14"/>
  <c r="I16" i="14"/>
  <c r="G16" i="14"/>
  <c r="F16" i="14"/>
  <c r="E16" i="14"/>
  <c r="T15" i="14"/>
  <c r="S15" i="14"/>
  <c r="R15" i="14"/>
  <c r="Q15" i="14"/>
  <c r="O15" i="14"/>
  <c r="N15" i="14"/>
  <c r="L15" i="14"/>
  <c r="K15" i="14"/>
  <c r="J15" i="14"/>
  <c r="I15" i="14"/>
  <c r="G15" i="14"/>
  <c r="F15" i="14"/>
  <c r="E15" i="14"/>
  <c r="T14" i="14"/>
  <c r="S14" i="14"/>
  <c r="R14" i="14"/>
  <c r="Q14" i="14"/>
  <c r="O14" i="14"/>
  <c r="N14" i="14"/>
  <c r="L14" i="14"/>
  <c r="K14" i="14"/>
  <c r="J14" i="14"/>
  <c r="I14" i="14"/>
  <c r="G14" i="14"/>
  <c r="F14" i="14"/>
  <c r="E14" i="14"/>
  <c r="T13" i="14"/>
  <c r="S13" i="14"/>
  <c r="R13" i="14"/>
  <c r="Q13" i="14"/>
  <c r="O13" i="14"/>
  <c r="N13" i="14"/>
  <c r="L13" i="14"/>
  <c r="K13" i="14"/>
  <c r="J13" i="14"/>
  <c r="I13" i="14"/>
  <c r="G13" i="14"/>
  <c r="F13" i="14"/>
  <c r="E13" i="14"/>
  <c r="O46" i="14"/>
  <c r="R46" i="14" s="1"/>
  <c r="O48" i="14"/>
  <c r="R48" i="14" s="1"/>
  <c r="O49" i="14"/>
  <c r="R49" i="14" s="1"/>
  <c r="O50" i="14"/>
  <c r="R50" i="14" s="1"/>
  <c r="O51" i="14"/>
  <c r="R51" i="14" s="1"/>
  <c r="O52" i="14"/>
  <c r="R52" i="14" s="1"/>
  <c r="O53" i="14"/>
  <c r="R53" i="14" s="1"/>
  <c r="O45" i="14"/>
  <c r="R45" i="14" s="1"/>
  <c r="R56" i="14" s="1"/>
  <c r="H10" i="14"/>
  <c r="H9" i="14"/>
  <c r="P10" i="14"/>
  <c r="M10" i="14"/>
  <c r="D10" i="14"/>
  <c r="M9" i="14"/>
  <c r="H8" i="14"/>
  <c r="M8" i="14"/>
  <c r="D9" i="14"/>
  <c r="P9" i="14"/>
  <c r="P8" i="14"/>
  <c r="D8" i="14"/>
  <c r="B2" i="14"/>
  <c r="L12" i="12"/>
  <c r="L11" i="12"/>
  <c r="L16" i="12"/>
  <c r="K16" i="12"/>
  <c r="L15" i="12"/>
  <c r="K15" i="12"/>
  <c r="K22" i="12"/>
  <c r="L22" i="12" s="1"/>
  <c r="K19" i="12"/>
  <c r="L19" i="12" s="1"/>
  <c r="K8" i="12"/>
  <c r="L8" i="12" s="1"/>
  <c r="D31" i="8"/>
  <c r="D6" i="8"/>
  <c r="D218" i="6"/>
  <c r="D172" i="6"/>
  <c r="D165" i="6"/>
  <c r="D123" i="6"/>
  <c r="D102" i="6"/>
  <c r="D71" i="6"/>
  <c r="D44" i="6"/>
  <c r="E6" i="12"/>
  <c r="F6" i="12" s="1"/>
  <c r="G6" i="12" s="1"/>
  <c r="H6" i="12" s="1"/>
  <c r="I6" i="12" s="1"/>
  <c r="J6" i="12" s="1"/>
  <c r="K6" i="12" s="1"/>
  <c r="L6" i="12" s="1"/>
  <c r="B2" i="12"/>
  <c r="N7" i="9"/>
  <c r="Q7" i="9" s="1"/>
  <c r="O7" i="9"/>
  <c r="R7" i="9" s="1"/>
  <c r="M7" i="9"/>
  <c r="P7" i="9" s="1"/>
  <c r="Q5" i="9"/>
  <c r="R5" i="9"/>
  <c r="P5" i="9"/>
  <c r="F7" i="9"/>
  <c r="E7" i="9"/>
  <c r="D7" i="9"/>
  <c r="D207" i="6"/>
  <c r="D52" i="8"/>
  <c r="E52" i="8"/>
  <c r="F52" i="8"/>
  <c r="D53" i="8"/>
  <c r="D11" i="16" s="1"/>
  <c r="D13" i="16" s="1"/>
  <c r="G140" i="6"/>
  <c r="F140" i="6"/>
  <c r="E140" i="6"/>
  <c r="G135" i="6"/>
  <c r="F135" i="6"/>
  <c r="E135" i="6"/>
  <c r="G130" i="6"/>
  <c r="F130" i="6"/>
  <c r="E130" i="6"/>
  <c r="G126" i="6"/>
  <c r="F126" i="6"/>
  <c r="E126" i="6"/>
  <c r="G146" i="6"/>
  <c r="F146" i="6"/>
  <c r="E146" i="6"/>
  <c r="I221" i="6"/>
  <c r="J221" i="6"/>
  <c r="K221" i="6"/>
  <c r="L221" i="6"/>
  <c r="H221" i="6"/>
  <c r="E220" i="6"/>
  <c r="F220" i="6"/>
  <c r="G220" i="6"/>
  <c r="D220" i="6"/>
  <c r="E219" i="6"/>
  <c r="F219" i="6"/>
  <c r="F37" i="6" s="1"/>
  <c r="G219" i="6"/>
  <c r="G37" i="6" s="1"/>
  <c r="D219" i="6"/>
  <c r="D37" i="6" s="1"/>
  <c r="E27" i="6"/>
  <c r="F27" i="6"/>
  <c r="G27" i="6"/>
  <c r="D27" i="6"/>
  <c r="E20" i="6"/>
  <c r="F20" i="6"/>
  <c r="G20" i="6"/>
  <c r="E21" i="6"/>
  <c r="F21" i="6"/>
  <c r="G21" i="6"/>
  <c r="E22" i="6"/>
  <c r="F22" i="6"/>
  <c r="G22" i="6"/>
  <c r="E23" i="6"/>
  <c r="F23" i="6"/>
  <c r="G23" i="6"/>
  <c r="D23" i="6"/>
  <c r="D22" i="6"/>
  <c r="D21" i="6"/>
  <c r="D20" i="6"/>
  <c r="E15" i="6"/>
  <c r="E14" i="6" s="1"/>
  <c r="F15" i="6"/>
  <c r="F14" i="6" s="1"/>
  <c r="G15" i="6"/>
  <c r="G14" i="6" s="1"/>
  <c r="D15" i="6"/>
  <c r="D14" i="6" s="1"/>
  <c r="E10" i="6"/>
  <c r="E11" i="6" s="1"/>
  <c r="F10" i="6"/>
  <c r="G10" i="6"/>
  <c r="D10" i="6"/>
  <c r="E6" i="6"/>
  <c r="E71" i="6" s="1"/>
  <c r="E8" i="6"/>
  <c r="E138" i="6" s="1"/>
  <c r="F8" i="6"/>
  <c r="F138" i="6" s="1"/>
  <c r="G8" i="6"/>
  <c r="G138" i="6" s="1"/>
  <c r="D8" i="6"/>
  <c r="D138" i="6" s="1"/>
  <c r="B53" i="6"/>
  <c r="B54" i="6"/>
  <c r="B55" i="6"/>
  <c r="B56" i="6"/>
  <c r="B57" i="6"/>
  <c r="I88" i="16" l="1"/>
  <c r="E102" i="16" s="1"/>
  <c r="E103" i="16" s="1"/>
  <c r="G88" i="16"/>
  <c r="E101" i="16" s="1"/>
  <c r="J63" i="16"/>
  <c r="I63" i="16"/>
  <c r="J65" i="16"/>
  <c r="J66" i="16" s="1"/>
  <c r="J67" i="16" s="1"/>
  <c r="I65" i="16"/>
  <c r="I66" i="16" s="1"/>
  <c r="I67" i="16" s="1"/>
  <c r="H66" i="16"/>
  <c r="P72" i="8"/>
  <c r="F12" i="6"/>
  <c r="G11" i="6"/>
  <c r="E44" i="6"/>
  <c r="E31" i="8"/>
  <c r="F6" i="6"/>
  <c r="E65" i="8"/>
  <c r="E102" i="6"/>
  <c r="E123" i="6"/>
  <c r="E165" i="6"/>
  <c r="E172" i="6"/>
  <c r="E218" i="6"/>
  <c r="E6" i="8"/>
  <c r="O59" i="14"/>
  <c r="O56" i="14"/>
  <c r="O58" i="14"/>
  <c r="O57" i="14"/>
  <c r="H16" i="14"/>
  <c r="H14" i="14"/>
  <c r="H15" i="14"/>
  <c r="M15" i="14"/>
  <c r="D16" i="14"/>
  <c r="H13" i="14"/>
  <c r="P15" i="14"/>
  <c r="M16" i="14"/>
  <c r="P14" i="14"/>
  <c r="P13" i="14"/>
  <c r="P16" i="14"/>
  <c r="D13" i="14"/>
  <c r="M13" i="14"/>
  <c r="D14" i="14"/>
  <c r="M14" i="14"/>
  <c r="D15" i="14"/>
  <c r="H19" i="14"/>
  <c r="P19" i="14"/>
  <c r="M19" i="14"/>
  <c r="D19" i="14"/>
  <c r="D34" i="8"/>
  <c r="F11" i="6"/>
  <c r="G34" i="8"/>
  <c r="F19" i="6"/>
  <c r="F34" i="8"/>
  <c r="E16" i="6"/>
  <c r="E28" i="6"/>
  <c r="E221" i="6"/>
  <c r="E34" i="8"/>
  <c r="F16" i="6"/>
  <c r="F28" i="6"/>
  <c r="G16" i="6"/>
  <c r="G28" i="6"/>
  <c r="D12" i="6"/>
  <c r="D17" i="6" s="1"/>
  <c r="G9" i="6"/>
  <c r="F9" i="6"/>
  <c r="G19" i="6"/>
  <c r="E19" i="6"/>
  <c r="D19" i="6"/>
  <c r="E37" i="6"/>
  <c r="D25" i="6"/>
  <c r="F17" i="6"/>
  <c r="D221" i="6"/>
  <c r="G12" i="6"/>
  <c r="G221" i="6"/>
  <c r="E12" i="6"/>
  <c r="F221" i="6"/>
  <c r="E9" i="6"/>
  <c r="E104" i="16" l="1"/>
  <c r="H70" i="8"/>
  <c r="I70" i="8" s="1"/>
  <c r="J70" i="8" s="1"/>
  <c r="K70" i="8" s="1"/>
  <c r="L70" i="8" s="1"/>
  <c r="Q72" i="8"/>
  <c r="R72" i="8"/>
  <c r="H67" i="16"/>
  <c r="D65" i="16"/>
  <c r="D30" i="6"/>
  <c r="G6" i="6"/>
  <c r="F65" i="8"/>
  <c r="F218" i="6"/>
  <c r="F172" i="6"/>
  <c r="F165" i="6"/>
  <c r="F123" i="6"/>
  <c r="F102" i="6"/>
  <c r="F71" i="6"/>
  <c r="F31" i="8"/>
  <c r="F44" i="6"/>
  <c r="F6" i="8"/>
  <c r="D39" i="6"/>
  <c r="D42" i="6"/>
  <c r="G13" i="6"/>
  <c r="G17" i="6"/>
  <c r="E17" i="6"/>
  <c r="E13" i="6"/>
  <c r="F18" i="6"/>
  <c r="F25" i="6"/>
  <c r="F30" i="6" s="1"/>
  <c r="F13" i="6"/>
  <c r="D105" i="16" l="1"/>
  <c r="E105" i="16" s="1"/>
  <c r="F105" i="16" s="1"/>
  <c r="G101" i="16"/>
  <c r="D106" i="16" s="1"/>
  <c r="E106" i="16" s="1"/>
  <c r="F106" i="16" s="1"/>
  <c r="G106" i="16" s="1"/>
  <c r="D64" i="16"/>
  <c r="D67" i="16" s="1"/>
  <c r="D71" i="16" s="1"/>
  <c r="D66" i="16"/>
  <c r="H6" i="6"/>
  <c r="G65" i="8"/>
  <c r="G172" i="6"/>
  <c r="G165" i="6"/>
  <c r="G123" i="6"/>
  <c r="G102" i="6"/>
  <c r="G71" i="6"/>
  <c r="G31" i="8"/>
  <c r="G44" i="6"/>
  <c r="G6" i="8"/>
  <c r="G218" i="6"/>
  <c r="D33" i="8"/>
  <c r="F42" i="6"/>
  <c r="G18" i="6"/>
  <c r="G25" i="6"/>
  <c r="G30" i="6" s="1"/>
  <c r="E25" i="6"/>
  <c r="E30" i="6" s="1"/>
  <c r="E18" i="6"/>
  <c r="I6" i="6" l="1"/>
  <c r="H65" i="8"/>
  <c r="H165" i="6"/>
  <c r="H123" i="6"/>
  <c r="H102" i="6"/>
  <c r="H71" i="6"/>
  <c r="H31" i="8"/>
  <c r="H44" i="6"/>
  <c r="H6" i="8"/>
  <c r="H218" i="6"/>
  <c r="H172" i="6"/>
  <c r="E26" i="6"/>
  <c r="F26" i="6"/>
  <c r="G26" i="6"/>
  <c r="G42" i="6"/>
  <c r="F39" i="6"/>
  <c r="J6" i="6" l="1"/>
  <c r="I65" i="8"/>
  <c r="I123" i="6"/>
  <c r="I102" i="6"/>
  <c r="I71" i="6"/>
  <c r="I31" i="8"/>
  <c r="I44" i="6"/>
  <c r="I6" i="8"/>
  <c r="I218" i="6"/>
  <c r="I172" i="6"/>
  <c r="I165" i="6"/>
  <c r="F33" i="8"/>
  <c r="F36" i="6"/>
  <c r="E42" i="6"/>
  <c r="G36" i="6"/>
  <c r="G39" i="6"/>
  <c r="E39" i="6"/>
  <c r="E36" i="6"/>
  <c r="K6" i="6" l="1"/>
  <c r="J65" i="8"/>
  <c r="J102" i="6"/>
  <c r="J71" i="6"/>
  <c r="J31" i="8"/>
  <c r="J44" i="6"/>
  <c r="J6" i="8"/>
  <c r="J218" i="6"/>
  <c r="J172" i="6"/>
  <c r="J165" i="6"/>
  <c r="J123" i="6"/>
  <c r="G40" i="6"/>
  <c r="G33" i="8"/>
  <c r="E33" i="8"/>
  <c r="F40" i="6"/>
  <c r="E40" i="6"/>
  <c r="L6" i="6" l="1"/>
  <c r="K65" i="8"/>
  <c r="K71" i="6"/>
  <c r="K31" i="8"/>
  <c r="K44" i="6"/>
  <c r="K6" i="8"/>
  <c r="K218" i="6"/>
  <c r="K172" i="6"/>
  <c r="K165" i="6"/>
  <c r="K123" i="6"/>
  <c r="K102" i="6"/>
  <c r="G27" i="8"/>
  <c r="F27" i="8"/>
  <c r="E27" i="8"/>
  <c r="D27" i="8"/>
  <c r="G26" i="8"/>
  <c r="H26" i="8" s="1"/>
  <c r="I26" i="8" s="1"/>
  <c r="J26" i="8" s="1"/>
  <c r="K26" i="8" s="1"/>
  <c r="L26" i="8" s="1"/>
  <c r="F26" i="8"/>
  <c r="E26" i="8"/>
  <c r="D26" i="8"/>
  <c r="G24" i="8"/>
  <c r="H24" i="8" s="1"/>
  <c r="F24" i="8"/>
  <c r="E24" i="8"/>
  <c r="D24" i="8"/>
  <c r="G22" i="8"/>
  <c r="F22" i="8"/>
  <c r="E22" i="8"/>
  <c r="D22" i="8"/>
  <c r="G21" i="8"/>
  <c r="F21" i="8"/>
  <c r="E21" i="8"/>
  <c r="D21" i="8"/>
  <c r="D60" i="8" s="1"/>
  <c r="G20" i="8"/>
  <c r="H20" i="8" s="1"/>
  <c r="F20" i="8"/>
  <c r="E20" i="8"/>
  <c r="D20" i="8"/>
  <c r="G16" i="8"/>
  <c r="G54" i="8" s="1"/>
  <c r="F16" i="8"/>
  <c r="F54" i="8" s="1"/>
  <c r="E16" i="8"/>
  <c r="E54" i="8" s="1"/>
  <c r="D16" i="8"/>
  <c r="D54" i="8" s="1"/>
  <c r="D12" i="8"/>
  <c r="E12" i="8"/>
  <c r="F12" i="8"/>
  <c r="G12" i="8"/>
  <c r="D13" i="8"/>
  <c r="E13" i="8"/>
  <c r="F13" i="8"/>
  <c r="G13" i="8"/>
  <c r="D14" i="8"/>
  <c r="E14" i="8"/>
  <c r="F14" i="8"/>
  <c r="G14" i="8"/>
  <c r="E11" i="8"/>
  <c r="F11" i="8"/>
  <c r="G11" i="8"/>
  <c r="D11" i="8"/>
  <c r="G10" i="16" l="1"/>
  <c r="E10" i="16"/>
  <c r="E76" i="8"/>
  <c r="L65" i="8"/>
  <c r="L31" i="8"/>
  <c r="L44" i="6"/>
  <c r="L6" i="8"/>
  <c r="L218" i="6"/>
  <c r="L172" i="6"/>
  <c r="L165" i="6"/>
  <c r="L123" i="6"/>
  <c r="L102" i="6"/>
  <c r="L71" i="6"/>
  <c r="D76" i="8"/>
  <c r="F76" i="8"/>
  <c r="G76" i="8"/>
  <c r="E35" i="8"/>
  <c r="F41" i="8"/>
  <c r="F42" i="8"/>
  <c r="E53" i="8"/>
  <c r="F53" i="8"/>
  <c r="G43" i="8"/>
  <c r="E42" i="8"/>
  <c r="E169" i="6"/>
  <c r="D169" i="6"/>
  <c r="F169" i="6"/>
  <c r="G41" i="8"/>
  <c r="G42" i="8"/>
  <c r="E60" i="8"/>
  <c r="E37" i="8"/>
  <c r="E43" i="8"/>
  <c r="E36" i="8"/>
  <c r="F60" i="8"/>
  <c r="F37" i="8"/>
  <c r="F43" i="8"/>
  <c r="D46" i="8"/>
  <c r="D47" i="8" s="1"/>
  <c r="G60" i="8"/>
  <c r="H60" i="8" s="1"/>
  <c r="G37" i="8"/>
  <c r="E41" i="8"/>
  <c r="F59" i="8"/>
  <c r="F36" i="8"/>
  <c r="G59" i="8"/>
  <c r="G36" i="8"/>
  <c r="G58" i="8"/>
  <c r="H58" i="8" s="1"/>
  <c r="G35" i="8"/>
  <c r="F35" i="8"/>
  <c r="G10" i="8"/>
  <c r="E59" i="8"/>
  <c r="D59" i="8"/>
  <c r="E58" i="8"/>
  <c r="F58" i="8"/>
  <c r="D58" i="8"/>
  <c r="H22" i="8"/>
  <c r="I22" i="8" s="1"/>
  <c r="J22" i="8" s="1"/>
  <c r="K22" i="8" s="1"/>
  <c r="L22" i="8" s="1"/>
  <c r="H14" i="8"/>
  <c r="I14" i="8" s="1"/>
  <c r="J14" i="8" s="1"/>
  <c r="K14" i="8" s="1"/>
  <c r="L14" i="8" s="1"/>
  <c r="D10" i="8"/>
  <c r="E10" i="8"/>
  <c r="F10" i="8"/>
  <c r="D15" i="8"/>
  <c r="E15" i="8"/>
  <c r="F15" i="8"/>
  <c r="G15" i="8"/>
  <c r="D19" i="8"/>
  <c r="E19" i="8"/>
  <c r="F19" i="8"/>
  <c r="G19" i="8"/>
  <c r="D23" i="8"/>
  <c r="E23" i="8"/>
  <c r="F23" i="8"/>
  <c r="G23" i="8"/>
  <c r="D25" i="8"/>
  <c r="E25" i="8"/>
  <c r="F25" i="8"/>
  <c r="G25" i="8"/>
  <c r="B2" i="8"/>
  <c r="G168" i="6"/>
  <c r="F168" i="6"/>
  <c r="E168" i="6"/>
  <c r="G127" i="6"/>
  <c r="G147" i="6"/>
  <c r="F147" i="6"/>
  <c r="E147" i="6"/>
  <c r="D147" i="6"/>
  <c r="E131" i="6"/>
  <c r="F131" i="6"/>
  <c r="G131" i="6"/>
  <c r="D131" i="6"/>
  <c r="E136" i="6"/>
  <c r="F136" i="6"/>
  <c r="G136" i="6"/>
  <c r="D136" i="6"/>
  <c r="G105" i="6"/>
  <c r="F105" i="6"/>
  <c r="E105" i="6"/>
  <c r="G74" i="6"/>
  <c r="F74" i="6"/>
  <c r="E74" i="6"/>
  <c r="G47" i="6"/>
  <c r="F47" i="6"/>
  <c r="E47" i="6"/>
  <c r="B185" i="6"/>
  <c r="B184" i="6"/>
  <c r="B183" i="6"/>
  <c r="B182" i="6"/>
  <c r="B186" i="6"/>
  <c r="B67" i="6"/>
  <c r="B66" i="6"/>
  <c r="B65" i="6"/>
  <c r="B64" i="6"/>
  <c r="B63" i="6"/>
  <c r="F10" i="16" l="1"/>
  <c r="F39" i="8"/>
  <c r="F40" i="8" s="1"/>
  <c r="F11" i="16"/>
  <c r="E174" i="6"/>
  <c r="E175" i="6" s="1"/>
  <c r="E11" i="16"/>
  <c r="E13" i="16" s="1"/>
  <c r="D79" i="8"/>
  <c r="F79" i="8"/>
  <c r="E79" i="8"/>
  <c r="G79" i="8"/>
  <c r="D61" i="8"/>
  <c r="D62" i="8" s="1"/>
  <c r="H59" i="8"/>
  <c r="H61" i="8" s="1"/>
  <c r="H62" i="8" s="1"/>
  <c r="G61" i="8"/>
  <c r="G62" i="8" s="1"/>
  <c r="E61" i="8"/>
  <c r="E62" i="8" s="1"/>
  <c r="F61" i="8"/>
  <c r="F62" i="8" s="1"/>
  <c r="F44" i="8"/>
  <c r="E39" i="8"/>
  <c r="E40" i="8" s="1"/>
  <c r="F51" i="8"/>
  <c r="F55" i="8" s="1"/>
  <c r="F174" i="6"/>
  <c r="E51" i="8"/>
  <c r="E55" i="8" s="1"/>
  <c r="G44" i="8"/>
  <c r="E44" i="8"/>
  <c r="I60" i="8"/>
  <c r="G38" i="8"/>
  <c r="E38" i="8"/>
  <c r="H42" i="8"/>
  <c r="F38" i="8"/>
  <c r="G18" i="8"/>
  <c r="G69" i="8" s="1"/>
  <c r="G67" i="8" s="1"/>
  <c r="F18" i="8"/>
  <c r="F69" i="8" s="1"/>
  <c r="F67" i="8" s="1"/>
  <c r="E18" i="8"/>
  <c r="E69" i="8" s="1"/>
  <c r="E67" i="8" s="1"/>
  <c r="D18" i="8"/>
  <c r="D69" i="8" s="1"/>
  <c r="D67" i="8" s="1"/>
  <c r="D9" i="8"/>
  <c r="G9" i="8"/>
  <c r="F9" i="8"/>
  <c r="E9" i="8"/>
  <c r="F148" i="6"/>
  <c r="E132" i="6"/>
  <c r="F137" i="6"/>
  <c r="E148" i="6"/>
  <c r="G148" i="6"/>
  <c r="F132" i="6"/>
  <c r="E137" i="6"/>
  <c r="G137" i="6"/>
  <c r="G132" i="6"/>
  <c r="F13" i="16" l="1"/>
  <c r="F175" i="6"/>
  <c r="F45" i="8"/>
  <c r="E45" i="8"/>
  <c r="E46" i="8" s="1"/>
  <c r="I42" i="8"/>
  <c r="E28" i="8"/>
  <c r="D28" i="8"/>
  <c r="F28" i="8"/>
  <c r="G28" i="8"/>
  <c r="I58" i="8"/>
  <c r="J60" i="8"/>
  <c r="I59" i="8"/>
  <c r="H147" i="6"/>
  <c r="H132" i="6"/>
  <c r="H131" i="6" s="1"/>
  <c r="H137" i="6"/>
  <c r="H136" i="6" s="1"/>
  <c r="I61" i="8" l="1"/>
  <c r="I62" i="8" s="1"/>
  <c r="F46" i="8"/>
  <c r="F48" i="8" s="1"/>
  <c r="E48" i="8"/>
  <c r="E47" i="8"/>
  <c r="J42" i="8"/>
  <c r="J58" i="8"/>
  <c r="K60" i="8"/>
  <c r="J59" i="8"/>
  <c r="I148" i="6"/>
  <c r="J148" i="6" s="1"/>
  <c r="K148" i="6" s="1"/>
  <c r="L148" i="6" s="1"/>
  <c r="I132" i="6"/>
  <c r="J132" i="6" s="1"/>
  <c r="K132" i="6" s="1"/>
  <c r="L132" i="6" s="1"/>
  <c r="I137" i="6"/>
  <c r="J137" i="6" s="1"/>
  <c r="K137" i="6" s="1"/>
  <c r="L137" i="6" s="1"/>
  <c r="J61" i="8" l="1"/>
  <c r="J62" i="8" s="1"/>
  <c r="F47" i="8"/>
  <c r="K42" i="8"/>
  <c r="K58" i="8"/>
  <c r="L58" i="8" s="1"/>
  <c r="L60" i="8"/>
  <c r="K59" i="8"/>
  <c r="I147" i="6"/>
  <c r="J147" i="6" s="1"/>
  <c r="K147" i="6" s="1"/>
  <c r="L147" i="6" s="1"/>
  <c r="I131" i="6"/>
  <c r="J131" i="6" s="1"/>
  <c r="K131" i="6" s="1"/>
  <c r="L131" i="6" s="1"/>
  <c r="I136" i="6"/>
  <c r="J136" i="6" s="1"/>
  <c r="K136" i="6" s="1"/>
  <c r="L136" i="6" s="1"/>
  <c r="K61" i="8" l="1"/>
  <c r="K62" i="8" s="1"/>
  <c r="L42" i="8"/>
  <c r="L59" i="8"/>
  <c r="L61" i="8" s="1"/>
  <c r="L62" i="8" s="1"/>
  <c r="B196" i="6" l="1"/>
  <c r="B195" i="6"/>
  <c r="B194" i="6"/>
  <c r="B193" i="6"/>
  <c r="E207" i="6"/>
  <c r="B206" i="6"/>
  <c r="AN210" i="6"/>
  <c r="Q211" i="6" s="1"/>
  <c r="AB203" i="6"/>
  <c r="AC203" i="6" s="1"/>
  <c r="B207" i="6"/>
  <c r="B205" i="6"/>
  <c r="B204" i="6"/>
  <c r="B203" i="6"/>
  <c r="B197" i="6"/>
  <c r="I215" i="6"/>
  <c r="J215" i="6"/>
  <c r="K215" i="6"/>
  <c r="L215" i="6"/>
  <c r="H215" i="6"/>
  <c r="G214" i="6"/>
  <c r="G142" i="6" s="1"/>
  <c r="G212" i="6"/>
  <c r="G141" i="6" s="1"/>
  <c r="L213" i="6"/>
  <c r="L176" i="6" s="1"/>
  <c r="K213" i="6"/>
  <c r="K176" i="6" s="1"/>
  <c r="J213" i="6"/>
  <c r="J176" i="6" s="1"/>
  <c r="I213" i="6"/>
  <c r="I176" i="6" s="1"/>
  <c r="H213" i="6"/>
  <c r="H176" i="6" s="1"/>
  <c r="H181" i="6" l="1"/>
  <c r="H182" i="6" s="1"/>
  <c r="I183" i="6" s="1"/>
  <c r="H177" i="6"/>
  <c r="H174" i="6" s="1"/>
  <c r="L181" i="6"/>
  <c r="L182" i="6" s="1"/>
  <c r="L177" i="6"/>
  <c r="L174" i="6" s="1"/>
  <c r="K181" i="6"/>
  <c r="K182" i="6" s="1"/>
  <c r="L183" i="6" s="1"/>
  <c r="K177" i="6"/>
  <c r="K174" i="6" s="1"/>
  <c r="J181" i="6"/>
  <c r="J182" i="6" s="1"/>
  <c r="K183" i="6" s="1"/>
  <c r="J177" i="6"/>
  <c r="J174" i="6" s="1"/>
  <c r="I181" i="6"/>
  <c r="I182" i="6" s="1"/>
  <c r="J183" i="6" s="1"/>
  <c r="I177" i="6"/>
  <c r="I174" i="6" s="1"/>
  <c r="G143" i="6"/>
  <c r="G158" i="6"/>
  <c r="G151" i="6"/>
  <c r="G191" i="6"/>
  <c r="G52" i="6" s="1"/>
  <c r="G48" i="6" s="1"/>
  <c r="G106" i="6"/>
  <c r="G180" i="6"/>
  <c r="G62" i="6" s="1"/>
  <c r="G49" i="6" s="1"/>
  <c r="G107" i="6"/>
  <c r="Q204" i="6"/>
  <c r="Q203" i="6" s="1"/>
  <c r="AD203" i="6"/>
  <c r="AE203" i="6" s="1"/>
  <c r="AO210" i="6"/>
  <c r="AC205" i="6"/>
  <c r="Q210" i="6"/>
  <c r="H214" i="6"/>
  <c r="G211" i="6"/>
  <c r="H212" i="6"/>
  <c r="J53" i="8" l="1"/>
  <c r="K53" i="8"/>
  <c r="L53" i="8"/>
  <c r="I53" i="8"/>
  <c r="H53" i="8"/>
  <c r="J175" i="6"/>
  <c r="K175" i="6"/>
  <c r="L175" i="6"/>
  <c r="I175" i="6"/>
  <c r="H141" i="6"/>
  <c r="G117" i="6"/>
  <c r="G108" i="6" s="1"/>
  <c r="H151" i="6"/>
  <c r="H153" i="6"/>
  <c r="G110" i="6"/>
  <c r="H191" i="6"/>
  <c r="H198" i="6" s="1"/>
  <c r="G50" i="6"/>
  <c r="G96" i="6"/>
  <c r="G98" i="6"/>
  <c r="G92" i="6"/>
  <c r="G94" i="6"/>
  <c r="G80" i="6"/>
  <c r="G82" i="6"/>
  <c r="G84" i="6"/>
  <c r="G86" i="6"/>
  <c r="I214" i="6"/>
  <c r="H180" i="6"/>
  <c r="L184" i="6"/>
  <c r="J184" i="6"/>
  <c r="K184" i="6"/>
  <c r="AD205" i="6"/>
  <c r="R204" i="6"/>
  <c r="S204" i="6" s="1"/>
  <c r="T204" i="6" s="1"/>
  <c r="U204" i="6" s="1"/>
  <c r="V204" i="6" s="1"/>
  <c r="W204" i="6" s="1"/>
  <c r="X204" i="6" s="1"/>
  <c r="Y204" i="6" s="1"/>
  <c r="Z204" i="6" s="1"/>
  <c r="AA204" i="6" s="1"/>
  <c r="AO212" i="6"/>
  <c r="AP210" i="6"/>
  <c r="AF203" i="6"/>
  <c r="AE205" i="6"/>
  <c r="R211" i="6"/>
  <c r="S211" i="6" s="1"/>
  <c r="T211" i="6" s="1"/>
  <c r="U211" i="6" s="1"/>
  <c r="V211" i="6" s="1"/>
  <c r="W211" i="6" s="1"/>
  <c r="X211" i="6" s="1"/>
  <c r="Y211" i="6" s="1"/>
  <c r="Z211" i="6" s="1"/>
  <c r="AA211" i="6" s="1"/>
  <c r="AB211" i="6" s="1"/>
  <c r="AC211" i="6" s="1"/>
  <c r="AD211" i="6" s="1"/>
  <c r="AE211" i="6" s="1"/>
  <c r="AF211" i="6" s="1"/>
  <c r="AG211" i="6" s="1"/>
  <c r="AH211" i="6" s="1"/>
  <c r="AI211" i="6" s="1"/>
  <c r="AJ211" i="6" s="1"/>
  <c r="AK211" i="6" s="1"/>
  <c r="AL211" i="6" s="1"/>
  <c r="AM211" i="6" s="1"/>
  <c r="I212" i="6"/>
  <c r="H211" i="6"/>
  <c r="K39" i="8" l="1"/>
  <c r="K40" i="8" s="1"/>
  <c r="K11" i="16"/>
  <c r="L39" i="8"/>
  <c r="L40" i="8" s="1"/>
  <c r="L11" i="16"/>
  <c r="I39" i="8"/>
  <c r="I40" i="8" s="1"/>
  <c r="I11" i="16"/>
  <c r="H51" i="8"/>
  <c r="H52" i="8" s="1"/>
  <c r="H11" i="16"/>
  <c r="J39" i="8"/>
  <c r="J40" i="8" s="1"/>
  <c r="J11" i="16"/>
  <c r="H39" i="8"/>
  <c r="H40" i="8" s="1"/>
  <c r="H160" i="6"/>
  <c r="I141" i="6"/>
  <c r="H121" i="6"/>
  <c r="H107" i="6"/>
  <c r="H192" i="6"/>
  <c r="H193" i="6" s="1"/>
  <c r="H197" i="6" s="1"/>
  <c r="H57" i="6" s="1"/>
  <c r="H155" i="6"/>
  <c r="H110" i="6"/>
  <c r="H106" i="6"/>
  <c r="I153" i="6"/>
  <c r="I191" i="6"/>
  <c r="I192" i="6" s="1"/>
  <c r="I193" i="6" s="1"/>
  <c r="G91" i="6"/>
  <c r="G76" i="6" s="1"/>
  <c r="G79" i="6"/>
  <c r="G75" i="6" s="1"/>
  <c r="L185" i="6"/>
  <c r="K185" i="6"/>
  <c r="H187" i="6"/>
  <c r="H186" i="6"/>
  <c r="J214" i="6"/>
  <c r="I180" i="6"/>
  <c r="R203" i="6"/>
  <c r="R205" i="6" s="1"/>
  <c r="AG203" i="6"/>
  <c r="AF205" i="6"/>
  <c r="AP212" i="6"/>
  <c r="AQ210" i="6"/>
  <c r="R210" i="6"/>
  <c r="J212" i="6"/>
  <c r="I211" i="6"/>
  <c r="H54" i="8" l="1"/>
  <c r="H55" i="8" s="1"/>
  <c r="I160" i="6"/>
  <c r="J141" i="6"/>
  <c r="I198" i="6"/>
  <c r="H142" i="6"/>
  <c r="H139" i="6" s="1"/>
  <c r="I194" i="6"/>
  <c r="J195" i="6" s="1"/>
  <c r="I121" i="6"/>
  <c r="I107" i="6"/>
  <c r="H162" i="6"/>
  <c r="H158" i="6"/>
  <c r="H117" i="6"/>
  <c r="H119" i="6"/>
  <c r="I110" i="6"/>
  <c r="I106" i="6"/>
  <c r="I155" i="6"/>
  <c r="J153" i="6"/>
  <c r="I151" i="6"/>
  <c r="J191" i="6"/>
  <c r="J198" i="6" s="1"/>
  <c r="G77" i="6"/>
  <c r="H67" i="6"/>
  <c r="H188" i="6"/>
  <c r="I187" i="6"/>
  <c r="I186" i="6"/>
  <c r="K214" i="6"/>
  <c r="J180" i="6"/>
  <c r="J194" i="6"/>
  <c r="H199" i="6"/>
  <c r="R212" i="6"/>
  <c r="S203" i="6"/>
  <c r="AR210" i="6"/>
  <c r="AQ212" i="6"/>
  <c r="AG205" i="6"/>
  <c r="AH203" i="6"/>
  <c r="S210" i="6"/>
  <c r="S212" i="6" s="1"/>
  <c r="K212" i="6"/>
  <c r="J211" i="6"/>
  <c r="I51" i="8" l="1"/>
  <c r="I52" i="8" s="1"/>
  <c r="H22" i="6"/>
  <c r="H140" i="6"/>
  <c r="J160" i="6"/>
  <c r="K141" i="6"/>
  <c r="I197" i="6"/>
  <c r="I57" i="6" s="1"/>
  <c r="I142" i="6"/>
  <c r="I139" i="6" s="1"/>
  <c r="J121" i="6"/>
  <c r="J107" i="6"/>
  <c r="J192" i="6"/>
  <c r="J193" i="6" s="1"/>
  <c r="K194" i="6" s="1"/>
  <c r="H104" i="6"/>
  <c r="J155" i="6"/>
  <c r="J151" i="6"/>
  <c r="I162" i="6"/>
  <c r="I158" i="6"/>
  <c r="J110" i="6"/>
  <c r="J106" i="6"/>
  <c r="I119" i="6"/>
  <c r="I117" i="6"/>
  <c r="K160" i="6"/>
  <c r="K151" i="6"/>
  <c r="K153" i="6"/>
  <c r="K191" i="6"/>
  <c r="K198" i="6" s="1"/>
  <c r="K106" i="6"/>
  <c r="J187" i="6"/>
  <c r="J186" i="6"/>
  <c r="L214" i="6"/>
  <c r="K180" i="6"/>
  <c r="K195" i="6"/>
  <c r="I188" i="6"/>
  <c r="I104" i="6" s="1"/>
  <c r="I15" i="6" s="1"/>
  <c r="I67" i="6"/>
  <c r="K196" i="6"/>
  <c r="T203" i="6"/>
  <c r="S205" i="6"/>
  <c r="AR212" i="6"/>
  <c r="AS210" i="6"/>
  <c r="AI203" i="6"/>
  <c r="AH205" i="6"/>
  <c r="T210" i="6"/>
  <c r="T212" i="6" s="1"/>
  <c r="L212" i="6"/>
  <c r="K211" i="6"/>
  <c r="I14" i="6" l="1"/>
  <c r="I54" i="8"/>
  <c r="J51" i="8" s="1"/>
  <c r="J52" i="8" s="1"/>
  <c r="I140" i="6"/>
  <c r="I22" i="6"/>
  <c r="H105" i="6"/>
  <c r="H15" i="6"/>
  <c r="I16" i="6" s="1"/>
  <c r="J197" i="6"/>
  <c r="J57" i="6" s="1"/>
  <c r="I199" i="6"/>
  <c r="J142" i="6"/>
  <c r="J139" i="6" s="1"/>
  <c r="I105" i="6"/>
  <c r="K121" i="6"/>
  <c r="K107" i="6"/>
  <c r="K155" i="6"/>
  <c r="K192" i="6"/>
  <c r="K193" i="6" s="1"/>
  <c r="L194" i="6" s="1"/>
  <c r="L155" i="6"/>
  <c r="L142" i="6"/>
  <c r="J162" i="6"/>
  <c r="J158" i="6"/>
  <c r="J119" i="6"/>
  <c r="J117" i="6"/>
  <c r="K119" i="6"/>
  <c r="K117" i="6"/>
  <c r="K110" i="6"/>
  <c r="L106" i="6"/>
  <c r="L180" i="6"/>
  <c r="L187" i="6" s="1"/>
  <c r="K187" i="6"/>
  <c r="K186" i="6"/>
  <c r="J188" i="6"/>
  <c r="J67" i="6"/>
  <c r="L196" i="6"/>
  <c r="L195" i="6"/>
  <c r="U210" i="6"/>
  <c r="U212" i="6" s="1"/>
  <c r="T205" i="6"/>
  <c r="U203" i="6"/>
  <c r="AI205" i="6"/>
  <c r="AJ203" i="6"/>
  <c r="AS212" i="6"/>
  <c r="AT210" i="6"/>
  <c r="L211" i="6"/>
  <c r="L191" i="6"/>
  <c r="J199" i="6" l="1"/>
  <c r="I55" i="8"/>
  <c r="H14" i="6"/>
  <c r="H16" i="6"/>
  <c r="J54" i="8"/>
  <c r="K51" i="8" s="1"/>
  <c r="K52" i="8" s="1"/>
  <c r="J22" i="6"/>
  <c r="J140" i="6"/>
  <c r="L141" i="6"/>
  <c r="L139" i="6" s="1"/>
  <c r="K142" i="6"/>
  <c r="K139" i="6" s="1"/>
  <c r="L162" i="6"/>
  <c r="J104" i="6"/>
  <c r="L119" i="6"/>
  <c r="K162" i="6"/>
  <c r="K158" i="6"/>
  <c r="K197" i="6"/>
  <c r="K57" i="6" s="1"/>
  <c r="L110" i="6"/>
  <c r="L153" i="6"/>
  <c r="L151" i="6"/>
  <c r="L186" i="6"/>
  <c r="L188" i="6" s="1"/>
  <c r="K188" i="6"/>
  <c r="K67" i="6"/>
  <c r="AT212" i="6"/>
  <c r="AU210" i="6"/>
  <c r="V210" i="6"/>
  <c r="E203" i="6" s="1"/>
  <c r="V203" i="6"/>
  <c r="U205" i="6"/>
  <c r="AK203" i="6"/>
  <c r="AJ205" i="6"/>
  <c r="L192" i="6"/>
  <c r="L193" i="6" s="1"/>
  <c r="L198" i="6"/>
  <c r="B2" i="6"/>
  <c r="B2" i="4"/>
  <c r="E6" i="4"/>
  <c r="F6" i="4"/>
  <c r="G6" i="4" s="1"/>
  <c r="G36" i="4" s="1"/>
  <c r="D12" i="4"/>
  <c r="E12" i="4"/>
  <c r="F12" i="4"/>
  <c r="F17" i="4" s="1"/>
  <c r="F25" i="4" s="1"/>
  <c r="F29" i="4" s="1"/>
  <c r="G12" i="4"/>
  <c r="D14" i="4"/>
  <c r="E14" i="4"/>
  <c r="F14" i="4"/>
  <c r="G14" i="4"/>
  <c r="E17" i="4"/>
  <c r="E25" i="4" s="1"/>
  <c r="E29" i="4" s="1"/>
  <c r="D19" i="4"/>
  <c r="E19" i="4"/>
  <c r="F19" i="4"/>
  <c r="G19" i="4"/>
  <c r="D36" i="4"/>
  <c r="E36" i="4"/>
  <c r="F36" i="4"/>
  <c r="D39" i="4"/>
  <c r="D44" i="4"/>
  <c r="E39" i="4"/>
  <c r="E44" i="4"/>
  <c r="F39" i="4"/>
  <c r="F44" i="4"/>
  <c r="G39" i="4"/>
  <c r="G38" i="4" s="1"/>
  <c r="G44" i="4"/>
  <c r="D48" i="4"/>
  <c r="D52" i="4"/>
  <c r="D54" i="4"/>
  <c r="E48" i="4"/>
  <c r="E47" i="4" s="1"/>
  <c r="E52" i="4"/>
  <c r="E54" i="4"/>
  <c r="F48" i="4"/>
  <c r="F52" i="4"/>
  <c r="F54" i="4"/>
  <c r="G48" i="4"/>
  <c r="G52" i="4"/>
  <c r="G54" i="4"/>
  <c r="G47" i="4"/>
  <c r="B2" i="3"/>
  <c r="D20" i="3"/>
  <c r="E20" i="3"/>
  <c r="F20" i="3"/>
  <c r="G20" i="3" s="1"/>
  <c r="F39" i="3"/>
  <c r="G39" i="3"/>
  <c r="G41" i="3"/>
  <c r="G43" i="3"/>
  <c r="E46" i="3"/>
  <c r="F46" i="3"/>
  <c r="E53" i="3"/>
  <c r="F53" i="3"/>
  <c r="D55" i="3"/>
  <c r="E55" i="3" s="1"/>
  <c r="F55" i="3" s="1"/>
  <c r="G55" i="3" s="1"/>
  <c r="D57" i="3"/>
  <c r="E57" i="3"/>
  <c r="F57" i="3"/>
  <c r="M3" i="2"/>
  <c r="J55" i="8" l="1"/>
  <c r="K54" i="8"/>
  <c r="L51" i="8" s="1"/>
  <c r="L52" i="8" s="1"/>
  <c r="J105" i="6"/>
  <c r="J15" i="6"/>
  <c r="K22" i="6"/>
  <c r="K140" i="6"/>
  <c r="L22" i="6"/>
  <c r="L140" i="6"/>
  <c r="L158" i="6"/>
  <c r="L160" i="6"/>
  <c r="L121" i="6"/>
  <c r="L107" i="6"/>
  <c r="K104" i="6"/>
  <c r="K199" i="6"/>
  <c r="L117" i="6"/>
  <c r="L67" i="6"/>
  <c r="L63" i="6"/>
  <c r="I63" i="6"/>
  <c r="H63" i="6"/>
  <c r="J63" i="6"/>
  <c r="K63" i="6"/>
  <c r="L197" i="6"/>
  <c r="L57" i="6" s="1"/>
  <c r="V212" i="6"/>
  <c r="AU212" i="6"/>
  <c r="AV210" i="6"/>
  <c r="W210" i="6"/>
  <c r="D203" i="6"/>
  <c r="L53" i="6" s="1"/>
  <c r="V205" i="6"/>
  <c r="W203" i="6"/>
  <c r="AK205" i="6"/>
  <c r="AL203" i="6"/>
  <c r="F38" i="4"/>
  <c r="E38" i="4"/>
  <c r="G17" i="4"/>
  <c r="G25" i="4" s="1"/>
  <c r="G29" i="4" s="1"/>
  <c r="G33" i="4" s="1"/>
  <c r="D47" i="4"/>
  <c r="F47" i="4"/>
  <c r="D38" i="4"/>
  <c r="D17" i="4"/>
  <c r="D25" i="4" s="1"/>
  <c r="D29" i="4" s="1"/>
  <c r="D33" i="4" s="1"/>
  <c r="F33" i="4"/>
  <c r="E33" i="4"/>
  <c r="G57" i="3"/>
  <c r="J14" i="6" l="1"/>
  <c r="J16" i="6"/>
  <c r="K55" i="8"/>
  <c r="L54" i="8"/>
  <c r="K105" i="6"/>
  <c r="K15" i="6"/>
  <c r="L104" i="6"/>
  <c r="L199" i="6"/>
  <c r="H53" i="6"/>
  <c r="I53" i="6"/>
  <c r="J53" i="6"/>
  <c r="K53" i="6"/>
  <c r="H62" i="6"/>
  <c r="H49" i="6" s="1"/>
  <c r="W212" i="6"/>
  <c r="X210" i="6"/>
  <c r="Y210" i="6" s="1"/>
  <c r="AV212" i="6"/>
  <c r="AW210" i="6"/>
  <c r="X203" i="6"/>
  <c r="W205" i="6"/>
  <c r="AL205" i="6"/>
  <c r="AM203" i="6"/>
  <c r="K14" i="6" l="1"/>
  <c r="K16" i="6"/>
  <c r="L55" i="8"/>
  <c r="L105" i="6"/>
  <c r="L15" i="6"/>
  <c r="H98" i="6"/>
  <c r="H94" i="6"/>
  <c r="H96" i="6"/>
  <c r="H92" i="6"/>
  <c r="H69" i="6"/>
  <c r="H68" i="6"/>
  <c r="H52" i="6"/>
  <c r="H48" i="6" s="1"/>
  <c r="X212" i="6"/>
  <c r="AW212" i="6"/>
  <c r="AX210" i="6"/>
  <c r="X205" i="6"/>
  <c r="Y203" i="6"/>
  <c r="AN203" i="6"/>
  <c r="AM205" i="6"/>
  <c r="Z210" i="6"/>
  <c r="Y212" i="6"/>
  <c r="L14" i="6" l="1"/>
  <c r="L16" i="6"/>
  <c r="H58" i="6"/>
  <c r="H82" i="6"/>
  <c r="H59" i="6"/>
  <c r="AY210" i="6"/>
  <c r="AX212" i="6"/>
  <c r="Z203" i="6"/>
  <c r="Y205" i="6"/>
  <c r="AO203" i="6"/>
  <c r="AN205" i="6"/>
  <c r="AA210" i="6"/>
  <c r="AB210" i="6" s="1"/>
  <c r="AC210" i="6" s="1"/>
  <c r="Z212" i="6"/>
  <c r="H114" i="6" l="1"/>
  <c r="H99" i="6"/>
  <c r="H97" i="6"/>
  <c r="H84" i="6"/>
  <c r="H85" i="6" s="1"/>
  <c r="H80" i="6"/>
  <c r="H86" i="6"/>
  <c r="H87" i="6" s="1"/>
  <c r="H95" i="6"/>
  <c r="H46" i="6"/>
  <c r="AY212" i="6"/>
  <c r="AZ210" i="6"/>
  <c r="Z205" i="6"/>
  <c r="AA203" i="6"/>
  <c r="D204" i="6" s="1"/>
  <c r="AP203" i="6"/>
  <c r="AO205" i="6"/>
  <c r="AD210" i="6"/>
  <c r="AC212" i="6"/>
  <c r="AB212" i="6"/>
  <c r="AA212" i="6"/>
  <c r="H12" i="8" l="1"/>
  <c r="H35" i="8" s="1"/>
  <c r="H8" i="6"/>
  <c r="H138" i="6" s="1"/>
  <c r="H145" i="6"/>
  <c r="H23" i="6" s="1"/>
  <c r="H129" i="6"/>
  <c r="H47" i="6"/>
  <c r="H134" i="6"/>
  <c r="H112" i="6"/>
  <c r="H79" i="6"/>
  <c r="H75" i="6" s="1"/>
  <c r="H83" i="6"/>
  <c r="H81" i="6"/>
  <c r="H91" i="6"/>
  <c r="H76" i="6" s="1"/>
  <c r="BA210" i="6"/>
  <c r="AZ212" i="6"/>
  <c r="AA205" i="6"/>
  <c r="AB205" i="6"/>
  <c r="AQ203" i="6"/>
  <c r="AP205" i="6"/>
  <c r="AE210" i="6"/>
  <c r="AD212" i="6"/>
  <c r="H130" i="6" l="1"/>
  <c r="H20" i="6"/>
  <c r="H146" i="6"/>
  <c r="H9" i="6"/>
  <c r="H135" i="6"/>
  <c r="H21" i="6"/>
  <c r="H125" i="6"/>
  <c r="H126" i="6" s="1"/>
  <c r="H93" i="6"/>
  <c r="H73" i="6"/>
  <c r="I54" i="6"/>
  <c r="J54" i="6"/>
  <c r="K54" i="6"/>
  <c r="L54" i="6"/>
  <c r="BA212" i="6"/>
  <c r="BB210" i="6"/>
  <c r="AQ205" i="6"/>
  <c r="AR203" i="6"/>
  <c r="AE212" i="6"/>
  <c r="AF210" i="6"/>
  <c r="H19" i="6" l="1"/>
  <c r="H10" i="6"/>
  <c r="H74" i="6"/>
  <c r="H21" i="8"/>
  <c r="H13" i="8"/>
  <c r="I52" i="6"/>
  <c r="I48" i="6" s="1"/>
  <c r="BB212" i="6"/>
  <c r="BC210" i="6"/>
  <c r="AS203" i="6"/>
  <c r="AR205" i="6"/>
  <c r="AF212" i="6"/>
  <c r="AG210" i="6"/>
  <c r="H11" i="6" l="1"/>
  <c r="H12" i="6"/>
  <c r="H37" i="8"/>
  <c r="H36" i="8"/>
  <c r="I59" i="6"/>
  <c r="I58" i="6"/>
  <c r="BD210" i="6"/>
  <c r="BC212" i="6"/>
  <c r="AS205" i="6"/>
  <c r="AT203" i="6"/>
  <c r="AG212" i="6"/>
  <c r="AH210" i="6"/>
  <c r="E204" i="6" s="1"/>
  <c r="AU203" i="6" l="1"/>
  <c r="AV203" i="6" s="1"/>
  <c r="D205" i="6"/>
  <c r="H17" i="6"/>
  <c r="H25" i="6" s="1"/>
  <c r="H13" i="6"/>
  <c r="I114" i="6"/>
  <c r="I82" i="6"/>
  <c r="I83" i="6" s="1"/>
  <c r="I84" i="6"/>
  <c r="I85" i="6" s="1"/>
  <c r="I86" i="6"/>
  <c r="I87" i="6" s="1"/>
  <c r="I80" i="6"/>
  <c r="L64" i="6"/>
  <c r="J64" i="6"/>
  <c r="K64" i="6"/>
  <c r="I64" i="6"/>
  <c r="BE210" i="6"/>
  <c r="BD212" i="6"/>
  <c r="AT205" i="6"/>
  <c r="AH212" i="6"/>
  <c r="AI210" i="6"/>
  <c r="AU205" i="6" l="1"/>
  <c r="H18" i="6"/>
  <c r="H26" i="6"/>
  <c r="I112" i="6"/>
  <c r="I79" i="6"/>
  <c r="I75" i="6" s="1"/>
  <c r="I81" i="6"/>
  <c r="I62" i="6"/>
  <c r="J55" i="6"/>
  <c r="K55" i="6"/>
  <c r="L55" i="6"/>
  <c r="AV205" i="6"/>
  <c r="AW203" i="6"/>
  <c r="BF210" i="6"/>
  <c r="E206" i="6" s="1"/>
  <c r="BE212" i="6"/>
  <c r="AJ210" i="6"/>
  <c r="AI212" i="6"/>
  <c r="I69" i="6" l="1"/>
  <c r="I49" i="6"/>
  <c r="K66" i="6"/>
  <c r="L66" i="6"/>
  <c r="I68" i="6"/>
  <c r="J52" i="6"/>
  <c r="J48" i="6" s="1"/>
  <c r="BF212" i="6"/>
  <c r="E208" i="6"/>
  <c r="AW205" i="6"/>
  <c r="AX203" i="6"/>
  <c r="AJ212" i="6"/>
  <c r="AK210" i="6"/>
  <c r="I46" i="6" l="1"/>
  <c r="I98" i="6"/>
  <c r="I99" i="6" s="1"/>
  <c r="I94" i="6"/>
  <c r="I95" i="6" s="1"/>
  <c r="I96" i="6"/>
  <c r="I97" i="6" s="1"/>
  <c r="I92" i="6"/>
  <c r="J58" i="6"/>
  <c r="J59" i="6"/>
  <c r="AX205" i="6"/>
  <c r="AY203" i="6"/>
  <c r="AL210" i="6"/>
  <c r="AK212" i="6"/>
  <c r="I12" i="8" l="1"/>
  <c r="I35" i="8" s="1"/>
  <c r="I8" i="6"/>
  <c r="I138" i="6" s="1"/>
  <c r="I129" i="6"/>
  <c r="I145" i="6"/>
  <c r="I23" i="6" s="1"/>
  <c r="I47" i="6"/>
  <c r="I134" i="6"/>
  <c r="J114" i="6"/>
  <c r="I91" i="6"/>
  <c r="I76" i="6" s="1"/>
  <c r="I73" i="6" s="1"/>
  <c r="J84" i="6"/>
  <c r="J85" i="6" s="1"/>
  <c r="J82" i="6"/>
  <c r="J83" i="6" s="1"/>
  <c r="J86" i="6"/>
  <c r="J87" i="6" s="1"/>
  <c r="J80" i="6"/>
  <c r="AZ203" i="6"/>
  <c r="AY205" i="6"/>
  <c r="AM210" i="6"/>
  <c r="E205" i="6" s="1"/>
  <c r="AL212" i="6"/>
  <c r="I10" i="6" l="1"/>
  <c r="I11" i="6" s="1"/>
  <c r="I146" i="6"/>
  <c r="I130" i="6"/>
  <c r="I20" i="6"/>
  <c r="I135" i="6"/>
  <c r="I21" i="6"/>
  <c r="I9" i="6"/>
  <c r="I74" i="6"/>
  <c r="I21" i="8"/>
  <c r="I13" i="8"/>
  <c r="I125" i="6"/>
  <c r="I126" i="6" s="1"/>
  <c r="J112" i="6"/>
  <c r="I93" i="6"/>
  <c r="J79" i="6"/>
  <c r="J75" i="6" s="1"/>
  <c r="J81" i="6"/>
  <c r="K65" i="6"/>
  <c r="L65" i="6"/>
  <c r="J65" i="6"/>
  <c r="AZ205" i="6"/>
  <c r="BA203" i="6"/>
  <c r="AM212" i="6"/>
  <c r="AN212" i="6"/>
  <c r="I12" i="6" l="1"/>
  <c r="I17" i="6" s="1"/>
  <c r="I37" i="8"/>
  <c r="I36" i="8"/>
  <c r="I19" i="6"/>
  <c r="I13" i="6"/>
  <c r="J62" i="6"/>
  <c r="BB203" i="6"/>
  <c r="BA205" i="6"/>
  <c r="J69" i="6" l="1"/>
  <c r="J49" i="6"/>
  <c r="I25" i="6"/>
  <c r="I18" i="6"/>
  <c r="J68" i="6"/>
  <c r="BC203" i="6"/>
  <c r="BB205" i="6"/>
  <c r="I26" i="6" l="1"/>
  <c r="J46" i="6"/>
  <c r="J92" i="6"/>
  <c r="J94" i="6"/>
  <c r="J95" i="6" s="1"/>
  <c r="J96" i="6"/>
  <c r="J97" i="6" s="1"/>
  <c r="J98" i="6"/>
  <c r="J99" i="6" s="1"/>
  <c r="BD203" i="6"/>
  <c r="BC205" i="6"/>
  <c r="J12" i="8" l="1"/>
  <c r="J35" i="8" s="1"/>
  <c r="J8" i="6"/>
  <c r="J129" i="6"/>
  <c r="J145" i="6"/>
  <c r="J23" i="6" s="1"/>
  <c r="J47" i="6"/>
  <c r="J134" i="6"/>
  <c r="J91" i="6"/>
  <c r="J76" i="6" s="1"/>
  <c r="BE203" i="6"/>
  <c r="BD205" i="6"/>
  <c r="J9" i="6" l="1"/>
  <c r="J138" i="6"/>
  <c r="J146" i="6"/>
  <c r="J21" i="6"/>
  <c r="J135" i="6"/>
  <c r="J20" i="6"/>
  <c r="J19" i="6" s="1"/>
  <c r="J130" i="6"/>
  <c r="J125" i="6"/>
  <c r="J126" i="6" s="1"/>
  <c r="J93" i="6"/>
  <c r="J73" i="6"/>
  <c r="BF203" i="6"/>
  <c r="BE205" i="6"/>
  <c r="J10" i="6" l="1"/>
  <c r="J74" i="6"/>
  <c r="J21" i="8"/>
  <c r="J13" i="8"/>
  <c r="BF205" i="6"/>
  <c r="D206" i="6"/>
  <c r="J12" i="6" l="1"/>
  <c r="J11" i="6"/>
  <c r="J37" i="8"/>
  <c r="J36" i="8"/>
  <c r="K56" i="6"/>
  <c r="L56" i="6"/>
  <c r="D208" i="6"/>
  <c r="L62" i="6"/>
  <c r="L49" i="6" s="1"/>
  <c r="K62" i="6"/>
  <c r="K49" i="6" s="1"/>
  <c r="J17" i="6" l="1"/>
  <c r="J13" i="6"/>
  <c r="K92" i="6"/>
  <c r="K94" i="6"/>
  <c r="K96" i="6"/>
  <c r="K98" i="6"/>
  <c r="L94" i="6"/>
  <c r="L92" i="6"/>
  <c r="L96" i="6"/>
  <c r="L98" i="6"/>
  <c r="L52" i="6"/>
  <c r="L48" i="6" s="1"/>
  <c r="K52" i="6"/>
  <c r="K48" i="6" s="1"/>
  <c r="L69" i="6"/>
  <c r="L68" i="6"/>
  <c r="K68" i="6"/>
  <c r="K69" i="6"/>
  <c r="J18" i="6" l="1"/>
  <c r="J25" i="6"/>
  <c r="K58" i="6"/>
  <c r="K59" i="6"/>
  <c r="L58" i="6"/>
  <c r="L59" i="6"/>
  <c r="J26" i="6" l="1"/>
  <c r="K114" i="6"/>
  <c r="L114" i="6"/>
  <c r="K97" i="6"/>
  <c r="K84" i="6"/>
  <c r="K85" i="6" s="1"/>
  <c r="K86" i="6"/>
  <c r="K87" i="6" s="1"/>
  <c r="K95" i="6"/>
  <c r="K80" i="6"/>
  <c r="K99" i="6"/>
  <c r="K82" i="6"/>
  <c r="K83" i="6" s="1"/>
  <c r="L80" i="6"/>
  <c r="L86" i="6"/>
  <c r="L97" i="6"/>
  <c r="L84" i="6"/>
  <c r="L82" i="6"/>
  <c r="K46" i="6"/>
  <c r="L46" i="6"/>
  <c r="L12" i="8" l="1"/>
  <c r="L8" i="6"/>
  <c r="L138" i="6" s="1"/>
  <c r="K12" i="8"/>
  <c r="K35" i="8" s="1"/>
  <c r="K8" i="6"/>
  <c r="K138" i="6" s="1"/>
  <c r="L85" i="6"/>
  <c r="K129" i="6"/>
  <c r="K145" i="6"/>
  <c r="K23" i="6" s="1"/>
  <c r="L134" i="6"/>
  <c r="L129" i="6"/>
  <c r="L145" i="6"/>
  <c r="L23" i="6" s="1"/>
  <c r="K47" i="6"/>
  <c r="K134" i="6"/>
  <c r="L47" i="6"/>
  <c r="K112" i="6"/>
  <c r="L112" i="6"/>
  <c r="L83" i="6"/>
  <c r="L95" i="6"/>
  <c r="K79" i="6"/>
  <c r="K75" i="6" s="1"/>
  <c r="K91" i="6"/>
  <c r="K76" i="6" s="1"/>
  <c r="L81" i="6"/>
  <c r="L91" i="6"/>
  <c r="K81" i="6"/>
  <c r="L87" i="6"/>
  <c r="L99" i="6"/>
  <c r="L79" i="6"/>
  <c r="L75" i="6" s="1"/>
  <c r="L35" i="8" l="1"/>
  <c r="K135" i="6"/>
  <c r="K21" i="6"/>
  <c r="K9" i="6"/>
  <c r="K20" i="6"/>
  <c r="K19" i="6" s="1"/>
  <c r="K130" i="6"/>
  <c r="L135" i="6"/>
  <c r="L21" i="6"/>
  <c r="L146" i="6"/>
  <c r="L9" i="6"/>
  <c r="K146" i="6"/>
  <c r="L20" i="6"/>
  <c r="L130" i="6"/>
  <c r="L125" i="6"/>
  <c r="K125" i="6"/>
  <c r="K126" i="6" s="1"/>
  <c r="L76" i="6"/>
  <c r="L73" i="6" s="1"/>
  <c r="K93" i="6"/>
  <c r="K73" i="6"/>
  <c r="L93" i="6"/>
  <c r="K10" i="6" l="1"/>
  <c r="L10" i="6"/>
  <c r="L126" i="6"/>
  <c r="L19" i="6"/>
  <c r="L21" i="8"/>
  <c r="L13" i="8"/>
  <c r="K74" i="6"/>
  <c r="K21" i="8"/>
  <c r="K13" i="8"/>
  <c r="L74" i="6"/>
  <c r="L12" i="6" l="1"/>
  <c r="L11" i="6"/>
  <c r="K12" i="6"/>
  <c r="K11" i="6"/>
  <c r="L37" i="8"/>
  <c r="K37" i="8"/>
  <c r="L36" i="8"/>
  <c r="K36" i="8"/>
  <c r="K17" i="6" l="1"/>
  <c r="K13" i="6"/>
  <c r="L17" i="6"/>
  <c r="L13" i="6"/>
  <c r="L18" i="6" l="1"/>
  <c r="L25" i="6"/>
  <c r="K25" i="6"/>
  <c r="K18" i="6"/>
  <c r="H169" i="6"/>
  <c r="H167" i="6" s="1"/>
  <c r="K26" i="6" l="1"/>
  <c r="L26" i="6"/>
  <c r="H16" i="8"/>
  <c r="H15" i="8" s="1"/>
  <c r="H168" i="6"/>
  <c r="H27" i="6"/>
  <c r="H9" i="16" s="1"/>
  <c r="H28" i="6" l="1"/>
  <c r="H30" i="6"/>
  <c r="I169" i="6"/>
  <c r="I167" i="6" s="1"/>
  <c r="I27" i="6" s="1"/>
  <c r="H34" i="8"/>
  <c r="I16" i="8"/>
  <c r="I15" i="8" s="1"/>
  <c r="J169" i="6"/>
  <c r="J167" i="6" s="1"/>
  <c r="I30" i="6" l="1"/>
  <c r="I9" i="16"/>
  <c r="I28" i="6"/>
  <c r="I168" i="6"/>
  <c r="I34" i="8"/>
  <c r="J16" i="8"/>
  <c r="J15" i="8" s="1"/>
  <c r="J168" i="6"/>
  <c r="J27" i="6"/>
  <c r="J9" i="16" s="1"/>
  <c r="J28" i="6" l="1"/>
  <c r="J30" i="6"/>
  <c r="K169" i="6"/>
  <c r="K167" i="6" s="1"/>
  <c r="K168" i="6" s="1"/>
  <c r="J34" i="8"/>
  <c r="K16" i="8"/>
  <c r="K15" i="8" s="1"/>
  <c r="L169" i="6"/>
  <c r="L167" i="6" s="1"/>
  <c r="K27" i="6" l="1"/>
  <c r="K9" i="16" s="1"/>
  <c r="L16" i="8"/>
  <c r="L15" i="8" s="1"/>
  <c r="L168" i="6"/>
  <c r="L27" i="6"/>
  <c r="L30" i="6" l="1"/>
  <c r="L9" i="16"/>
  <c r="K28" i="6"/>
  <c r="K30" i="6"/>
  <c r="L28" i="6"/>
  <c r="K34" i="8"/>
  <c r="L34" i="8"/>
  <c r="H73" i="8" l="1"/>
  <c r="H32" i="6" s="1"/>
  <c r="H35" i="6" s="1"/>
  <c r="H23" i="8"/>
  <c r="H41" i="8"/>
  <c r="H19" i="8"/>
  <c r="H72" i="8" l="1"/>
  <c r="H33" i="6"/>
  <c r="H220" i="6"/>
  <c r="H219" i="6" s="1"/>
  <c r="H37" i="6" s="1"/>
  <c r="H36" i="6"/>
  <c r="H42" i="6"/>
  <c r="H39" i="6" l="1"/>
  <c r="H8" i="16"/>
  <c r="H40" i="6"/>
  <c r="H33" i="8"/>
  <c r="H38" i="8" s="1"/>
  <c r="H27" i="8"/>
  <c r="H25" i="8" l="1"/>
  <c r="H18" i="8" s="1"/>
  <c r="H69" i="8" s="1"/>
  <c r="H43" i="8"/>
  <c r="H44" i="8" s="1"/>
  <c r="H45" i="8" s="1"/>
  <c r="G169" i="6" l="1"/>
  <c r="G53" i="8"/>
  <c r="G11" i="16" s="1"/>
  <c r="G13" i="16" s="1"/>
  <c r="G174" i="6" l="1"/>
  <c r="H175" i="6" s="1"/>
  <c r="G39" i="8"/>
  <c r="G40" i="8" s="1"/>
  <c r="G45" i="8" s="1"/>
  <c r="G46" i="8" s="1"/>
  <c r="H46" i="8" s="1"/>
  <c r="G175" i="6"/>
  <c r="G51" i="8"/>
  <c r="G55" i="8" s="1"/>
  <c r="G47" i="8" l="1"/>
  <c r="G48" i="8"/>
  <c r="H48" i="8"/>
  <c r="H11" i="8"/>
  <c r="H83" i="8" l="1"/>
  <c r="H10" i="16"/>
  <c r="H13" i="16" s="1"/>
  <c r="H15" i="16" s="1"/>
  <c r="H10" i="8"/>
  <c r="H76" i="8"/>
  <c r="H79" i="8" l="1"/>
  <c r="H9" i="8"/>
  <c r="H28" i="8" s="1"/>
  <c r="I20" i="8"/>
  <c r="I24" i="8"/>
  <c r="I73" i="8" l="1"/>
  <c r="I32" i="6" s="1"/>
  <c r="I35" i="6" s="1"/>
  <c r="I19" i="8"/>
  <c r="I23" i="8"/>
  <c r="J24" i="8"/>
  <c r="J20" i="8"/>
  <c r="I41" i="8"/>
  <c r="I33" i="6" l="1"/>
  <c r="I72" i="8"/>
  <c r="J41" i="8"/>
  <c r="J73" i="8"/>
  <c r="J32" i="6" s="1"/>
  <c r="J19" i="8"/>
  <c r="K20" i="8"/>
  <c r="I42" i="6"/>
  <c r="I220" i="6"/>
  <c r="I219" i="6" s="1"/>
  <c r="I37" i="6" s="1"/>
  <c r="I8" i="16" s="1"/>
  <c r="I36" i="6"/>
  <c r="K24" i="8"/>
  <c r="J23" i="8"/>
  <c r="I39" i="6" l="1"/>
  <c r="K41" i="8"/>
  <c r="K19" i="8"/>
  <c r="L20" i="8"/>
  <c r="K73" i="8"/>
  <c r="K32" i="6" s="1"/>
  <c r="J33" i="6"/>
  <c r="J35" i="6"/>
  <c r="J72" i="8"/>
  <c r="K23" i="8"/>
  <c r="L24" i="8"/>
  <c r="J36" i="6" l="1"/>
  <c r="J42" i="6"/>
  <c r="J220" i="6"/>
  <c r="J219" i="6" s="1"/>
  <c r="J37" i="6" s="1"/>
  <c r="J8" i="16" s="1"/>
  <c r="K33" i="6"/>
  <c r="K35" i="6"/>
  <c r="K72" i="8"/>
  <c r="L23" i="8"/>
  <c r="L41" i="8"/>
  <c r="L73" i="8"/>
  <c r="L32" i="6" s="1"/>
  <c r="L19" i="8"/>
  <c r="I33" i="8"/>
  <c r="I38" i="8" s="1"/>
  <c r="I27" i="8"/>
  <c r="I40" i="6"/>
  <c r="K220" i="6" l="1"/>
  <c r="K219" i="6" s="1"/>
  <c r="K37" i="6" s="1"/>
  <c r="K8" i="16" s="1"/>
  <c r="K36" i="6"/>
  <c r="K42" i="6"/>
  <c r="L33" i="6"/>
  <c r="L35" i="6"/>
  <c r="L72" i="8"/>
  <c r="I25" i="8"/>
  <c r="I18" i="8" s="1"/>
  <c r="I69" i="8" s="1"/>
  <c r="I43" i="8"/>
  <c r="I44" i="8" s="1"/>
  <c r="I45" i="8" s="1"/>
  <c r="I46" i="8" s="1"/>
  <c r="J39" i="6"/>
  <c r="J27" i="8" s="1"/>
  <c r="K39" i="6" l="1"/>
  <c r="I48" i="8"/>
  <c r="I11" i="8"/>
  <c r="J25" i="8"/>
  <c r="J18" i="8" s="1"/>
  <c r="J69" i="8" s="1"/>
  <c r="K33" i="8"/>
  <c r="K38" i="8" s="1"/>
  <c r="L42" i="6"/>
  <c r="L36" i="6"/>
  <c r="L220" i="6"/>
  <c r="L219" i="6" s="1"/>
  <c r="L37" i="6" s="1"/>
  <c r="L8" i="16" s="1"/>
  <c r="J40" i="6"/>
  <c r="J33" i="8"/>
  <c r="J38" i="8" s="1"/>
  <c r="K27" i="8" l="1"/>
  <c r="K25" i="8" s="1"/>
  <c r="K18" i="8" s="1"/>
  <c r="K69" i="8" s="1"/>
  <c r="K40" i="6"/>
  <c r="J43" i="8"/>
  <c r="J44" i="8" s="1"/>
  <c r="J45" i="8" s="1"/>
  <c r="J46" i="8" s="1"/>
  <c r="L39" i="6"/>
  <c r="L33" i="8" s="1"/>
  <c r="L38" i="8" s="1"/>
  <c r="K43" i="8"/>
  <c r="K44" i="8" s="1"/>
  <c r="K45" i="8" s="1"/>
  <c r="I10" i="8"/>
  <c r="I76" i="8"/>
  <c r="L40" i="6" l="1"/>
  <c r="L27" i="8"/>
  <c r="L25" i="8" s="1"/>
  <c r="L18" i="8" s="1"/>
  <c r="L69" i="8" s="1"/>
  <c r="I9" i="8"/>
  <c r="I28" i="8" s="1"/>
  <c r="I79" i="8"/>
  <c r="I83" i="8"/>
  <c r="I10" i="16"/>
  <c r="I13" i="16" s="1"/>
  <c r="I15" i="16" s="1"/>
  <c r="K46" i="8"/>
  <c r="J11" i="8"/>
  <c r="J48" i="8"/>
  <c r="L43" i="8" l="1"/>
  <c r="L44" i="8" s="1"/>
  <c r="L45" i="8" s="1"/>
  <c r="J10" i="8"/>
  <c r="J76" i="8"/>
  <c r="L46" i="8"/>
  <c r="K11" i="8"/>
  <c r="K48" i="8"/>
  <c r="K10" i="8" l="1"/>
  <c r="K76" i="8"/>
  <c r="L11" i="8"/>
  <c r="L48" i="8"/>
  <c r="J10" i="16"/>
  <c r="J13" i="16" s="1"/>
  <c r="J15" i="16" s="1"/>
  <c r="J83" i="8"/>
  <c r="J79" i="8"/>
  <c r="J9" i="8"/>
  <c r="J28" i="8" s="1"/>
  <c r="L10" i="8" l="1"/>
  <c r="L76" i="8"/>
  <c r="K79" i="8"/>
  <c r="K9" i="8"/>
  <c r="K28" i="8" s="1"/>
  <c r="K10" i="16"/>
  <c r="K13" i="16" s="1"/>
  <c r="K15" i="16" s="1"/>
  <c r="K83" i="8"/>
  <c r="L9" i="8" l="1"/>
  <c r="L28" i="8" s="1"/>
  <c r="L79" i="8"/>
  <c r="L83" i="8"/>
  <c r="L10" i="16"/>
  <c r="L13" i="16" l="1"/>
  <c r="L15" i="16" l="1"/>
  <c r="D20" i="16" s="1"/>
  <c r="D22" i="16"/>
  <c r="D25" i="16" s="1"/>
  <c r="D28" i="16" l="1"/>
  <c r="G38" i="16" s="1"/>
  <c r="D26" i="16" l="1"/>
  <c r="D31" i="16"/>
  <c r="G49"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Isaac</author>
  </authors>
  <commentList>
    <comment ref="B139" authorId="0" shapeId="0" xr:uid="{158574BB-5253-46BA-B716-CEDE83FE617E}">
      <text>
        <r>
          <rPr>
            <b/>
            <sz val="9"/>
            <color indexed="81"/>
            <rFont val="Tahoma"/>
            <family val="2"/>
          </rPr>
          <t>Isaac:</t>
        </r>
        <r>
          <rPr>
            <sz val="9"/>
            <color indexed="81"/>
            <rFont val="Tahoma"/>
            <family val="2"/>
          </rPr>
          <t xml:space="preserve">
Ver diminuição do salario de acordo com crescimento do numero de funcionarios</t>
        </r>
      </text>
    </comment>
    <comment ref="G145" authorId="0" shapeId="0" xr:uid="{8788A2B8-280C-4285-A8F1-5654EF174AC8}">
      <text>
        <r>
          <rPr>
            <b/>
            <sz val="9"/>
            <color indexed="81"/>
            <rFont val="Tahoma"/>
            <family val="2"/>
          </rPr>
          <t>Isaac:</t>
        </r>
        <r>
          <rPr>
            <sz val="9"/>
            <color indexed="81"/>
            <rFont val="Tahoma"/>
            <family val="2"/>
          </rPr>
          <t xml:space="preserve">
Despesas com produção dos produtos premium e mercado online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Isaac</author>
  </authors>
  <commentList>
    <comment ref="G51" authorId="0" shapeId="0" xr:uid="{729B0FDC-258C-4082-8856-45F0B75A224B}">
      <text>
        <r>
          <rPr>
            <b/>
            <sz val="9"/>
            <color indexed="81"/>
            <rFont val="Tahoma"/>
            <family val="2"/>
          </rPr>
          <t>Isaac:</t>
        </r>
        <r>
          <rPr>
            <sz val="9"/>
            <color indexed="81"/>
            <rFont val="Tahoma"/>
            <family val="2"/>
          </rPr>
          <t xml:space="preserve">
Imob. Liq. Inicial + Deprec</t>
        </r>
      </text>
    </comment>
    <comment ref="H51" authorId="0" shapeId="0" xr:uid="{B93505F0-C535-4B29-85F3-C2F2EC360C8B}">
      <text>
        <r>
          <rPr>
            <b/>
            <sz val="9"/>
            <color indexed="81"/>
            <rFont val="Tahoma"/>
            <family val="2"/>
          </rPr>
          <t>Isaac:</t>
        </r>
        <r>
          <rPr>
            <sz val="9"/>
            <color indexed="81"/>
            <rFont val="Tahoma"/>
            <family val="2"/>
          </rPr>
          <t xml:space="preserve">
Imob. Liq. Inicial + Capex</t>
        </r>
      </text>
    </comment>
    <comment ref="H52" authorId="0" shapeId="0" xr:uid="{1810A9A4-D335-44AA-AE25-B9A8F8AD6A14}">
      <text>
        <r>
          <rPr>
            <b/>
            <sz val="9"/>
            <color indexed="81"/>
            <rFont val="Tahoma"/>
            <family val="2"/>
          </rPr>
          <t>Isaac:</t>
        </r>
        <r>
          <rPr>
            <sz val="9"/>
            <color indexed="81"/>
            <rFont val="Tahoma"/>
            <family val="2"/>
          </rPr>
          <t xml:space="preserve">
10% do Imob Bruto</t>
        </r>
      </text>
    </comment>
    <comment ref="G53" authorId="0" shapeId="0" xr:uid="{72D8F8DF-41A2-40E0-BF0F-A39CFB18F8B9}">
      <text>
        <r>
          <rPr>
            <b/>
            <sz val="9"/>
            <color indexed="81"/>
            <rFont val="Tahoma"/>
            <family val="2"/>
          </rPr>
          <t>Isaac:</t>
        </r>
        <r>
          <rPr>
            <sz val="9"/>
            <color indexed="81"/>
            <rFont val="Tahoma"/>
            <family val="2"/>
          </rPr>
          <t xml:space="preserve">
Imob. Liq. Final - Imob Liq. Inicial</t>
        </r>
      </text>
    </comment>
  </commentList>
</comments>
</file>

<file path=xl/sharedStrings.xml><?xml version="1.0" encoding="utf-8"?>
<sst xmlns="http://schemas.openxmlformats.org/spreadsheetml/2006/main" count="819" uniqueCount="419">
  <si>
    <t>Information Package</t>
  </si>
  <si>
    <t>PetCo</t>
  </si>
  <si>
    <t>x</t>
  </si>
  <si>
    <t>Pequena</t>
  </si>
  <si>
    <t>Grande</t>
  </si>
  <si>
    <t>Periodo de Ramp-up (tempo para atingir maturidade)</t>
  </si>
  <si>
    <t>Número de Funcionários Diretos a Cada Nova Unidade</t>
  </si>
  <si>
    <t>Número de Funcionários Adm a Cada Nova Unidade</t>
  </si>
  <si>
    <t>Capex (R$)</t>
  </si>
  <si>
    <t>Mix</t>
  </si>
  <si>
    <t>%</t>
  </si>
  <si>
    <t>IRPJ &amp; CSLL (% do EBT)</t>
  </si>
  <si>
    <t>Estoque</t>
  </si>
  <si>
    <t>DRE (RS '000)</t>
  </si>
  <si>
    <t>Receita Líquida</t>
  </si>
  <si>
    <t>CMV</t>
  </si>
  <si>
    <t>Lucro Bruto</t>
  </si>
  <si>
    <t>EBITDA</t>
  </si>
  <si>
    <t>EBT</t>
  </si>
  <si>
    <t>IRPJ e CSLL</t>
  </si>
  <si>
    <t>Lucro Líquido</t>
  </si>
  <si>
    <t>Balanço (RS '000)</t>
  </si>
  <si>
    <t>Ativo</t>
  </si>
  <si>
    <t>Ativo Circulante</t>
  </si>
  <si>
    <t>Caixas e Equivalentes</t>
  </si>
  <si>
    <t>Contas a Receber - CP</t>
  </si>
  <si>
    <t>Outros Ativos</t>
  </si>
  <si>
    <t>Ativo Não Circulante</t>
  </si>
  <si>
    <t>Imobilizado Líquido</t>
  </si>
  <si>
    <t>Passivo</t>
  </si>
  <si>
    <t>Passivo Circulante</t>
  </si>
  <si>
    <t>Empréstimos e financiamentos</t>
  </si>
  <si>
    <t>Fornecedores</t>
  </si>
  <si>
    <t>Outras contas a pagar</t>
  </si>
  <si>
    <t>Passivo Não Circulante</t>
  </si>
  <si>
    <t>Empréstimos e Financiamentos - LP</t>
  </si>
  <si>
    <t>Patrimônio Líquido</t>
  </si>
  <si>
    <t>Capital social</t>
  </si>
  <si>
    <t>Lucros e Prejuízos Acumulados</t>
  </si>
  <si>
    <t>Despesas com Pessoal Direto</t>
  </si>
  <si>
    <t>SG&amp;A - Adm</t>
  </si>
  <si>
    <t>Despesas Comerciais</t>
  </si>
  <si>
    <t>Despesas com Pessoal - Adm</t>
  </si>
  <si>
    <t>Despesas Gerais e Administrativas</t>
  </si>
  <si>
    <t>Despesas com Serviços de Terceiros</t>
  </si>
  <si>
    <t>Despesas Lojas</t>
  </si>
  <si>
    <t>EBITDA Lojas</t>
  </si>
  <si>
    <t>D&amp;A</t>
  </si>
  <si>
    <t>Tosa &amp; Banho</t>
  </si>
  <si>
    <t>Produtos Pet</t>
  </si>
  <si>
    <t>Casa &amp; Jardim</t>
  </si>
  <si>
    <t>Margem Bruta Histórica</t>
  </si>
  <si>
    <t>Salário Mensal por Funcionário Direto</t>
  </si>
  <si>
    <t>Salário Mensal por Funcionário Adm</t>
  </si>
  <si>
    <t>Imposto de Renda e Contribuição Social</t>
  </si>
  <si>
    <t>Lojas Atuais</t>
  </si>
  <si>
    <t>Cronograma de Abertura de Novas Lojas</t>
  </si>
  <si>
    <t>Premissas por Tipo de Unidade</t>
  </si>
  <si>
    <t>Salários por Tipo de Unidade</t>
  </si>
  <si>
    <t>Mix de Produtos e Margem Bruta Histórica por Tipo de Unidade</t>
  </si>
  <si>
    <t>Premissas Gerais e Contexto</t>
  </si>
  <si>
    <r>
      <rPr>
        <b/>
        <sz val="8"/>
        <color theme="9"/>
        <rFont val="Roboto"/>
      </rPr>
      <t>Disclaimer:</t>
    </r>
    <r>
      <rPr>
        <sz val="8"/>
        <rFont val="Roboto"/>
      </rPr>
      <t xml:space="preserve">
The purpose of this Material is to provide you with data to better understand PetCo ("Company") and to evaluate it. Never any of the information contained herein may be used for any commercial purpose by you.
The information used to prepare this material were provided by the Company, as well taken from other sources. The information has been revised by IGC Partners' members and were deemed reliable, which does not represent any implicit or explicit guarantee, provided by IGC Partners, and no liability is or will be inputed to the Company, IGC Partners' members or any of its managers, employees or agents with respect to the accuracy or integrity of this material or any written or oral information made available to any interested parties or their advisors. In particular, we emphasize that no warranty is given as to the materialization of any future projections, management's estimates or returns.
Each recipient of this material must make their own independent evaluation of the Company. This material may not be copied, reproduced and distributed or transferred to third parties without prior consent of IGC Partners. By accepting this material, the Recipient agrees to promptly return the material received from the Company or IGC Partners (including the Material), without retaining any copies.</t>
    </r>
  </si>
  <si>
    <t>Receita Líquida Mensal das Novas Lojas na Maturidade (R$)</t>
  </si>
  <si>
    <t>Clínica Pet</t>
  </si>
  <si>
    <t>Lojas Grandes</t>
  </si>
  <si>
    <t>Lojas Pequenas</t>
  </si>
  <si>
    <t>Novas Lojas Pequenas</t>
  </si>
  <si>
    <t>Lojas Pequenas (Ramp-up)</t>
  </si>
  <si>
    <t>Novas Lojas Grandes</t>
  </si>
  <si>
    <t>Sanity Check</t>
  </si>
  <si>
    <t>Lojas Novas</t>
  </si>
  <si>
    <t>Ramp Up Loja Pequena</t>
  </si>
  <si>
    <t>1 Mês</t>
  </si>
  <si>
    <t>2 Mês</t>
  </si>
  <si>
    <t>3 Mês</t>
  </si>
  <si>
    <t>4 Mês</t>
  </si>
  <si>
    <t>5 Mês</t>
  </si>
  <si>
    <t>6 Mês</t>
  </si>
  <si>
    <t>7 Mês</t>
  </si>
  <si>
    <t>8 Mês</t>
  </si>
  <si>
    <t>9 Mês</t>
  </si>
  <si>
    <t>10 Mês</t>
  </si>
  <si>
    <t>11 Mês</t>
  </si>
  <si>
    <t>12 Mês</t>
  </si>
  <si>
    <t>0 Mês</t>
  </si>
  <si>
    <t>y-o-y (%)</t>
  </si>
  <si>
    <t>Acrescimo</t>
  </si>
  <si>
    <t>0.5Y</t>
  </si>
  <si>
    <t>1Y</t>
  </si>
  <si>
    <t>13 Mês</t>
  </si>
  <si>
    <t>14 Mês</t>
  </si>
  <si>
    <t>15 Mês</t>
  </si>
  <si>
    <t>16 Mês</t>
  </si>
  <si>
    <t>17 Mês</t>
  </si>
  <si>
    <t>18 Mês</t>
  </si>
  <si>
    <t>1.5Y</t>
  </si>
  <si>
    <t>19 Mês</t>
  </si>
  <si>
    <t>20 Mês</t>
  </si>
  <si>
    <t>21 Mês</t>
  </si>
  <si>
    <t>22 Mês</t>
  </si>
  <si>
    <t>23 Mês</t>
  </si>
  <si>
    <t>24 Mês</t>
  </si>
  <si>
    <t>2Y</t>
  </si>
  <si>
    <t>25 Mês</t>
  </si>
  <si>
    <t>26 Mês</t>
  </si>
  <si>
    <t>27 Mês</t>
  </si>
  <si>
    <t>28 Mês</t>
  </si>
  <si>
    <t>29 Mês</t>
  </si>
  <si>
    <t>30 Mês</t>
  </si>
  <si>
    <t>2.5Y</t>
  </si>
  <si>
    <t>Loja Pequena</t>
  </si>
  <si>
    <t>Loja Grande</t>
  </si>
  <si>
    <t>Ramp Up Loja Grande</t>
  </si>
  <si>
    <t>Portifólio de Lojas</t>
  </si>
  <si>
    <t>31 Mês</t>
  </si>
  <si>
    <t>32 Mês</t>
  </si>
  <si>
    <t>33 Mês</t>
  </si>
  <si>
    <t>34 Mês</t>
  </si>
  <si>
    <t>35 Mês</t>
  </si>
  <si>
    <t>36 Mês</t>
  </si>
  <si>
    <t>3Y</t>
  </si>
  <si>
    <t>37 Mês</t>
  </si>
  <si>
    <t>38 Mês</t>
  </si>
  <si>
    <t>39 Mês</t>
  </si>
  <si>
    <t>40 Mês</t>
  </si>
  <si>
    <t>41 Mês</t>
  </si>
  <si>
    <t>42 Mês</t>
  </si>
  <si>
    <t>3.5Y</t>
  </si>
  <si>
    <t>+Y</t>
  </si>
  <si>
    <t>Lojas Pequenas Receita</t>
  </si>
  <si>
    <t>Lojas Grandes Receita</t>
  </si>
  <si>
    <t>Lojas Grandes (Ramp-up)</t>
  </si>
  <si>
    <t>Receita Líquida - Build Up (R$)</t>
  </si>
  <si>
    <t>CMV - Build Up (R$)</t>
  </si>
  <si>
    <t>Lojas Pequenas CMV</t>
  </si>
  <si>
    <t>Lojas Grandes CMV</t>
  </si>
  <si>
    <t>Despesas Lojas - Build Up (R$)</t>
  </si>
  <si>
    <t>Número de Funcionários Diretos</t>
  </si>
  <si>
    <t>Número de Funcionários Adm</t>
  </si>
  <si>
    <t>Salário por Funcionário Direto</t>
  </si>
  <si>
    <t>Salário por Funcionário Adm</t>
  </si>
  <si>
    <t>SG&amp;A - Adm - Build Up (R$)</t>
  </si>
  <si>
    <t>Proporção da Receita</t>
  </si>
  <si>
    <t>Var.</t>
  </si>
  <si>
    <t>D&amp;A - Build Up (R$)</t>
  </si>
  <si>
    <t>Capex - Build Up (R$)</t>
  </si>
  <si>
    <t>Capex</t>
  </si>
  <si>
    <t>BP</t>
  </si>
  <si>
    <t>Balanço Patrimonial - Build Up (R$)</t>
  </si>
  <si>
    <t>Prazo Médio de Recebimento</t>
  </si>
  <si>
    <t>Prazo Médio de Estocagem</t>
  </si>
  <si>
    <t>Prazo Médio de Pagamento</t>
  </si>
  <si>
    <t>Imobilizado Bruto</t>
  </si>
  <si>
    <t>Depreciação</t>
  </si>
  <si>
    <t>Petz</t>
  </si>
  <si>
    <t>Cobasi</t>
  </si>
  <si>
    <t>ROE</t>
  </si>
  <si>
    <t>ROIC</t>
  </si>
  <si>
    <t>Imobilizado Liquido</t>
  </si>
  <si>
    <t>Premissas</t>
  </si>
  <si>
    <t>Projeção do Imobilizado</t>
  </si>
  <si>
    <t>(+) D&amp;A</t>
  </si>
  <si>
    <t>(=) Caixa Operacional</t>
  </si>
  <si>
    <t>(-) Capex</t>
  </si>
  <si>
    <t>(=) Caixa Investimento</t>
  </si>
  <si>
    <t>(+) ∆Emprestimos</t>
  </si>
  <si>
    <t>(+) ∆Capital Social</t>
  </si>
  <si>
    <t>(-) Dividendos</t>
  </si>
  <si>
    <t>(=) Caixa Financiamento</t>
  </si>
  <si>
    <t>Variação</t>
  </si>
  <si>
    <t>Saldo Final</t>
  </si>
  <si>
    <t>Fluxo de Caixa - Build Up (R$)</t>
  </si>
  <si>
    <t>IR&amp;CS - Build Up (R$)</t>
  </si>
  <si>
    <t>IR&amp;CS</t>
  </si>
  <si>
    <t>Aliquota</t>
  </si>
  <si>
    <t>(-) ∆Contas a Receber</t>
  </si>
  <si>
    <t>(-) ∆Estoque</t>
  </si>
  <si>
    <t>(+) ∆Fornecedores</t>
  </si>
  <si>
    <t>PL Petz</t>
  </si>
  <si>
    <t>PL PetCo</t>
  </si>
  <si>
    <t>PL Cobasi</t>
  </si>
  <si>
    <t>m-o-m (%)</t>
  </si>
  <si>
    <t>PIB - Geral (%)</t>
  </si>
  <si>
    <t>Inflação (%)</t>
  </si>
  <si>
    <t>Inflação Americana (%)</t>
  </si>
  <si>
    <t>Câmbio (BRL/USD)</t>
  </si>
  <si>
    <t>Taxa de Juros (%)</t>
  </si>
  <si>
    <t>IPCA</t>
  </si>
  <si>
    <t>IGP-M</t>
  </si>
  <si>
    <t>Câmbio Médio Anual</t>
  </si>
  <si>
    <t>Selic Nominal Média</t>
  </si>
  <si>
    <t>TJLP (Anualizada)</t>
  </si>
  <si>
    <t>Histórico</t>
  </si>
  <si>
    <t>Projetado</t>
  </si>
  <si>
    <t>Projeções Macro - 02/09/2022</t>
  </si>
  <si>
    <t>PCA</t>
  </si>
  <si>
    <t>PCE</t>
  </si>
  <si>
    <t>Lojas Pequenas - Ajuste PIB</t>
  </si>
  <si>
    <t>Lojas Grandes - Ajuste PIB</t>
  </si>
  <si>
    <t>Ebitda (R$ Milhar)</t>
  </si>
  <si>
    <t>Margem bruta</t>
  </si>
  <si>
    <t>Margem Ebitda</t>
  </si>
  <si>
    <t>Cobertura do serviço da dívida</t>
  </si>
  <si>
    <t>Dívida líquida/Ebitda</t>
  </si>
  <si>
    <t>Capital de giro (R$ Milhar)</t>
  </si>
  <si>
    <t>Dívida bruta (R$ Milhar)</t>
  </si>
  <si>
    <t>D/E</t>
  </si>
  <si>
    <t>Alavancagem (D/E)</t>
  </si>
  <si>
    <t>Custo da dívida (R$ Milhar)</t>
  </si>
  <si>
    <t>Caixa (R$ Milhar)</t>
  </si>
  <si>
    <t>Debt Service/Debt</t>
  </si>
  <si>
    <t>PL (R$ Milhar)</t>
  </si>
  <si>
    <t>Cobasi Comércio de Produtos Básicos e Industrializados S.A. (2021)</t>
  </si>
  <si>
    <t>Petsupermarket Comércio de Produtos para Animais S.A. (2020)</t>
  </si>
  <si>
    <t>ROE (Patrimônio líquido final)</t>
  </si>
  <si>
    <t>Net Income (R$ Milhar)</t>
  </si>
  <si>
    <t>Net Revenue (R$ Milhar)</t>
  </si>
  <si>
    <t>CAGR Net Revenue 3LY</t>
  </si>
  <si>
    <t>Pet Center Comércio e Participações S.A. (2021)</t>
  </si>
  <si>
    <t>Fonte: ValorPro</t>
  </si>
  <si>
    <t>Day Close Price Latest</t>
  </si>
  <si>
    <t>Shares Outstanding Latest</t>
  </si>
  <si>
    <t>Market Capitalization Latest</t>
  </si>
  <si>
    <t xml:space="preserve">LTM Net Debt </t>
  </si>
  <si>
    <t>Total Enterprise Value Latest</t>
  </si>
  <si>
    <t xml:space="preserve">LTM Total Revenue </t>
  </si>
  <si>
    <t xml:space="preserve">LTM EBITDA </t>
  </si>
  <si>
    <t xml:space="preserve">LTM EBIT </t>
  </si>
  <si>
    <t>Pet Center Comércio e Participações S.A. (BOVESPA:PETZ3)</t>
  </si>
  <si>
    <t>-</t>
  </si>
  <si>
    <t>Pet Valu Holdings Ltd. (TSX:PET)</t>
  </si>
  <si>
    <t>Agroland Business System S.A. (BVB:AG)</t>
  </si>
  <si>
    <t>Pets at Home Group Plc (LSE:PETS)</t>
  </si>
  <si>
    <t>Musti Group Oyj (HLSE:MUSTI)</t>
  </si>
  <si>
    <t>Petco Health and Wellness Company, Inc. (NasdaqGS:WOOF)</t>
  </si>
  <si>
    <t>Greencross Limited</t>
  </si>
  <si>
    <t>Tractor Supply Company (NasdaqGS:TSCO)</t>
  </si>
  <si>
    <t>Franchise Bancorp Inc.</t>
  </si>
  <si>
    <t>TEV/Total Revenues LTM - Latest</t>
  </si>
  <si>
    <t>TEV/EBITDA LTM - Latest</t>
  </si>
  <si>
    <t>TEV/EBIT LTM - Latest</t>
  </si>
  <si>
    <t>P/Diluted EPS Before Extra LTM - Latest</t>
  </si>
  <si>
    <t>P/TangBV LTM - Latest</t>
  </si>
  <si>
    <t xml:space="preserve">NTM TEV/Forward Total Revenue (Capital IQ) </t>
  </si>
  <si>
    <t xml:space="preserve">NTM TEV/Forward EBITDA (Capital IQ) </t>
  </si>
  <si>
    <t xml:space="preserve">NTM Forward P/E (Capital IQ) </t>
  </si>
  <si>
    <t>NM</t>
  </si>
  <si>
    <t xml:space="preserve">LTM Gross Margin % </t>
  </si>
  <si>
    <t xml:space="preserve">LTM EBITDA Margin % </t>
  </si>
  <si>
    <t xml:space="preserve">LTM EBIT Margin % </t>
  </si>
  <si>
    <t xml:space="preserve">LTM Net Income Margin % </t>
  </si>
  <si>
    <t>LTM Total Debt/Capital %</t>
  </si>
  <si>
    <t xml:space="preserve">LTM Total Debt/EBITDA </t>
  </si>
  <si>
    <t>5 Year Beta</t>
  </si>
  <si>
    <t>Business Description</t>
  </si>
  <si>
    <t>Headquarters</t>
  </si>
  <si>
    <t>Pet Center Comércio e Participações S.A. operates a chain of stores that sells products and services for pets in Brazil. The company’s stores offer food products, medicines, hygiene and cleaning articles, and accessories for pets under the Petz name. It also provides services in the veterinary area under the Seres brand name; and grooming areas, as well as sells small pets; and house and garden products, books, and gifts. In addition, the company offers its products through e‐commerce platform and mobile app. As of December 31, 2020, it had 133 stores, 10 veterinary hospitals, and 1 distribution center. The company was founded in 2013 and is based in São Paulo, Brazil.</t>
  </si>
  <si>
    <t>Rua Doutor Miguel Paulo Capalbo, 135, Pari, São Paulo, São Paulo, 03035-040, Brazil</t>
  </si>
  <si>
    <t>Pet Valu Holdings Ltd. engages in the retail and wholesale of pet foods, treats, toys, and accessories in Canada. The company offers its products for dogs, cats, fish, birds, reptiles, and small pets. It also provides bones and chews, collars and leashes, fleas and ticks, health and wellness, pet cages and carriers, dog and cat toys, litters and accessories, dental care, crates, pens and gates, wild bird products, and other pet-related accessories; and grooming and adoption services for pets, as well as operates dog-wash stations. Its brand portfolio includes Performatrin, Performatrin Ultra, Performatrin Ultra Limited, Performatrin Naturals, Lovibles, Barker’s, Bailey &amp; Bella, Jump, Fresh4Life, and other brands. As of August 9, 2022, the company had 700 corporate-owned or franchised locations. Pet Valu Holdings Ltd. was founded in 1976 and is headquartered in Markham, Canada.</t>
  </si>
  <si>
    <t>130 Royal Crest Court, Markham, Ontario, L3R 0A1, Canada</t>
  </si>
  <si>
    <t>Agroland Business System S.A. operates a network of agricultural stores in Romania. It offers one day old chickens, fodder, and equipment for small and medium farms; gardening products, including vegetable and flower seeds, rose cuttings, vines, shrubs, and fruit trees; and pet food products. Agroland Business System S.A. was founded in 1997 and is based in Timisoara, Romania.</t>
  </si>
  <si>
    <t>str. Garii no. 14, Timisoara  30016-7, Romania</t>
  </si>
  <si>
    <t>Pets at Home Group Plc engages in the specialist omnichannel retailing of pet food, pet related products, and pet accessories in the United Kingdom. It operates through three segments: Retail, Vet Group, and Central. The company offers a range of pet foods for dogs, cats, small animals, fish, reptiles, and birds. It also provides pet accessories, including cat litters, collars, leads and harnesses, bedding, housing, feeding, health and hygiene, travel, training, and enrichment products. In addition, the company offers pet grooming services comprising a full groom, bath and brush, microchipping, and nail clipping; and pet insurance products. Further, it operates First Opinion veterinary practices that provides pet healthcare advice services; and provides veterinary telehealth services. The company operates through 452 stores, 441 practices, and 316 grooming salons. It also provides products and services through online. Pets at Home Group Plc was founded in 1991 and is based in Handforth, the United Kingdom.</t>
  </si>
  <si>
    <t>Epsom Avenue, Stanley Green Trading Estate, Handforth, Cheshire, SK9 3RN, United Kingdom</t>
  </si>
  <si>
    <t>Musti Group Oyj operates as a pet care specialist in Finland, Sweden, and Norway. The company offers a range of pet products in the food and non-food categories under own and third-party brands. It also provides various services, such as veterinary, and pet health and care; trimming, cutting, and nail surgery; grooming; and education and learning. The company sells its products under the Musti ja Mirri, Pete’s Dog Accessories, Vetzoo, Brit Care, Animail, Arken Zoo, Djurmagazinet, Musti, and Peten Koiratarvike brands. As of September 30, 2021, it operated 312 owned and franchised stores, as well as online stores. Musti Group Oyj was founded in 1988 and is headquartered in Helsinki, Finland.</t>
  </si>
  <si>
    <t>Mäkitorpantie 3, Helsinki, Uusimaa, 00620, Finland</t>
  </si>
  <si>
    <t>Petco Health and Wellness Company, Inc., a health and wellness company, focuses on enhancing the lives of pets, pet parents, and its Petco partners. The company provides veterinary care, grooming, training, tele-health, and Vital Care and pet health insurance services, as well as veterinary services through Vetco mobile clinics. It also offers pet consumables, supplies, and services through its petco.com, petcoach.co, petinsurancequotes.com, and pupbox.com websites. As of March 23, 2022, the company operated approximately 1,500 Petco locations in the United States, Mexico, and Puerto Rico that included a network of approximately 200 in-store veterinary hospitals. Petco Health and Wellness Company, Inc. was founded in 1965 and is headquartered in San Diego, California.</t>
  </si>
  <si>
    <t>10850 Via Frontera, San Diego, California, 92127, United States</t>
  </si>
  <si>
    <t>Greencross Limited, an integrated pet care company, provides veterinary services in Australia and New Zealand. It operates in three segments: Retail, Veterinary, and New Zealand. The company engages in the retail of pet food, pet related products, and pet accessories, as well as provision of a range of pet services, including grooming, dog washing, obedience training, pet adoption, hotel, and pet insurance services through a network of stores and an online platform. It also owns and operates a network of veterinary clinics, such as general practices comprising veterinary practices that offer consultations and related diagnostics capabilities, and general practice medical and surgical treatment options; emergency centers, which provide animal hospital facilities for afterhours care and treatment of sick pets; and specialty centers that offer veterinary care across various specialist services that include medicine, surgery, pathology, radiology, dermatology, cardiology, ophthalmology, and dentistry, as well as pathology labs and pet crematoria. The company operates veterinary clinics under the Greencross Vets, Vepalabs, AEC - Animal Emergency Centre, Pets Eternal, Adelaide Veterinary Specialist and Referral Centre, Melbourne Veterinary Specialist Centre, and Veterinary Referral Hospital brands; and retail stores under the Petbarn, Animates, and City Farmers brands. As of August 20, 2018, it operated approximately 440 retail stores and veterinary clinics. The company was founded in 1994 and is based in Woolloongabba, Australia.</t>
  </si>
  <si>
    <t>5/28 Balaclava Street, Woolloongabba, Queensland, 4102, Australia</t>
  </si>
  <si>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As of June 25, 2022, it operated 2,016 Tractor Supply stores in 49 states; and 178 Petsense stores in 23 states. The company operates its retail stores under the Tractor Supply Company, Del’s Feed &amp; Farm Supply, and Petsense names; and operates websites under the TractorSupply.com and Petsense.com names. It sells its products to recreational farmers, ranchers, and others. The company was founded in 1938 and is based in Brentwood, Tennessee.</t>
  </si>
  <si>
    <t>5401 Virginia Way, Brentwood, Tennessee, 37027, United States</t>
  </si>
  <si>
    <t>Franchise Bancorp Inc. owns, operates, and franchises retail stores in Canada. It operates various pet food stores that offer pet food products. The company also operates lighting and home décor stores, which provide various lighting fixtures. As of August 31, 2016, it operated 192 stores, including 184 franchised locations and 8 company-owned outlets. The company was founded in 1968 and is based in Brampton, Canada. As of January 20, 2017, Franchise Bancorp Inc. was taken private.</t>
  </si>
  <si>
    <t>294 Walker Drive, Brampton, Ontario, L6T 4Z2, Canada</t>
  </si>
  <si>
    <t xml:space="preserve">LTM Return on Equity % </t>
  </si>
  <si>
    <t xml:space="preserve">LTM Return on Capital % </t>
  </si>
  <si>
    <t xml:space="preserve">LTM SG&amp;A Margin % </t>
  </si>
  <si>
    <t xml:space="preserve">FQ Total Debt/Equity % </t>
  </si>
  <si>
    <t xml:space="preserve">LTM EBITDA / Interest Exp. </t>
  </si>
  <si>
    <t>Empresas Comparáveis</t>
  </si>
  <si>
    <t>Empresas Brasileiras Comparáveis</t>
  </si>
  <si>
    <t>Empresas de Mercado Comparáveis</t>
  </si>
  <si>
    <t>KPI's - Operação</t>
  </si>
  <si>
    <t>Market and Capital Estructure</t>
  </si>
  <si>
    <t>Multiples</t>
  </si>
  <si>
    <t>Fonte: Capital IQ, Bloombeg</t>
  </si>
  <si>
    <t>Fonte: Capital IQ</t>
  </si>
  <si>
    <t>Custo da Dívida (Kd)</t>
  </si>
  <si>
    <t>Custo de Capital Próprio (ke)</t>
  </si>
  <si>
    <t>Peso da Dívida</t>
  </si>
  <si>
    <t>Peso do Capital Próprio</t>
  </si>
  <si>
    <t>WACC</t>
  </si>
  <si>
    <t>PetCo (2021)</t>
  </si>
  <si>
    <t>Média</t>
  </si>
  <si>
    <t>Mediana</t>
  </si>
  <si>
    <t>Maior</t>
  </si>
  <si>
    <t>Menor</t>
  </si>
  <si>
    <t>Custo da Dívida - Ajustado Pela Inflação (Kd)</t>
  </si>
  <si>
    <t>Working Capital</t>
  </si>
  <si>
    <t>Ciclo Operacional</t>
  </si>
  <si>
    <t>Ciclo de Caixa</t>
  </si>
  <si>
    <t>Net Debt/EBITDA</t>
  </si>
  <si>
    <t>Captação de Financiamento</t>
  </si>
  <si>
    <t>Kd</t>
  </si>
  <si>
    <t>Debt/Equity</t>
  </si>
  <si>
    <t>Liquidez Seca</t>
  </si>
  <si>
    <t>Serviço da Dívida</t>
  </si>
  <si>
    <t>Comparáveis do Setor</t>
  </si>
  <si>
    <t>Superior</t>
  </si>
  <si>
    <t>Inferior</t>
  </si>
  <si>
    <t>Indice de Cobertura da Dívida</t>
  </si>
  <si>
    <t>EBIT</t>
  </si>
  <si>
    <t>INTEREST</t>
  </si>
  <si>
    <t>Benckmark</t>
  </si>
  <si>
    <t>Risk-Free Rate</t>
  </si>
  <si>
    <t>Country Risk Premium</t>
  </si>
  <si>
    <t>Beta Realavancado</t>
  </si>
  <si>
    <t>Equity Risk Premium</t>
  </si>
  <si>
    <t>Ke: Custo do Equity (US$)</t>
  </si>
  <si>
    <t>Inflação Brasileira</t>
  </si>
  <si>
    <t>Inflação Americana</t>
  </si>
  <si>
    <t>Prêmio de Liquidez (R$)</t>
  </si>
  <si>
    <t>WACC (em R$)</t>
  </si>
  <si>
    <t>Levered Beta</t>
  </si>
  <si>
    <t>Unlevered Beta</t>
  </si>
  <si>
    <t>%D</t>
  </si>
  <si>
    <t>%E</t>
  </si>
  <si>
    <t>5 Year Beta Unlevered</t>
  </si>
  <si>
    <t>Custo de Capital Próprio - Ajustado Pela Inflação (Ke)</t>
  </si>
  <si>
    <t>https://www.spglobal.com/spdji/pt/indices/strategy/sp-us-equity-risk-premium-index/#overview</t>
  </si>
  <si>
    <t>http://www.ipeadata.gov.br/Default.aspx</t>
  </si>
  <si>
    <t>Kd (R$)</t>
  </si>
  <si>
    <t>Ke (R$)</t>
  </si>
  <si>
    <t>DCF</t>
  </si>
  <si>
    <t>NOPAT</t>
  </si>
  <si>
    <t>(+/-) ∆ WK</t>
  </si>
  <si>
    <t>FCFF</t>
  </si>
  <si>
    <t>Valor Presente FCFF</t>
  </si>
  <si>
    <t>∆Empréstimos e financiamentos</t>
  </si>
  <si>
    <t>VPL do FCFF</t>
  </si>
  <si>
    <t>Valor Terminal</t>
  </si>
  <si>
    <t>Crescimento na Perpetudade (g)</t>
  </si>
  <si>
    <t>Valor Presente da Perpetuidade</t>
  </si>
  <si>
    <t>Enterprise Value</t>
  </si>
  <si>
    <t>% Perpetuidade/EV</t>
  </si>
  <si>
    <t>Net Debt</t>
  </si>
  <si>
    <t>Equity Value</t>
  </si>
  <si>
    <t>Crescimento nominal em R$</t>
  </si>
  <si>
    <t>EQUITY VALUE [R$ Milhoes]</t>
  </si>
  <si>
    <t>ENTERPRISE VALUE [R$ Milhoes]</t>
  </si>
  <si>
    <t>Múltiplos de Mercado</t>
  </si>
  <si>
    <t>Comps. Transações Passadas</t>
  </si>
  <si>
    <t>(R$ milhões)</t>
  </si>
  <si>
    <t>Mínimo</t>
  </si>
  <si>
    <t>Máximo</t>
  </si>
  <si>
    <t>TEV/EBITDA</t>
  </si>
  <si>
    <t>TEV/Revenue</t>
  </si>
  <si>
    <t>EBITDA 2021</t>
  </si>
  <si>
    <t>Revenue 2021</t>
  </si>
  <si>
    <t>EV (TEV/EBITDA)</t>
  </si>
  <si>
    <t>EV (TEV/Revenue)</t>
  </si>
  <si>
    <t>Trasações Comparáveis</t>
  </si>
  <si>
    <t>Announced Date</t>
  </si>
  <si>
    <t>Target</t>
  </si>
  <si>
    <t>Buyer/Investor</t>
  </si>
  <si>
    <t>Seller</t>
  </si>
  <si>
    <t>Implied TEV/LTM Revenue</t>
  </si>
  <si>
    <t>Implied TEV/LTM EBITDA</t>
  </si>
  <si>
    <t>The Michaels Companies, Inc.</t>
  </si>
  <si>
    <t>Apollo Global Management, Inc.</t>
  </si>
  <si>
    <t>Tiffany &amp; Co.</t>
  </si>
  <si>
    <t>LVMH Moët Hennessy - Louis Vuitton, Société Européenne</t>
  </si>
  <si>
    <t>BlackRock, Inc., The Vanguard Group, Inc., Qatar Investment Authority</t>
  </si>
  <si>
    <t>Staples, Inc.</t>
  </si>
  <si>
    <t>Sycamore Partners Management, L.P., Sycamore Partners II</t>
  </si>
  <si>
    <t>Starboard Value LP, Pzena Investment Management LLC</t>
  </si>
  <si>
    <t>Cabela's L.L.C.</t>
  </si>
  <si>
    <t>Great Outdoors Group, LLC</t>
  </si>
  <si>
    <t>McCarthy Partners Management, LLC, Elliott Management Corporation, Cabela's Family LLC</t>
  </si>
  <si>
    <t>Agrium Inc.</t>
  </si>
  <si>
    <t>Nutrien Ltd.</t>
  </si>
  <si>
    <t>The Toronto-Dominion Bank</t>
  </si>
  <si>
    <t>Coinstar Asset Holdings, LLC</t>
  </si>
  <si>
    <t>JANA Partners LLC, Fine Capital Partners, L.P., Engaged Capital, LLC, Arlington Value Capital, LLC</t>
  </si>
  <si>
    <t>Zale Corporation</t>
  </si>
  <si>
    <t>Signet Jewelers Limited</t>
  </si>
  <si>
    <t>GAMCO Investors, Inc., Golden Gate Capital, BlackRock Fund Advisors, Portolan Capital Management, LLC, Breeden Capital Management LLC, Skandinaviska Enskilda Banken AB, Private Banking, Investment Banking, and Insurance Arm, Golden Gate Capital Opportunity Fund L.P., TIG Advisors, LLC</t>
  </si>
  <si>
    <t>Office Depot de México, S.A. de C.V.</t>
  </si>
  <si>
    <t>Grupo Gigante, S. A. B. de C. V.</t>
  </si>
  <si>
    <t>The ODP Corporation</t>
  </si>
  <si>
    <t>OfficeMax Incorporated</t>
  </si>
  <si>
    <t>Morgan Stanley, Investment Banking and Brokerage Investments</t>
  </si>
  <si>
    <t>Size (BRL mm)</t>
  </si>
  <si>
    <t>Dif</t>
  </si>
  <si>
    <t>Mediana por faixa</t>
  </si>
  <si>
    <t>FootBall Field Analysis</t>
  </si>
  <si>
    <t>DCF (PetCo)</t>
  </si>
  <si>
    <t>Receita Mensal da Loja Pequena</t>
  </si>
  <si>
    <t>Receita Mensal da Loja Grande</t>
  </si>
  <si>
    <t>Receita Anual da Loja Ramp-up</t>
  </si>
  <si>
    <t>EV Foot Boll Field</t>
  </si>
  <si>
    <t>https://www.cnbc.com/quotes/US10Y</t>
  </si>
  <si>
    <t>multiplo</t>
  </si>
  <si>
    <t>EV pre-money</t>
  </si>
  <si>
    <t>cash-out</t>
  </si>
  <si>
    <t>Cash-in</t>
  </si>
  <si>
    <t>EV post-money</t>
  </si>
  <si>
    <t>ViaPet</t>
  </si>
  <si>
    <t>Patrick</t>
  </si>
  <si>
    <t>Marcelo</t>
  </si>
  <si>
    <t>Growthera Capital</t>
  </si>
  <si>
    <t>Proposta Original:</t>
  </si>
  <si>
    <t>Detalhes</t>
  </si>
  <si>
    <t>Contraproposta 1:</t>
  </si>
  <si>
    <t>EV</t>
  </si>
  <si>
    <t>Mútiplo de Compra</t>
  </si>
  <si>
    <t>Mútiplo de Venda</t>
  </si>
  <si>
    <t>MOIC</t>
  </si>
  <si>
    <t>CAGR 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</si>
</sst>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2">
    <numFmt numFmtId="8" formatCode="&quot;R$&quot;\ #,##0.00;[Red]\-&quot;R$&quot;\ #,##0.00"/>
    <numFmt numFmtId="43" formatCode="_-* #,##0.00_-;\-* #,##0.00_-;_-* &quot;-&quot;??_-;_-@_-"/>
    <numFmt numFmtId="164" formatCode="_(* #,##0_);_(* \(#,##0\);_(* &quot;-&quot;_);_(@_)"/>
    <numFmt numFmtId="165" formatCode="_(* #,##0.00_);_(* \(#,##0.00\);_(* &quot;-&quot;??_);_(@_)"/>
    <numFmt numFmtId="166" formatCode="[$-409]mmm\-yy;@"/>
    <numFmt numFmtId="167" formatCode="_-* #,##0.0_-;\-* #,##0.0_-;_-* &quot;-&quot;?_-;_-@_-"/>
    <numFmt numFmtId="168" formatCode="&quot;R$ &quot;#.0&quot; MM&quot;"/>
    <numFmt numFmtId="169" formatCode="_-* #,##0_-;\-* #,##0_-;_-* &quot;-&quot;??_-;_-@_-"/>
    <numFmt numFmtId="170" formatCode="0.0%"/>
    <numFmt numFmtId="171" formatCode="&quot;alíquota de &quot;#%"/>
    <numFmt numFmtId="172" formatCode="#,##0,_);\(#,##0,\);\–_)"/>
    <numFmt numFmtId="173" formatCode="#,##0;\(#,##0\);\-"/>
    <numFmt numFmtId="174" formatCode="#&quot; anos&quot;"/>
    <numFmt numFmtId="175" formatCode="#,##0.0;\(#,##0.0\);&quot;-&quot;"/>
    <numFmt numFmtId="176" formatCode="#,##0,;\(#,##0,\);&quot;-&quot;"/>
    <numFmt numFmtId="177" formatCode="0.0"/>
    <numFmt numFmtId="178" formatCode="0000&quot;E&quot;"/>
    <numFmt numFmtId="179" formatCode="#,##0.0;\(#,##0.0\);\-"/>
    <numFmt numFmtId="180" formatCode="#,##0.00;\(#,##0.00\);\-"/>
    <numFmt numFmtId="181" formatCode="_(\ #,##0.0#_);_(\(\ #,##0.0#\)_);_(\ &quot; - &quot;_)"/>
    <numFmt numFmtId="182" formatCode="_(\ #,##0.0_);_(\ \(#,##0.0\)_);_(\ &quot; - &quot;_)"/>
    <numFmt numFmtId="183" formatCode="mmm\-dd\-yyyy"/>
    <numFmt numFmtId="184" formatCode="#,##0.0\x"/>
    <numFmt numFmtId="185" formatCode="#,##0.00\x"/>
    <numFmt numFmtId="186" formatCode="_(#,##0.0%_);_(\(#,##0.0%\)_);_(#,##0.0%_)"/>
    <numFmt numFmtId="187" formatCode="_(#,##0.00%_);_(\(#,##0.00%\)_);_(#,##0.00%_)"/>
    <numFmt numFmtId="188" formatCode="_(\ #,##0_);_(\ \(#,##0\)_);_(\ &quot; - &quot;_)"/>
    <numFmt numFmtId="189" formatCode="#,##0.0;\(#,##0.0\)"/>
    <numFmt numFmtId="190" formatCode="\ "/>
    <numFmt numFmtId="191" formatCode="#,##0;\(#,##0\)"/>
    <numFmt numFmtId="192" formatCode="#.00\x"/>
    <numFmt numFmtId="193" formatCode="#\x"/>
  </numFmts>
  <fonts count="55" x14ac:knownFonts="1">
    <font>
      <sz val="11"/>
      <color theme="1"/>
      <name val="Calibri"/>
      <family val="2"/>
      <scheme val="minor"/>
    </font>
    <font>
      <sz val="11"/>
      <color theme="1"/>
      <name val="Calibri"/>
      <family val="2"/>
      <scheme val="minor"/>
    </font>
    <font>
      <sz val="10"/>
      <color theme="1"/>
      <name val="Arial"/>
      <family val="2"/>
    </font>
    <font>
      <sz val="10"/>
      <color theme="1"/>
      <name val="Roboto"/>
    </font>
    <font>
      <b/>
      <i/>
      <sz val="10"/>
      <color rgb="FF2D4E50"/>
      <name val="Roboto"/>
    </font>
    <font>
      <b/>
      <sz val="12"/>
      <color theme="9"/>
      <name val="Roboto"/>
    </font>
    <font>
      <b/>
      <sz val="10"/>
      <color theme="9"/>
      <name val="Roboto"/>
    </font>
    <font>
      <sz val="8"/>
      <name val="Roboto"/>
    </font>
    <font>
      <b/>
      <sz val="8"/>
      <color theme="9"/>
      <name val="Roboto"/>
    </font>
    <font>
      <b/>
      <sz val="14"/>
      <color theme="9"/>
      <name val="Calibri"/>
      <family val="2"/>
      <scheme val="minor"/>
    </font>
    <font>
      <sz val="10"/>
      <color rgb="FFFF0000"/>
      <name val="Calibri"/>
      <family val="2"/>
      <scheme val="minor"/>
    </font>
    <font>
      <b/>
      <sz val="10"/>
      <color theme="0"/>
      <name val="Calibri"/>
      <family val="2"/>
      <scheme val="minor"/>
    </font>
    <font>
      <sz val="10"/>
      <name val="Calibri"/>
      <family val="2"/>
      <scheme val="minor"/>
    </font>
    <font>
      <sz val="10"/>
      <color theme="1"/>
      <name val="Calibri"/>
      <family val="2"/>
      <scheme val="minor"/>
    </font>
    <font>
      <b/>
      <sz val="10"/>
      <name val="Calibri"/>
      <family val="2"/>
      <scheme val="minor"/>
    </font>
    <font>
      <b/>
      <sz val="10"/>
      <color theme="1"/>
      <name val="Calibri"/>
      <family val="2"/>
      <scheme val="minor"/>
    </font>
    <font>
      <b/>
      <sz val="10"/>
      <color rgb="FFFF0000"/>
      <name val="Calibri"/>
      <family val="2"/>
      <scheme val="minor"/>
    </font>
    <font>
      <sz val="10"/>
      <color rgb="FF0000FF"/>
      <name val="Calibri"/>
      <family val="2"/>
      <scheme val="minor"/>
    </font>
    <font>
      <sz val="10"/>
      <color theme="9"/>
      <name val="Calibri"/>
      <family val="2"/>
      <scheme val="minor"/>
    </font>
    <font>
      <b/>
      <sz val="25"/>
      <color theme="9"/>
      <name val="Roboto"/>
    </font>
    <font>
      <b/>
      <sz val="10"/>
      <color rgb="FF0000FF"/>
      <name val="Calibri"/>
      <family val="2"/>
      <scheme val="minor"/>
    </font>
    <font>
      <b/>
      <sz val="9"/>
      <name val="Calibri"/>
      <family val="2"/>
      <scheme val="minor"/>
    </font>
    <font>
      <b/>
      <sz val="9"/>
      <color theme="1"/>
      <name val="Calibri"/>
      <family val="2"/>
      <scheme val="minor"/>
    </font>
    <font>
      <sz val="9"/>
      <name val="Calibri"/>
      <family val="2"/>
      <scheme val="minor"/>
    </font>
    <font>
      <b/>
      <i/>
      <sz val="9"/>
      <name val="Calibri"/>
      <family val="2"/>
      <scheme val="minor"/>
    </font>
    <font>
      <sz val="8"/>
      <name val="Calibri"/>
      <family val="2"/>
      <scheme val="minor"/>
    </font>
    <font>
      <i/>
      <sz val="9"/>
      <color rgb="FF0000FF"/>
      <name val="Calibri"/>
      <family val="2"/>
      <scheme val="minor"/>
    </font>
    <font>
      <i/>
      <sz val="10"/>
      <color rgb="FF0000FF"/>
      <name val="Calibri"/>
      <family val="2"/>
      <scheme val="minor"/>
    </font>
    <font>
      <sz val="8"/>
      <color theme="0"/>
      <name val="Calibri"/>
      <family val="2"/>
      <scheme val="minor"/>
    </font>
    <font>
      <sz val="9"/>
      <color theme="1"/>
      <name val="Calibri"/>
      <family val="2"/>
      <scheme val="minor"/>
    </font>
    <font>
      <sz val="11"/>
      <color theme="1"/>
      <name val="Calibri Light"/>
      <family val="2"/>
      <scheme val="major"/>
    </font>
    <font>
      <sz val="9"/>
      <color theme="1"/>
      <name val="Calibri Light"/>
      <family val="2"/>
      <scheme val="major"/>
    </font>
    <font>
      <sz val="11"/>
      <color theme="1"/>
      <name val="Calibri Light"/>
      <family val="2"/>
      <scheme val="major"/>
    </font>
    <font>
      <sz val="9"/>
      <color indexed="81"/>
      <name val="Tahoma"/>
      <family val="2"/>
    </font>
    <font>
      <b/>
      <sz val="9"/>
      <color indexed="81"/>
      <name val="Tahoma"/>
      <family val="2"/>
    </font>
    <font>
      <sz val="9"/>
      <color theme="1"/>
      <name val="Calibri Light"/>
      <family val="2"/>
      <scheme val="major"/>
    </font>
    <font>
      <b/>
      <sz val="11"/>
      <color theme="1"/>
      <name val="Calibri Light"/>
      <family val="2"/>
      <scheme val="major"/>
    </font>
    <font>
      <b/>
      <sz val="11"/>
      <color theme="1"/>
      <name val="Calibri Light"/>
      <family val="2"/>
      <scheme val="major"/>
    </font>
    <font>
      <sz val="9"/>
      <color rgb="FFFF0000"/>
      <name val="Calibri"/>
      <family val="2"/>
      <scheme val="minor"/>
    </font>
    <font>
      <b/>
      <sz val="9"/>
      <color rgb="FFFFFFFF"/>
      <name val="Calibri"/>
      <family val="2"/>
    </font>
    <font>
      <b/>
      <sz val="9"/>
      <color theme="1"/>
      <name val="Calibri"/>
      <family val="2"/>
    </font>
    <font>
      <sz val="5"/>
      <color theme="1"/>
      <name val="Calibri"/>
      <family val="2"/>
      <scheme val="minor"/>
    </font>
    <font>
      <sz val="1"/>
      <color theme="1"/>
      <name val="Calibri"/>
      <family val="2"/>
      <scheme val="minor"/>
    </font>
    <font>
      <b/>
      <sz val="14"/>
      <color rgb="FF000000"/>
      <name val="Calibri"/>
      <family val="2"/>
    </font>
    <font>
      <sz val="11"/>
      <color theme="1"/>
      <name val="Calibri"/>
      <family val="2"/>
    </font>
    <font>
      <b/>
      <sz val="11"/>
      <color rgb="FF000000"/>
      <name val="Calibri"/>
      <family val="2"/>
    </font>
    <font>
      <u val="double"/>
      <sz val="9"/>
      <color rgb="FF2C67AF"/>
      <name val="Calibri"/>
      <family val="2"/>
    </font>
    <font>
      <sz val="9"/>
      <color rgb="FF000000"/>
      <name val="Calibri"/>
      <family val="2"/>
    </font>
    <font>
      <b/>
      <sz val="9"/>
      <name val="Calibri"/>
      <family val="2"/>
    </font>
    <font>
      <i/>
      <sz val="9"/>
      <color rgb="FF000000"/>
      <name val="Calibri"/>
      <family val="2"/>
    </font>
    <font>
      <sz val="9"/>
      <name val="Calibri"/>
      <family val="2"/>
    </font>
    <font>
      <sz val="9"/>
      <color rgb="FF0000FF"/>
      <name val="Calibri"/>
      <family val="2"/>
    </font>
    <font>
      <b/>
      <sz val="9"/>
      <color rgb="FF000000"/>
      <name val="Calibri"/>
      <family val="2"/>
    </font>
    <font>
      <b/>
      <sz val="9"/>
      <color rgb="FFC00000"/>
      <name val="Calibri"/>
      <family val="2"/>
    </font>
    <font>
      <b/>
      <u val="double"/>
      <sz val="9"/>
      <color rgb="FF2C67AF"/>
      <name val="Calibri"/>
      <family val="2"/>
    </font>
  </fonts>
  <fills count="23">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FFFFCC"/>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0000"/>
        <bgColor indexed="64"/>
      </patternFill>
    </fill>
    <fill>
      <gradientFill degree="90">
        <stop position="0">
          <color theme="6" tint="-0.49803155613879818"/>
        </stop>
        <stop position="1">
          <color rgb="FF1D4779"/>
        </stop>
      </gradientFill>
    </fill>
    <fill>
      <patternFill patternType="solid">
        <fgColor rgb="FFD0CECE"/>
        <bgColor rgb="FF000000"/>
      </patternFill>
    </fill>
    <fill>
      <patternFill patternType="solid">
        <fgColor rgb="FF5A9B9F"/>
        <bgColor rgb="FF000000"/>
      </patternFill>
    </fill>
    <fill>
      <patternFill patternType="solid">
        <fgColor rgb="FFFFFFFF"/>
        <bgColor rgb="FF000000"/>
      </patternFill>
    </fill>
    <fill>
      <patternFill patternType="solid">
        <fgColor rgb="FFFFFFCC"/>
        <bgColor rgb="FF000000"/>
      </patternFill>
    </fill>
    <fill>
      <patternFill patternType="solid">
        <fgColor theme="0"/>
        <bgColor rgb="FF000000"/>
      </patternFill>
    </fill>
    <fill>
      <patternFill patternType="solid">
        <fgColor theme="0" tint="-4.9989318521683403E-2"/>
        <bgColor rgb="FF000000"/>
      </patternFill>
    </fill>
    <fill>
      <patternFill patternType="solid">
        <fgColor theme="7" tint="0.79998168889431442"/>
        <bgColor rgb="FF000000"/>
      </patternFill>
    </fill>
    <fill>
      <patternFill patternType="solid">
        <fgColor rgb="FFFFFF00"/>
        <bgColor indexed="64"/>
      </patternFill>
    </fill>
    <fill>
      <patternFill patternType="solid">
        <fgColor rgb="FFFFFF00"/>
        <bgColor rgb="FF000000"/>
      </patternFill>
    </fill>
  </fills>
  <borders count="27">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theme="1" tint="4.9989318521683403E-2"/>
      </left>
      <right/>
      <top style="thin">
        <color theme="1" tint="4.9989318521683403E-2"/>
      </top>
      <bottom style="thin">
        <color theme="1" tint="4.9989318521683403E-2"/>
      </bottom>
      <diagonal/>
    </border>
    <border>
      <left/>
      <right/>
      <top/>
      <bottom style="double">
        <color indexed="64"/>
      </bottom>
      <diagonal/>
    </border>
    <border>
      <left/>
      <right/>
      <top/>
      <bottom style="dotted">
        <color indexed="64"/>
      </bottom>
      <diagonal/>
    </border>
    <border>
      <left/>
      <right/>
      <top style="thin">
        <color indexed="64"/>
      </top>
      <bottom style="double">
        <color indexed="64"/>
      </bottom>
      <diagonal/>
    </border>
    <border>
      <left/>
      <right/>
      <top style="double">
        <color indexed="64"/>
      </top>
      <bottom style="medium">
        <color indexed="64"/>
      </bottom>
      <diagonal/>
    </border>
    <border>
      <left/>
      <right style="thin">
        <color indexed="64"/>
      </right>
      <top/>
      <bottom/>
      <diagonal/>
    </border>
    <border>
      <left style="thin">
        <color theme="0"/>
      </left>
      <right/>
      <top/>
      <bottom/>
      <diagonal/>
    </border>
    <border>
      <left style="thick">
        <color theme="0"/>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s>
  <cellStyleXfs count="5">
    <xf numFmtId="0" fontId="0" fillId="0" borderId="0"/>
    <xf numFmtId="9"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cellStyleXfs>
  <cellXfs count="513">
    <xf numFmtId="0" fontId="0" fillId="0" borderId="0" xfId="0"/>
    <xf numFmtId="0" fontId="2" fillId="0" borderId="0" xfId="0" applyFont="1"/>
    <xf numFmtId="0" fontId="3" fillId="0" borderId="0" xfId="0" applyFont="1"/>
    <xf numFmtId="166" fontId="4" fillId="0" borderId="0" xfId="0" applyNumberFormat="1" applyFont="1" applyAlignment="1">
      <alignment horizontal="right"/>
    </xf>
    <xf numFmtId="0" fontId="5" fillId="0" borderId="0" xfId="0" applyFont="1" applyAlignment="1">
      <alignment horizontal="right"/>
    </xf>
    <xf numFmtId="0" fontId="6" fillId="0" borderId="0" xfId="0" applyFont="1"/>
    <xf numFmtId="0" fontId="5" fillId="0" borderId="0" xfId="0" applyFont="1"/>
    <xf numFmtId="0" fontId="9" fillId="0" borderId="2" xfId="0" applyFont="1" applyBorder="1"/>
    <xf numFmtId="0" fontId="10" fillId="0" borderId="0" xfId="0" applyFont="1"/>
    <xf numFmtId="0" fontId="11" fillId="3" borderId="0" xfId="0" applyFont="1" applyFill="1"/>
    <xf numFmtId="0" fontId="11" fillId="3" borderId="0" xfId="0" applyFont="1" applyFill="1" applyAlignment="1">
      <alignment horizontal="right"/>
    </xf>
    <xf numFmtId="0" fontId="12" fillId="0" borderId="0" xfId="0" applyFont="1"/>
    <xf numFmtId="0" fontId="13" fillId="0" borderId="0" xfId="0" applyFont="1" applyAlignment="1">
      <alignment horizontal="right"/>
    </xf>
    <xf numFmtId="0" fontId="14" fillId="6" borderId="3" xfId="0" applyFont="1" applyFill="1" applyBorder="1"/>
    <xf numFmtId="172" fontId="13" fillId="0" borderId="0" xfId="0" applyNumberFormat="1" applyFont="1" applyAlignment="1">
      <alignment horizontal="right"/>
    </xf>
    <xf numFmtId="0" fontId="14" fillId="0" borderId="2" xfId="0" applyFont="1" applyBorder="1"/>
    <xf numFmtId="0" fontId="14" fillId="0" borderId="0" xfId="0" applyFont="1"/>
    <xf numFmtId="172" fontId="15" fillId="0" borderId="0" xfId="0" applyNumberFormat="1" applyFont="1" applyAlignment="1">
      <alignment horizontal="right"/>
    </xf>
    <xf numFmtId="0" fontId="12" fillId="0" borderId="2" xfId="0" applyFont="1" applyBorder="1"/>
    <xf numFmtId="0" fontId="12" fillId="0" borderId="0" xfId="0" applyFont="1" applyAlignment="1">
      <alignment horizontal="left" indent="1"/>
    </xf>
    <xf numFmtId="170" fontId="16" fillId="0" borderId="0" xfId="1" applyNumberFormat="1" applyFont="1" applyAlignment="1">
      <alignment horizontal="right"/>
    </xf>
    <xf numFmtId="10" fontId="10" fillId="0" borderId="0" xfId="1" applyNumberFormat="1" applyFont="1" applyAlignment="1">
      <alignment horizontal="right"/>
    </xf>
    <xf numFmtId="0" fontId="14" fillId="7" borderId="3" xfId="0" applyFont="1" applyFill="1" applyBorder="1"/>
    <xf numFmtId="0" fontId="14" fillId="6" borderId="3" xfId="0" applyFont="1" applyFill="1" applyBorder="1" applyAlignment="1">
      <alignment horizontal="left" indent="1"/>
    </xf>
    <xf numFmtId="0" fontId="12" fillId="0" borderId="0" xfId="0" applyFont="1" applyAlignment="1">
      <alignment horizontal="left" indent="2"/>
    </xf>
    <xf numFmtId="0" fontId="14" fillId="6" borderId="2" xfId="0" applyFont="1" applyFill="1" applyBorder="1" applyAlignment="1">
      <alignment horizontal="left" indent="1"/>
    </xf>
    <xf numFmtId="0" fontId="13" fillId="0" borderId="0" xfId="0" applyFont="1"/>
    <xf numFmtId="0" fontId="13" fillId="0" borderId="2" xfId="0" applyFont="1" applyBorder="1"/>
    <xf numFmtId="0" fontId="13" fillId="0" borderId="2" xfId="0" applyFont="1" applyBorder="1" applyAlignment="1">
      <alignment horizontal="right"/>
    </xf>
    <xf numFmtId="173" fontId="14" fillId="6" borderId="3" xfId="0" applyNumberFormat="1" applyFont="1" applyFill="1" applyBorder="1"/>
    <xf numFmtId="9" fontId="12" fillId="0" borderId="0" xfId="1" applyFont="1"/>
    <xf numFmtId="173" fontId="14" fillId="0" borderId="2" xfId="0" applyNumberFormat="1" applyFont="1" applyBorder="1"/>
    <xf numFmtId="173" fontId="15" fillId="0" borderId="2" xfId="0" applyNumberFormat="1" applyFont="1" applyBorder="1" applyAlignment="1">
      <alignment horizontal="right"/>
    </xf>
    <xf numFmtId="0" fontId="9" fillId="0" borderId="0" xfId="0" applyFont="1"/>
    <xf numFmtId="0" fontId="12" fillId="0" borderId="1" xfId="0" applyFont="1" applyBorder="1"/>
    <xf numFmtId="0" fontId="13" fillId="0" borderId="1" xfId="0" applyFont="1" applyBorder="1"/>
    <xf numFmtId="0" fontId="10" fillId="2" borderId="0" xfId="0" applyFont="1" applyFill="1"/>
    <xf numFmtId="0" fontId="12" fillId="2" borderId="0" xfId="0" applyFont="1" applyFill="1" applyAlignment="1">
      <alignment horizontal="left" indent="1"/>
    </xf>
    <xf numFmtId="164" fontId="17" fillId="2" borderId="0" xfId="2" applyNumberFormat="1" applyFont="1" applyFill="1" applyBorder="1" applyAlignment="1">
      <alignment horizontal="center"/>
    </xf>
    <xf numFmtId="0" fontId="16" fillId="2" borderId="0" xfId="0" applyFont="1" applyFill="1" applyAlignment="1">
      <alignment horizontal="left" wrapText="1"/>
    </xf>
    <xf numFmtId="0" fontId="11" fillId="3" borderId="0" xfId="0" applyFont="1" applyFill="1" applyAlignment="1">
      <alignment horizontal="center"/>
    </xf>
    <xf numFmtId="164" fontId="17" fillId="4" borderId="0" xfId="2" applyNumberFormat="1" applyFont="1" applyFill="1" applyBorder="1" applyAlignment="1">
      <alignment horizontal="center"/>
    </xf>
    <xf numFmtId="167" fontId="10" fillId="0" borderId="0" xfId="0" applyNumberFormat="1" applyFont="1"/>
    <xf numFmtId="169" fontId="17" fillId="4" borderId="0" xfId="2" applyNumberFormat="1" applyFont="1" applyFill="1" applyBorder="1" applyAlignment="1">
      <alignment horizontal="right"/>
    </xf>
    <xf numFmtId="164" fontId="12" fillId="0" borderId="0" xfId="2" applyNumberFormat="1" applyFont="1" applyFill="1" applyBorder="1" applyAlignment="1">
      <alignment horizontal="center"/>
    </xf>
    <xf numFmtId="0" fontId="15" fillId="0" borderId="0" xfId="0" applyFont="1" applyAlignment="1">
      <alignment horizontal="center"/>
    </xf>
    <xf numFmtId="0" fontId="13" fillId="0" borderId="0" xfId="0" applyFont="1" applyAlignment="1">
      <alignment horizontal="center"/>
    </xf>
    <xf numFmtId="170" fontId="13" fillId="0" borderId="0" xfId="0" applyNumberFormat="1" applyFont="1"/>
    <xf numFmtId="0" fontId="15" fillId="0" borderId="0" xfId="0" applyFont="1" applyAlignment="1">
      <alignment horizontal="right"/>
    </xf>
    <xf numFmtId="171" fontId="17" fillId="4" borderId="0" xfId="2" applyNumberFormat="1" applyFont="1" applyFill="1" applyBorder="1" applyAlignment="1">
      <alignment horizontal="right"/>
    </xf>
    <xf numFmtId="171" fontId="17" fillId="2" borderId="0" xfId="2" applyNumberFormat="1" applyFont="1" applyFill="1" applyBorder="1" applyAlignment="1">
      <alignment horizontal="right"/>
    </xf>
    <xf numFmtId="0" fontId="13" fillId="2" borderId="0" xfId="0" applyFont="1" applyFill="1"/>
    <xf numFmtId="9" fontId="14" fillId="0" borderId="0" xfId="1" applyFont="1"/>
    <xf numFmtId="173" fontId="12" fillId="0" borderId="0" xfId="0" applyNumberFormat="1" applyFont="1"/>
    <xf numFmtId="173" fontId="14" fillId="7" borderId="3" xfId="0" applyNumberFormat="1" applyFont="1" applyFill="1" applyBorder="1"/>
    <xf numFmtId="173" fontId="14" fillId="6" borderId="2" xfId="0" applyNumberFormat="1" applyFont="1" applyFill="1" applyBorder="1"/>
    <xf numFmtId="0" fontId="10" fillId="0" borderId="0" xfId="0" applyFont="1" applyAlignment="1">
      <alignment horizontal="center"/>
    </xf>
    <xf numFmtId="0" fontId="13" fillId="3" borderId="0" xfId="0" applyFont="1" applyFill="1"/>
    <xf numFmtId="164" fontId="17" fillId="4" borderId="0" xfId="2" applyNumberFormat="1" applyFont="1" applyFill="1" applyBorder="1" applyAlignment="1">
      <alignment horizontal="right" wrapText="1"/>
    </xf>
    <xf numFmtId="0" fontId="10" fillId="2" borderId="0" xfId="0" applyFont="1" applyFill="1" applyAlignment="1">
      <alignment horizontal="center"/>
    </xf>
    <xf numFmtId="168" fontId="17" fillId="4" borderId="0" xfId="2" applyNumberFormat="1" applyFont="1" applyFill="1" applyBorder="1" applyAlignment="1">
      <alignment horizontal="right"/>
    </xf>
    <xf numFmtId="0" fontId="18" fillId="5" borderId="0" xfId="0" applyFont="1" applyFill="1" applyAlignment="1">
      <alignment horizontal="right"/>
    </xf>
    <xf numFmtId="170" fontId="17" fillId="4" borderId="0" xfId="0" applyNumberFormat="1" applyFont="1" applyFill="1" applyAlignment="1">
      <alignment horizontal="right"/>
    </xf>
    <xf numFmtId="170" fontId="17" fillId="0" borderId="0" xfId="1" applyNumberFormat="1" applyFont="1" applyFill="1" applyAlignment="1">
      <alignment horizontal="right"/>
    </xf>
    <xf numFmtId="170" fontId="15" fillId="0" borderId="0" xfId="0" applyNumberFormat="1" applyFont="1" applyAlignment="1">
      <alignment horizontal="right"/>
    </xf>
    <xf numFmtId="164" fontId="17" fillId="3" borderId="0" xfId="2" applyNumberFormat="1" applyFont="1" applyFill="1" applyBorder="1" applyAlignment="1">
      <alignment horizontal="center"/>
    </xf>
    <xf numFmtId="0" fontId="10" fillId="3" borderId="0" xfId="0" applyFont="1" applyFill="1"/>
    <xf numFmtId="0" fontId="19" fillId="0" borderId="0" xfId="0" applyFont="1"/>
    <xf numFmtId="174" fontId="17" fillId="4" borderId="0" xfId="2" applyNumberFormat="1" applyFont="1" applyFill="1" applyBorder="1" applyAlignment="1">
      <alignment horizontal="right"/>
    </xf>
    <xf numFmtId="167" fontId="10" fillId="2" borderId="0" xfId="0" applyNumberFormat="1" applyFont="1" applyFill="1"/>
    <xf numFmtId="167" fontId="13" fillId="0" borderId="2" xfId="0" applyNumberFormat="1" applyFont="1" applyBorder="1"/>
    <xf numFmtId="175" fontId="13" fillId="0" borderId="2" xfId="0" applyNumberFormat="1" applyFont="1" applyBorder="1"/>
    <xf numFmtId="169" fontId="13" fillId="0" borderId="0" xfId="3" applyNumberFormat="1" applyFont="1"/>
    <xf numFmtId="170" fontId="13" fillId="0" borderId="0" xfId="1" applyNumberFormat="1" applyFont="1" applyAlignment="1">
      <alignment horizontal="right"/>
    </xf>
    <xf numFmtId="0" fontId="16" fillId="0" borderId="0" xfId="0" applyFont="1"/>
    <xf numFmtId="173" fontId="20" fillId="6" borderId="3" xfId="0" applyNumberFormat="1" applyFont="1" applyFill="1" applyBorder="1"/>
    <xf numFmtId="173" fontId="20" fillId="0" borderId="2" xfId="0" applyNumberFormat="1" applyFont="1" applyBorder="1"/>
    <xf numFmtId="173" fontId="17" fillId="0" borderId="0" xfId="0" applyNumberFormat="1" applyFont="1"/>
    <xf numFmtId="0" fontId="21" fillId="7" borderId="4" xfId="0" applyFont="1" applyFill="1" applyBorder="1" applyAlignment="1">
      <alignment horizontal="left"/>
    </xf>
    <xf numFmtId="0" fontId="23" fillId="6" borderId="0" xfId="0" applyFont="1" applyFill="1" applyAlignment="1">
      <alignment horizontal="left"/>
    </xf>
    <xf numFmtId="0" fontId="23" fillId="0" borderId="0" xfId="0" applyFont="1" applyAlignment="1">
      <alignment horizontal="left"/>
    </xf>
    <xf numFmtId="0" fontId="14" fillId="6" borderId="0" xfId="0" applyFont="1" applyFill="1"/>
    <xf numFmtId="173" fontId="17" fillId="6" borderId="0" xfId="0" applyNumberFormat="1" applyFont="1" applyFill="1"/>
    <xf numFmtId="0" fontId="23" fillId="2" borderId="0" xfId="0" applyFont="1" applyFill="1" applyAlignment="1">
      <alignment horizontal="left"/>
    </xf>
    <xf numFmtId="0" fontId="21" fillId="7" borderId="3" xfId="0" applyFont="1" applyFill="1" applyBorder="1" applyAlignment="1">
      <alignment horizontal="left"/>
    </xf>
    <xf numFmtId="9" fontId="13" fillId="0" borderId="0" xfId="1" applyFont="1"/>
    <xf numFmtId="173" fontId="12" fillId="6" borderId="0" xfId="0" applyNumberFormat="1" applyFont="1" applyFill="1"/>
    <xf numFmtId="0" fontId="26" fillId="6" borderId="0" xfId="0" applyFont="1" applyFill="1" applyAlignment="1">
      <alignment horizontal="left"/>
    </xf>
    <xf numFmtId="9" fontId="27" fillId="6" borderId="0" xfId="1" applyFont="1" applyFill="1"/>
    <xf numFmtId="0" fontId="21" fillId="7" borderId="3" xfId="0" applyFont="1" applyFill="1" applyBorder="1" applyAlignment="1">
      <alignment horizontal="center"/>
    </xf>
    <xf numFmtId="173" fontId="12" fillId="4" borderId="0" xfId="0" applyNumberFormat="1" applyFont="1" applyFill="1"/>
    <xf numFmtId="0" fontId="23" fillId="8" borderId="3" xfId="0" applyFont="1" applyFill="1" applyBorder="1" applyAlignment="1">
      <alignment horizontal="left"/>
    </xf>
    <xf numFmtId="0" fontId="14" fillId="8" borderId="3" xfId="0" applyFont="1" applyFill="1" applyBorder="1"/>
    <xf numFmtId="173" fontId="13" fillId="8" borderId="3" xfId="0" applyNumberFormat="1" applyFont="1" applyFill="1" applyBorder="1" applyAlignment="1">
      <alignment horizontal="center"/>
    </xf>
    <xf numFmtId="173" fontId="13" fillId="0" borderId="0" xfId="0" applyNumberFormat="1" applyFont="1"/>
    <xf numFmtId="0" fontId="13" fillId="0" borderId="2" xfId="0" applyFont="1" applyBorder="1" applyAlignment="1">
      <alignment horizontal="center"/>
    </xf>
    <xf numFmtId="167" fontId="13" fillId="0" borderId="2" xfId="0" applyNumberFormat="1" applyFont="1" applyBorder="1" applyAlignment="1">
      <alignment horizontal="center"/>
    </xf>
    <xf numFmtId="175" fontId="13" fillId="0" borderId="2" xfId="0" applyNumberFormat="1" applyFont="1" applyBorder="1" applyAlignment="1">
      <alignment horizontal="center"/>
    </xf>
    <xf numFmtId="0" fontId="12" fillId="0" borderId="0" xfId="0" applyFont="1" applyAlignment="1">
      <alignment horizontal="center"/>
    </xf>
    <xf numFmtId="173" fontId="17" fillId="0" borderId="0" xfId="0" applyNumberFormat="1" applyFont="1" applyAlignment="1">
      <alignment horizontal="center"/>
    </xf>
    <xf numFmtId="173" fontId="20" fillId="7" borderId="3" xfId="0" applyNumberFormat="1" applyFont="1" applyFill="1" applyBorder="1" applyAlignment="1">
      <alignment horizontal="center"/>
    </xf>
    <xf numFmtId="173" fontId="15" fillId="7" borderId="3" xfId="0" applyNumberFormat="1" applyFont="1" applyFill="1" applyBorder="1" applyAlignment="1">
      <alignment horizontal="center"/>
    </xf>
    <xf numFmtId="173" fontId="13" fillId="6" borderId="0" xfId="0" applyNumberFormat="1" applyFont="1" applyFill="1" applyAlignment="1">
      <alignment horizontal="center"/>
    </xf>
    <xf numFmtId="173" fontId="13" fillId="4" borderId="0" xfId="0" applyNumberFormat="1" applyFont="1" applyFill="1" applyAlignment="1">
      <alignment horizontal="center"/>
    </xf>
    <xf numFmtId="173" fontId="13" fillId="0" borderId="0" xfId="0" applyNumberFormat="1" applyFont="1" applyAlignment="1">
      <alignment horizontal="center"/>
    </xf>
    <xf numFmtId="0" fontId="14" fillId="6" borderId="0" xfId="0" applyFont="1" applyFill="1" applyAlignment="1">
      <alignment horizontal="center"/>
    </xf>
    <xf numFmtId="9" fontId="27" fillId="6" borderId="0" xfId="1" applyFont="1" applyFill="1" applyAlignment="1">
      <alignment horizontal="center"/>
    </xf>
    <xf numFmtId="173" fontId="17" fillId="8" borderId="3" xfId="0" applyNumberFormat="1" applyFont="1" applyFill="1" applyBorder="1" applyAlignment="1">
      <alignment horizontal="center"/>
    </xf>
    <xf numFmtId="173" fontId="17" fillId="6" borderId="0" xfId="0" applyNumberFormat="1" applyFont="1" applyFill="1" applyAlignment="1">
      <alignment horizontal="center"/>
    </xf>
    <xf numFmtId="173" fontId="13" fillId="4" borderId="2" xfId="0" applyNumberFormat="1" applyFont="1" applyFill="1" applyBorder="1" applyAlignment="1">
      <alignment horizontal="center"/>
    </xf>
    <xf numFmtId="173" fontId="28" fillId="6" borderId="0" xfId="0" applyNumberFormat="1" applyFont="1" applyFill="1"/>
    <xf numFmtId="173" fontId="28" fillId="6" borderId="0" xfId="0" quotePrefix="1" applyNumberFormat="1" applyFont="1" applyFill="1"/>
    <xf numFmtId="173" fontId="15" fillId="6" borderId="3" xfId="0" applyNumberFormat="1" applyFont="1" applyFill="1" applyBorder="1" applyAlignment="1">
      <alignment horizontal="center"/>
    </xf>
    <xf numFmtId="9" fontId="27" fillId="0" borderId="0" xfId="1" applyFont="1" applyFill="1"/>
    <xf numFmtId="9" fontId="27" fillId="0" borderId="0" xfId="1" applyFont="1" applyFill="1" applyAlignment="1">
      <alignment horizontal="center"/>
    </xf>
    <xf numFmtId="0" fontId="26" fillId="0" borderId="0" xfId="0" applyFont="1" applyAlignment="1">
      <alignment horizontal="left" indent="1"/>
    </xf>
    <xf numFmtId="0" fontId="12" fillId="0" borderId="0" xfId="0" applyFont="1" applyAlignment="1">
      <alignment horizontal="left"/>
    </xf>
    <xf numFmtId="0" fontId="12" fillId="6" borderId="0" xfId="0" applyFont="1" applyFill="1" applyAlignment="1">
      <alignment horizontal="center"/>
    </xf>
    <xf numFmtId="9" fontId="10" fillId="0" borderId="0" xfId="1" applyFont="1"/>
    <xf numFmtId="0" fontId="26" fillId="6" borderId="0" xfId="0" applyFont="1" applyFill="1" applyAlignment="1">
      <alignment horizontal="left" indent="1"/>
    </xf>
    <xf numFmtId="173" fontId="13" fillId="9" borderId="3" xfId="0" applyNumberFormat="1" applyFont="1" applyFill="1" applyBorder="1" applyAlignment="1">
      <alignment horizontal="center"/>
    </xf>
    <xf numFmtId="0" fontId="14" fillId="0" borderId="0" xfId="0" applyFont="1" applyAlignment="1">
      <alignment horizontal="left" indent="1"/>
    </xf>
    <xf numFmtId="0" fontId="13" fillId="0" borderId="0" xfId="0" applyFont="1" applyAlignment="1">
      <alignment horizontal="left" indent="1"/>
    </xf>
    <xf numFmtId="0" fontId="12" fillId="0" borderId="2" xfId="0" applyFont="1" applyBorder="1" applyAlignment="1">
      <alignment horizontal="left" indent="1"/>
    </xf>
    <xf numFmtId="173" fontId="13" fillId="0" borderId="2" xfId="0" applyNumberFormat="1" applyFont="1" applyBorder="1" applyAlignment="1">
      <alignment horizontal="center"/>
    </xf>
    <xf numFmtId="9" fontId="13" fillId="0" borderId="0" xfId="1" applyFont="1" applyAlignment="1">
      <alignment horizontal="center"/>
    </xf>
    <xf numFmtId="170" fontId="13" fillId="0" borderId="0" xfId="1" applyNumberFormat="1" applyFont="1" applyAlignment="1">
      <alignment horizontal="center"/>
    </xf>
    <xf numFmtId="10" fontId="13" fillId="0" borderId="0" xfId="1" applyNumberFormat="1" applyFont="1" applyAlignment="1">
      <alignment horizontal="center"/>
    </xf>
    <xf numFmtId="170" fontId="13" fillId="4" borderId="0" xfId="1" applyNumberFormat="1" applyFont="1" applyFill="1" applyAlignment="1">
      <alignment horizontal="center"/>
    </xf>
    <xf numFmtId="9" fontId="27" fillId="0" borderId="0" xfId="1" applyFont="1" applyFill="1" applyBorder="1"/>
    <xf numFmtId="9" fontId="27" fillId="0" borderId="0" xfId="1" applyFont="1" applyFill="1" applyBorder="1" applyAlignment="1">
      <alignment horizontal="center"/>
    </xf>
    <xf numFmtId="170" fontId="13" fillId="0" borderId="0" xfId="1" applyNumberFormat="1" applyFont="1" applyBorder="1" applyAlignment="1">
      <alignment horizontal="center"/>
    </xf>
    <xf numFmtId="0" fontId="12" fillId="0" borderId="2" xfId="0" applyFont="1" applyBorder="1" applyAlignment="1">
      <alignment horizontal="left" indent="3"/>
    </xf>
    <xf numFmtId="170" fontId="13" fillId="0" borderId="2" xfId="1" applyNumberFormat="1" applyFont="1" applyBorder="1" applyAlignment="1">
      <alignment horizontal="center"/>
    </xf>
    <xf numFmtId="170" fontId="13" fillId="4" borderId="2" xfId="1" applyNumberFormat="1" applyFont="1" applyFill="1" applyBorder="1" applyAlignment="1">
      <alignment horizontal="center"/>
    </xf>
    <xf numFmtId="0" fontId="12" fillId="6" borderId="0" xfId="0" applyFont="1" applyFill="1" applyAlignment="1">
      <alignment horizontal="left" indent="1"/>
    </xf>
    <xf numFmtId="0" fontId="14" fillId="2" borderId="0" xfId="0" applyFont="1" applyFill="1"/>
    <xf numFmtId="173" fontId="13" fillId="2" borderId="0" xfId="0" applyNumberFormat="1" applyFont="1" applyFill="1" applyAlignment="1">
      <alignment horizontal="center"/>
    </xf>
    <xf numFmtId="0" fontId="14" fillId="2" borderId="0" xfId="0" applyFont="1" applyFill="1" applyAlignment="1">
      <alignment horizontal="center"/>
    </xf>
    <xf numFmtId="173" fontId="17" fillId="2" borderId="0" xfId="0" applyNumberFormat="1" applyFont="1" applyFill="1" applyAlignment="1">
      <alignment horizontal="center"/>
    </xf>
    <xf numFmtId="173" fontId="28" fillId="2" borderId="0" xfId="0" applyNumberFormat="1" applyFont="1" applyFill="1"/>
    <xf numFmtId="0" fontId="23" fillId="2" borderId="0" xfId="0" applyFont="1" applyFill="1" applyAlignment="1">
      <alignment horizontal="left" indent="1"/>
    </xf>
    <xf numFmtId="0" fontId="23" fillId="2" borderId="2" xfId="0" applyFont="1" applyFill="1" applyBorder="1" applyAlignment="1">
      <alignment horizontal="left" indent="1"/>
    </xf>
    <xf numFmtId="0" fontId="14" fillId="2" borderId="2" xfId="0" applyFont="1" applyFill="1" applyBorder="1"/>
    <xf numFmtId="173" fontId="17" fillId="2" borderId="2" xfId="0" applyNumberFormat="1" applyFont="1" applyFill="1" applyBorder="1" applyAlignment="1">
      <alignment horizontal="center"/>
    </xf>
    <xf numFmtId="173" fontId="14" fillId="7" borderId="3" xfId="0" applyNumberFormat="1" applyFont="1" applyFill="1" applyBorder="1" applyAlignment="1">
      <alignment horizontal="center"/>
    </xf>
    <xf numFmtId="173" fontId="14" fillId="6" borderId="3" xfId="0" applyNumberFormat="1" applyFont="1" applyFill="1" applyBorder="1" applyAlignment="1">
      <alignment horizontal="center"/>
    </xf>
    <xf numFmtId="173" fontId="14" fillId="6" borderId="2" xfId="0" applyNumberFormat="1" applyFont="1" applyFill="1" applyBorder="1" applyAlignment="1">
      <alignment horizontal="center"/>
    </xf>
    <xf numFmtId="0" fontId="0" fillId="0" borderId="0" xfId="0" applyAlignment="1">
      <alignment horizontal="left"/>
    </xf>
    <xf numFmtId="0" fontId="30" fillId="0" borderId="0" xfId="0" applyFont="1" applyAlignment="1">
      <alignment horizontal="left"/>
    </xf>
    <xf numFmtId="0" fontId="30" fillId="0" borderId="0" xfId="0" applyFont="1" applyAlignment="1">
      <alignment horizontal="center"/>
    </xf>
    <xf numFmtId="0" fontId="30" fillId="0" borderId="0" xfId="0" applyFont="1"/>
    <xf numFmtId="0" fontId="32" fillId="0" borderId="0" xfId="0" applyFont="1" applyAlignment="1">
      <alignment horizontal="left"/>
    </xf>
    <xf numFmtId="0" fontId="0" fillId="10" borderId="0" xfId="0" applyFill="1" applyAlignment="1">
      <alignment horizontal="left"/>
    </xf>
    <xf numFmtId="0" fontId="30" fillId="10" borderId="0" xfId="0" applyFont="1" applyFill="1" applyAlignment="1">
      <alignment horizontal="left"/>
    </xf>
    <xf numFmtId="0" fontId="30" fillId="11" borderId="0" xfId="0" applyFont="1" applyFill="1" applyAlignment="1">
      <alignment horizontal="left"/>
    </xf>
    <xf numFmtId="0" fontId="30" fillId="11" borderId="0" xfId="0" applyFont="1" applyFill="1" applyAlignment="1">
      <alignment horizontal="center"/>
    </xf>
    <xf numFmtId="0" fontId="32" fillId="11" borderId="0" xfId="0" applyFont="1" applyFill="1" applyAlignment="1">
      <alignment horizontal="center"/>
    </xf>
    <xf numFmtId="8" fontId="31" fillId="10" borderId="0" xfId="0" applyNumberFormat="1" applyFont="1" applyFill="1" applyAlignment="1">
      <alignment horizontal="center"/>
    </xf>
    <xf numFmtId="8" fontId="31" fillId="11" borderId="0" xfId="0" applyNumberFormat="1" applyFont="1" applyFill="1" applyAlignment="1">
      <alignment horizontal="center"/>
    </xf>
    <xf numFmtId="0" fontId="13" fillId="2" borderId="0" xfId="0" applyFont="1" applyFill="1" applyAlignment="1">
      <alignment horizontal="left" indent="1"/>
    </xf>
    <xf numFmtId="0" fontId="13" fillId="6" borderId="0" xfId="0" applyFont="1" applyFill="1"/>
    <xf numFmtId="0" fontId="24" fillId="4" borderId="3" xfId="0" applyFont="1" applyFill="1" applyBorder="1" applyAlignment="1">
      <alignment horizontal="left"/>
    </xf>
    <xf numFmtId="0" fontId="21" fillId="4" borderId="3" xfId="0" applyFont="1" applyFill="1" applyBorder="1"/>
    <xf numFmtId="176" fontId="22" fillId="4" borderId="3" xfId="0" applyNumberFormat="1" applyFont="1" applyFill="1" applyBorder="1"/>
    <xf numFmtId="1" fontId="13" fillId="2" borderId="0" xfId="0" applyNumberFormat="1" applyFont="1" applyFill="1" applyAlignment="1">
      <alignment horizontal="center"/>
    </xf>
    <xf numFmtId="0" fontId="13" fillId="6" borderId="0" xfId="0" applyFont="1" applyFill="1" applyAlignment="1">
      <alignment horizontal="center"/>
    </xf>
    <xf numFmtId="0" fontId="13" fillId="2" borderId="5" xfId="0" applyFont="1" applyFill="1" applyBorder="1"/>
    <xf numFmtId="0" fontId="15" fillId="2" borderId="6" xfId="0" applyFont="1" applyFill="1" applyBorder="1"/>
    <xf numFmtId="173" fontId="15" fillId="2" borderId="6" xfId="0" applyNumberFormat="1" applyFont="1" applyFill="1" applyBorder="1" applyAlignment="1">
      <alignment horizontal="center"/>
    </xf>
    <xf numFmtId="0" fontId="26" fillId="6" borderId="2" xfId="0" applyFont="1" applyFill="1" applyBorder="1" applyAlignment="1">
      <alignment horizontal="left" indent="1"/>
    </xf>
    <xf numFmtId="9" fontId="27" fillId="6" borderId="2" xfId="1" applyFont="1" applyFill="1" applyBorder="1"/>
    <xf numFmtId="9" fontId="27" fillId="6" borderId="2" xfId="1" applyFont="1" applyFill="1" applyBorder="1" applyAlignment="1">
      <alignment horizontal="center"/>
    </xf>
    <xf numFmtId="0" fontId="12" fillId="0" borderId="1" xfId="0" applyFont="1" applyBorder="1" applyAlignment="1">
      <alignment horizontal="left" indent="1"/>
    </xf>
    <xf numFmtId="0" fontId="14" fillId="0" borderId="1" xfId="0" applyFont="1" applyBorder="1"/>
    <xf numFmtId="173" fontId="17" fillId="0" borderId="1" xfId="0" applyNumberFormat="1" applyFont="1" applyBorder="1" applyAlignment="1">
      <alignment horizontal="center"/>
    </xf>
    <xf numFmtId="0" fontId="26" fillId="2" borderId="0" xfId="0" applyFont="1" applyFill="1" applyAlignment="1">
      <alignment horizontal="left" indent="1"/>
    </xf>
    <xf numFmtId="9" fontId="27" fillId="2" borderId="0" xfId="1" applyFont="1" applyFill="1"/>
    <xf numFmtId="9" fontId="27" fillId="2" borderId="0" xfId="1" applyFont="1" applyFill="1" applyAlignment="1">
      <alignment horizontal="center"/>
    </xf>
    <xf numFmtId="0" fontId="12" fillId="2" borderId="0" xfId="0" applyFont="1" applyFill="1" applyAlignment="1">
      <alignment horizontal="center"/>
    </xf>
    <xf numFmtId="0" fontId="27" fillId="6" borderId="0" xfId="0" applyFont="1" applyFill="1" applyAlignment="1">
      <alignment horizontal="center"/>
    </xf>
    <xf numFmtId="0" fontId="14" fillId="7" borderId="3" xfId="0" applyFont="1" applyFill="1" applyBorder="1" applyAlignment="1">
      <alignment horizontal="center"/>
    </xf>
    <xf numFmtId="173" fontId="15" fillId="0" borderId="2" xfId="0" applyNumberFormat="1" applyFont="1" applyBorder="1" applyAlignment="1">
      <alignment horizontal="center"/>
    </xf>
    <xf numFmtId="0" fontId="15" fillId="0" borderId="0" xfId="0" applyFont="1"/>
    <xf numFmtId="173" fontId="15" fillId="0" borderId="0" xfId="0" applyNumberFormat="1" applyFont="1" applyAlignment="1">
      <alignment horizontal="center"/>
    </xf>
    <xf numFmtId="9" fontId="13" fillId="0" borderId="0" xfId="1" applyFont="1" applyFill="1" applyAlignment="1">
      <alignment horizontal="center"/>
    </xf>
    <xf numFmtId="9" fontId="13" fillId="4" borderId="0" xfId="1" applyFont="1" applyFill="1" applyAlignment="1">
      <alignment horizontal="center"/>
    </xf>
    <xf numFmtId="0" fontId="15" fillId="0" borderId="2" xfId="0" applyFont="1" applyBorder="1"/>
    <xf numFmtId="0" fontId="13" fillId="0" borderId="7" xfId="0" applyFont="1" applyBorder="1"/>
    <xf numFmtId="173" fontId="13" fillId="0" borderId="7" xfId="0" applyNumberFormat="1" applyFont="1" applyBorder="1" applyAlignment="1">
      <alignment horizontal="center"/>
    </xf>
    <xf numFmtId="0" fontId="15" fillId="0" borderId="8" xfId="0" applyFont="1" applyBorder="1"/>
    <xf numFmtId="173" fontId="15" fillId="0" borderId="8" xfId="0" applyNumberFormat="1" applyFont="1" applyBorder="1" applyAlignment="1">
      <alignment horizontal="center"/>
    </xf>
    <xf numFmtId="8" fontId="29" fillId="0" borderId="0" xfId="0" applyNumberFormat="1" applyFont="1"/>
    <xf numFmtId="8" fontId="30" fillId="10" borderId="0" xfId="0" applyNumberFormat="1" applyFont="1" applyFill="1" applyAlignment="1">
      <alignment horizontal="left"/>
    </xf>
    <xf numFmtId="10" fontId="31" fillId="10" borderId="0" xfId="0" applyNumberFormat="1" applyFont="1" applyFill="1" applyAlignment="1">
      <alignment horizontal="center"/>
    </xf>
    <xf numFmtId="10" fontId="31" fillId="11" borderId="0" xfId="0" applyNumberFormat="1" applyFont="1" applyFill="1" applyAlignment="1">
      <alignment horizontal="center"/>
    </xf>
    <xf numFmtId="170" fontId="31" fillId="10" borderId="0" xfId="0" applyNumberFormat="1" applyFont="1" applyFill="1" applyAlignment="1">
      <alignment horizontal="center"/>
    </xf>
    <xf numFmtId="170" fontId="35" fillId="10" borderId="0" xfId="0" applyNumberFormat="1" applyFont="1" applyFill="1" applyAlignment="1">
      <alignment horizontal="center"/>
    </xf>
    <xf numFmtId="170" fontId="31" fillId="12" borderId="0" xfId="0" applyNumberFormat="1" applyFont="1" applyFill="1" applyAlignment="1">
      <alignment horizontal="center"/>
    </xf>
    <xf numFmtId="10" fontId="31" fillId="12" borderId="0" xfId="0" applyNumberFormat="1" applyFont="1" applyFill="1" applyAlignment="1">
      <alignment horizontal="center"/>
    </xf>
    <xf numFmtId="9" fontId="17" fillId="0" borderId="0" xfId="1" applyFont="1" applyAlignment="1">
      <alignment horizontal="center"/>
    </xf>
    <xf numFmtId="178" fontId="11" fillId="3" borderId="0" xfId="0" applyNumberFormat="1" applyFont="1" applyFill="1" applyAlignment="1">
      <alignment horizontal="center"/>
    </xf>
    <xf numFmtId="0" fontId="14" fillId="4" borderId="0" xfId="0" applyFont="1" applyFill="1" applyAlignment="1">
      <alignment horizontal="center"/>
    </xf>
    <xf numFmtId="170" fontId="15" fillId="6" borderId="3" xfId="1" applyNumberFormat="1" applyFont="1" applyFill="1" applyBorder="1" applyAlignment="1">
      <alignment horizontal="center"/>
    </xf>
    <xf numFmtId="180" fontId="12" fillId="0" borderId="0" xfId="0" applyNumberFormat="1" applyFont="1" applyAlignment="1">
      <alignment horizontal="center"/>
    </xf>
    <xf numFmtId="10" fontId="12" fillId="0" borderId="0" xfId="1" applyNumberFormat="1" applyFont="1" applyFill="1" applyAlignment="1">
      <alignment horizontal="center"/>
    </xf>
    <xf numFmtId="10" fontId="13" fillId="0" borderId="0" xfId="0" applyNumberFormat="1" applyFont="1" applyAlignment="1">
      <alignment horizontal="center"/>
    </xf>
    <xf numFmtId="0" fontId="11" fillId="3" borderId="0" xfId="0" applyFont="1" applyFill="1" applyAlignment="1">
      <alignment horizontal="center" vertical="center" wrapText="1"/>
    </xf>
    <xf numFmtId="10" fontId="12" fillId="0" borderId="0" xfId="0" applyNumberFormat="1" applyFont="1" applyAlignment="1">
      <alignment horizontal="left"/>
    </xf>
    <xf numFmtId="10" fontId="12" fillId="0" borderId="0" xfId="1" applyNumberFormat="1" applyFont="1" applyAlignment="1">
      <alignment horizontal="center"/>
    </xf>
    <xf numFmtId="0" fontId="38" fillId="0" borderId="0" xfId="0" applyFont="1" applyAlignment="1">
      <alignment horizontal="left"/>
    </xf>
    <xf numFmtId="0" fontId="11" fillId="3" borderId="0" xfId="0" applyFont="1" applyFill="1" applyAlignment="1">
      <alignment vertical="center"/>
    </xf>
    <xf numFmtId="0" fontId="10" fillId="0" borderId="0" xfId="0" applyFont="1" applyAlignment="1">
      <alignment vertical="center"/>
    </xf>
    <xf numFmtId="0" fontId="14" fillId="7" borderId="3" xfId="0" applyFont="1" applyFill="1" applyBorder="1" applyAlignment="1">
      <alignment horizontal="center" vertical="center" wrapText="1"/>
    </xf>
    <xf numFmtId="0" fontId="13" fillId="0" borderId="0" xfId="0" applyFont="1" applyAlignment="1">
      <alignment horizontal="center" vertical="center"/>
    </xf>
    <xf numFmtId="0" fontId="10" fillId="0" borderId="0" xfId="0" applyFont="1" applyAlignment="1">
      <alignment horizontal="center" vertical="center"/>
    </xf>
    <xf numFmtId="0" fontId="14" fillId="7" borderId="3" xfId="0" applyFont="1" applyFill="1" applyBorder="1" applyAlignment="1">
      <alignment horizontal="center" vertical="center"/>
    </xf>
    <xf numFmtId="0" fontId="14" fillId="7" borderId="3" xfId="0" applyFont="1" applyFill="1" applyBorder="1" applyAlignment="1">
      <alignment horizontal="left" vertical="center"/>
    </xf>
    <xf numFmtId="184" fontId="13" fillId="0" borderId="0" xfId="0" applyNumberFormat="1" applyFont="1" applyAlignment="1">
      <alignment horizontal="center"/>
    </xf>
    <xf numFmtId="0" fontId="14" fillId="7" borderId="3" xfId="0" applyFont="1" applyFill="1" applyBorder="1" applyAlignment="1">
      <alignment horizontal="left" vertical="center" wrapText="1"/>
    </xf>
    <xf numFmtId="0" fontId="13" fillId="0" borderId="0" xfId="0" applyFont="1" applyAlignment="1">
      <alignment horizontal="center" wrapText="1"/>
    </xf>
    <xf numFmtId="0" fontId="13" fillId="0" borderId="0" xfId="0" applyFont="1" applyAlignment="1">
      <alignment wrapText="1"/>
    </xf>
    <xf numFmtId="184" fontId="12" fillId="0" borderId="0" xfId="0" applyNumberFormat="1" applyFont="1" applyAlignment="1">
      <alignment horizontal="center" wrapText="1"/>
    </xf>
    <xf numFmtId="184" fontId="13" fillId="0" borderId="0" xfId="0" applyNumberFormat="1" applyFont="1" applyAlignment="1">
      <alignment horizontal="center" wrapText="1"/>
    </xf>
    <xf numFmtId="185" fontId="13" fillId="0" borderId="0" xfId="0" applyNumberFormat="1" applyFont="1" applyAlignment="1">
      <alignment horizontal="center" wrapText="1"/>
    </xf>
    <xf numFmtId="181" fontId="13" fillId="0" borderId="0" xfId="0" applyNumberFormat="1" applyFont="1" applyAlignment="1">
      <alignment horizontal="center" wrapText="1"/>
    </xf>
    <xf numFmtId="0" fontId="12" fillId="0" borderId="0" xfId="0" applyFont="1" applyAlignment="1">
      <alignment horizontal="center" wrapText="1"/>
    </xf>
    <xf numFmtId="0" fontId="13" fillId="0" borderId="2" xfId="0" applyFont="1" applyBorder="1" applyAlignment="1">
      <alignment horizontal="center" wrapText="1"/>
    </xf>
    <xf numFmtId="167" fontId="13" fillId="0" borderId="2" xfId="0" applyNumberFormat="1" applyFont="1" applyBorder="1" applyAlignment="1">
      <alignment horizontal="center" wrapText="1"/>
    </xf>
    <xf numFmtId="175" fontId="13" fillId="0" borderId="2" xfId="0" applyNumberFormat="1" applyFont="1" applyBorder="1" applyAlignment="1">
      <alignment horizontal="center" wrapText="1"/>
    </xf>
    <xf numFmtId="0" fontId="12" fillId="0" borderId="0" xfId="0" applyFont="1" applyAlignment="1">
      <alignment horizontal="left" wrapText="1"/>
    </xf>
    <xf numFmtId="10" fontId="12" fillId="0" borderId="0" xfId="0" applyNumberFormat="1" applyFont="1" applyAlignment="1">
      <alignment horizontal="center" wrapText="1"/>
    </xf>
    <xf numFmtId="10" fontId="12" fillId="4" borderId="0" xfId="0" applyNumberFormat="1" applyFont="1" applyFill="1" applyAlignment="1">
      <alignment horizontal="center" wrapText="1"/>
    </xf>
    <xf numFmtId="173" fontId="13" fillId="4" borderId="0" xfId="0" applyNumberFormat="1" applyFont="1" applyFill="1" applyAlignment="1">
      <alignment horizontal="center" wrapText="1"/>
    </xf>
    <xf numFmtId="173" fontId="13" fillId="0" borderId="0" xfId="0" applyNumberFormat="1" applyFont="1" applyAlignment="1">
      <alignment horizontal="center" wrapText="1"/>
    </xf>
    <xf numFmtId="182" fontId="12" fillId="0" borderId="0" xfId="0" applyNumberFormat="1" applyFont="1" applyAlignment="1">
      <alignment horizontal="center" wrapText="1"/>
    </xf>
    <xf numFmtId="186" fontId="13" fillId="0" borderId="0" xfId="0" applyNumberFormat="1" applyFont="1" applyAlignment="1">
      <alignment horizontal="center" wrapText="1"/>
    </xf>
    <xf numFmtId="187" fontId="13" fillId="0" borderId="0" xfId="0" applyNumberFormat="1" applyFont="1" applyAlignment="1">
      <alignment horizontal="center" wrapText="1"/>
    </xf>
    <xf numFmtId="181" fontId="12" fillId="0" borderId="0" xfId="0" applyNumberFormat="1" applyFont="1" applyAlignment="1">
      <alignment horizontal="center" wrapText="1"/>
    </xf>
    <xf numFmtId="182" fontId="13" fillId="0" borderId="0" xfId="0" applyNumberFormat="1" applyFont="1" applyAlignment="1">
      <alignment horizontal="center" wrapText="1"/>
    </xf>
    <xf numFmtId="10" fontId="13" fillId="0" borderId="0" xfId="1" applyNumberFormat="1" applyFont="1" applyAlignment="1">
      <alignment horizontal="center" wrapText="1"/>
    </xf>
    <xf numFmtId="10" fontId="13" fillId="0" borderId="0" xfId="0" applyNumberFormat="1" applyFont="1" applyAlignment="1">
      <alignment horizontal="center" wrapText="1"/>
    </xf>
    <xf numFmtId="0" fontId="39" fillId="13" borderId="0" xfId="0" applyFont="1" applyFill="1" applyAlignment="1">
      <alignment vertical="center"/>
    </xf>
    <xf numFmtId="0" fontId="40" fillId="8" borderId="0" xfId="0" applyFont="1" applyFill="1" applyAlignment="1">
      <alignment horizontal="left" vertical="center"/>
    </xf>
    <xf numFmtId="173" fontId="40" fillId="8" borderId="0" xfId="0" applyNumberFormat="1" applyFont="1" applyFill="1" applyAlignment="1">
      <alignment horizontal="center" vertical="center"/>
    </xf>
    <xf numFmtId="10" fontId="40" fillId="8" borderId="0" xfId="1" applyNumberFormat="1" applyFont="1" applyFill="1" applyAlignment="1">
      <alignment horizontal="center" vertical="center"/>
    </xf>
    <xf numFmtId="10" fontId="13" fillId="4" borderId="0" xfId="1" applyNumberFormat="1" applyFont="1" applyFill="1" applyAlignment="1">
      <alignment horizontal="center"/>
    </xf>
    <xf numFmtId="0" fontId="12" fillId="6" borderId="12" xfId="0" applyFont="1" applyFill="1" applyBorder="1" applyAlignment="1">
      <alignment horizontal="left"/>
    </xf>
    <xf numFmtId="0" fontId="12" fillId="6" borderId="1" xfId="0" applyFont="1" applyFill="1" applyBorder="1" applyAlignment="1">
      <alignment horizontal="left"/>
    </xf>
    <xf numFmtId="10" fontId="12" fillId="6" borderId="1" xfId="0" applyNumberFormat="1" applyFont="1" applyFill="1" applyBorder="1" applyAlignment="1">
      <alignment horizontal="center" wrapText="1"/>
    </xf>
    <xf numFmtId="173" fontId="13" fillId="6" borderId="1" xfId="0" applyNumberFormat="1" applyFont="1" applyFill="1" applyBorder="1" applyAlignment="1">
      <alignment horizontal="center" wrapText="1"/>
    </xf>
    <xf numFmtId="173" fontId="13" fillId="6" borderId="1" xfId="0" applyNumberFormat="1" applyFont="1" applyFill="1" applyBorder="1" applyAlignment="1">
      <alignment horizontal="center"/>
    </xf>
    <xf numFmtId="10" fontId="12" fillId="6" borderId="1" xfId="1" applyNumberFormat="1" applyFont="1" applyFill="1" applyBorder="1" applyAlignment="1">
      <alignment horizontal="center"/>
    </xf>
    <xf numFmtId="10" fontId="13" fillId="6" borderId="16" xfId="1" applyNumberFormat="1" applyFont="1" applyFill="1" applyBorder="1" applyAlignment="1">
      <alignment horizontal="center"/>
    </xf>
    <xf numFmtId="0" fontId="12" fillId="6" borderId="13" xfId="0" applyFont="1" applyFill="1" applyBorder="1" applyAlignment="1">
      <alignment horizontal="left"/>
    </xf>
    <xf numFmtId="0" fontId="12" fillId="6" borderId="0" xfId="0" applyFont="1" applyFill="1" applyAlignment="1">
      <alignment horizontal="left"/>
    </xf>
    <xf numFmtId="10" fontId="12" fillId="6" borderId="0" xfId="0" applyNumberFormat="1" applyFont="1" applyFill="1" applyAlignment="1">
      <alignment horizontal="center" wrapText="1"/>
    </xf>
    <xf numFmtId="173" fontId="13" fillId="6" borderId="0" xfId="0" applyNumberFormat="1" applyFont="1" applyFill="1" applyAlignment="1">
      <alignment horizontal="center" wrapText="1"/>
    </xf>
    <xf numFmtId="10" fontId="12" fillId="6" borderId="0" xfId="1" applyNumberFormat="1" applyFont="1" applyFill="1" applyBorder="1" applyAlignment="1">
      <alignment horizontal="center"/>
    </xf>
    <xf numFmtId="10" fontId="13" fillId="6" borderId="9" xfId="1" applyNumberFormat="1" applyFont="1" applyFill="1" applyBorder="1" applyAlignment="1">
      <alignment horizontal="center"/>
    </xf>
    <xf numFmtId="0" fontId="12" fillId="2" borderId="13" xfId="0" applyFont="1" applyFill="1" applyBorder="1" applyAlignment="1">
      <alignment horizontal="left"/>
    </xf>
    <xf numFmtId="0" fontId="12" fillId="2" borderId="0" xfId="0" applyFont="1" applyFill="1" applyAlignment="1">
      <alignment horizontal="left"/>
    </xf>
    <xf numFmtId="10" fontId="12" fillId="2" borderId="0" xfId="0" applyNumberFormat="1" applyFont="1" applyFill="1" applyAlignment="1">
      <alignment horizontal="center" wrapText="1"/>
    </xf>
    <xf numFmtId="173" fontId="13" fillId="2" borderId="0" xfId="0" applyNumberFormat="1" applyFont="1" applyFill="1" applyAlignment="1">
      <alignment horizontal="center" wrapText="1"/>
    </xf>
    <xf numFmtId="10" fontId="12" fillId="2" borderId="0" xfId="1" applyNumberFormat="1" applyFont="1" applyFill="1" applyBorder="1" applyAlignment="1">
      <alignment horizontal="center"/>
    </xf>
    <xf numFmtId="10" fontId="13" fillId="2" borderId="9" xfId="1" applyNumberFormat="1" applyFont="1" applyFill="1" applyBorder="1" applyAlignment="1">
      <alignment horizontal="center"/>
    </xf>
    <xf numFmtId="0" fontId="12" fillId="2" borderId="14" xfId="0" applyFont="1" applyFill="1" applyBorder="1" applyAlignment="1">
      <alignment horizontal="left"/>
    </xf>
    <xf numFmtId="0" fontId="12" fillId="2" borderId="2" xfId="0" applyFont="1" applyFill="1" applyBorder="1" applyAlignment="1">
      <alignment horizontal="left"/>
    </xf>
    <xf numFmtId="10" fontId="12" fillId="2" borderId="2" xfId="0" applyNumberFormat="1" applyFont="1" applyFill="1" applyBorder="1" applyAlignment="1">
      <alignment horizontal="center" wrapText="1"/>
    </xf>
    <xf numFmtId="173" fontId="13" fillId="2" borderId="2" xfId="0" applyNumberFormat="1" applyFont="1" applyFill="1" applyBorder="1" applyAlignment="1">
      <alignment horizontal="center" wrapText="1"/>
    </xf>
    <xf numFmtId="173" fontId="13" fillId="2" borderId="2" xfId="0" applyNumberFormat="1" applyFont="1" applyFill="1" applyBorder="1" applyAlignment="1">
      <alignment horizontal="center"/>
    </xf>
    <xf numFmtId="10" fontId="12" fillId="2" borderId="2" xfId="1" applyNumberFormat="1" applyFont="1" applyFill="1" applyBorder="1" applyAlignment="1">
      <alignment horizontal="center"/>
    </xf>
    <xf numFmtId="10" fontId="13" fillId="2" borderId="17" xfId="1" applyNumberFormat="1" applyFont="1" applyFill="1" applyBorder="1" applyAlignment="1">
      <alignment horizontal="center"/>
    </xf>
    <xf numFmtId="2" fontId="12" fillId="0" borderId="0" xfId="0" applyNumberFormat="1" applyFont="1" applyAlignment="1">
      <alignment horizontal="center" wrapText="1"/>
    </xf>
    <xf numFmtId="2" fontId="12" fillId="6" borderId="1" xfId="0" applyNumberFormat="1" applyFont="1" applyFill="1" applyBorder="1" applyAlignment="1">
      <alignment horizontal="center" wrapText="1"/>
    </xf>
    <xf numFmtId="2" fontId="12" fillId="2" borderId="0" xfId="0" applyNumberFormat="1" applyFont="1" applyFill="1" applyAlignment="1">
      <alignment horizontal="center" wrapText="1"/>
    </xf>
    <xf numFmtId="2" fontId="12" fillId="6" borderId="0" xfId="0" applyNumberFormat="1" applyFont="1" applyFill="1" applyAlignment="1">
      <alignment horizontal="center" wrapText="1"/>
    </xf>
    <xf numFmtId="2" fontId="12" fillId="2" borderId="2" xfId="0" applyNumberFormat="1" applyFont="1" applyFill="1" applyBorder="1" applyAlignment="1">
      <alignment horizontal="center" wrapText="1"/>
    </xf>
    <xf numFmtId="188" fontId="12" fillId="0" borderId="0" xfId="0" applyNumberFormat="1" applyFont="1" applyAlignment="1">
      <alignment horizontal="center" wrapText="1"/>
    </xf>
    <xf numFmtId="10" fontId="12" fillId="6" borderId="1" xfId="1" applyNumberFormat="1" applyFont="1" applyFill="1" applyBorder="1" applyAlignment="1">
      <alignment horizontal="center" wrapText="1"/>
    </xf>
    <xf numFmtId="10" fontId="13" fillId="6" borderId="1" xfId="1" applyNumberFormat="1" applyFont="1" applyFill="1" applyBorder="1" applyAlignment="1">
      <alignment horizontal="center" wrapText="1"/>
    </xf>
    <xf numFmtId="10" fontId="12" fillId="2" borderId="0" xfId="1" applyNumberFormat="1" applyFont="1" applyFill="1" applyBorder="1" applyAlignment="1">
      <alignment horizontal="center" wrapText="1"/>
    </xf>
    <xf numFmtId="10" fontId="13" fillId="2" borderId="0" xfId="1" applyNumberFormat="1" applyFont="1" applyFill="1" applyBorder="1" applyAlignment="1">
      <alignment horizontal="center" wrapText="1"/>
    </xf>
    <xf numFmtId="10" fontId="12" fillId="6" borderId="0" xfId="1" applyNumberFormat="1" applyFont="1" applyFill="1" applyBorder="1" applyAlignment="1">
      <alignment horizontal="center" wrapText="1"/>
    </xf>
    <xf numFmtId="10" fontId="13" fillId="6" borderId="0" xfId="1" applyNumberFormat="1" applyFont="1" applyFill="1" applyBorder="1" applyAlignment="1">
      <alignment horizontal="center" wrapText="1"/>
    </xf>
    <xf numFmtId="10" fontId="12" fillId="2" borderId="2" xfId="1" applyNumberFormat="1" applyFont="1" applyFill="1" applyBorder="1" applyAlignment="1">
      <alignment horizontal="center" wrapText="1"/>
    </xf>
    <xf numFmtId="10" fontId="13" fillId="2" borderId="2" xfId="1" applyNumberFormat="1" applyFont="1" applyFill="1" applyBorder="1" applyAlignment="1">
      <alignment horizontal="center" wrapText="1"/>
    </xf>
    <xf numFmtId="10" fontId="13" fillId="6" borderId="16" xfId="1" applyNumberFormat="1" applyFont="1" applyFill="1" applyBorder="1" applyAlignment="1">
      <alignment horizontal="center" wrapText="1"/>
    </xf>
    <xf numFmtId="10" fontId="13" fillId="2" borderId="9" xfId="1" applyNumberFormat="1" applyFont="1" applyFill="1" applyBorder="1" applyAlignment="1">
      <alignment horizontal="center" wrapText="1"/>
    </xf>
    <xf numFmtId="10" fontId="13" fillId="6" borderId="9" xfId="1" applyNumberFormat="1" applyFont="1" applyFill="1" applyBorder="1" applyAlignment="1">
      <alignment horizontal="center" wrapText="1"/>
    </xf>
    <xf numFmtId="10" fontId="13" fillId="2" borderId="17" xfId="1" applyNumberFormat="1" applyFont="1" applyFill="1" applyBorder="1" applyAlignment="1">
      <alignment horizontal="center" wrapText="1"/>
    </xf>
    <xf numFmtId="188" fontId="40" fillId="8" borderId="0" xfId="1" applyNumberFormat="1" applyFont="1" applyFill="1" applyAlignment="1">
      <alignment horizontal="center" vertical="center"/>
    </xf>
    <xf numFmtId="181" fontId="13" fillId="6" borderId="1" xfId="0" applyNumberFormat="1" applyFont="1" applyFill="1" applyBorder="1" applyAlignment="1">
      <alignment horizontal="center" wrapText="1"/>
    </xf>
    <xf numFmtId="182" fontId="13" fillId="6" borderId="1" xfId="0" applyNumberFormat="1" applyFont="1" applyFill="1" applyBorder="1" applyAlignment="1">
      <alignment horizontal="center" wrapText="1"/>
    </xf>
    <xf numFmtId="187" fontId="12" fillId="6" borderId="1" xfId="1" applyNumberFormat="1" applyFont="1" applyFill="1" applyBorder="1" applyAlignment="1">
      <alignment horizontal="center" wrapText="1"/>
    </xf>
    <xf numFmtId="186" fontId="12" fillId="6" borderId="1" xfId="1" applyNumberFormat="1" applyFont="1" applyFill="1" applyBorder="1" applyAlignment="1">
      <alignment horizontal="center" wrapText="1"/>
    </xf>
    <xf numFmtId="182" fontId="13" fillId="6" borderId="1" xfId="1" applyNumberFormat="1" applyFont="1" applyFill="1" applyBorder="1" applyAlignment="1">
      <alignment horizontal="center" wrapText="1"/>
    </xf>
    <xf numFmtId="181" fontId="13" fillId="2" borderId="0" xfId="0" applyNumberFormat="1" applyFont="1" applyFill="1" applyAlignment="1">
      <alignment horizontal="center" wrapText="1"/>
    </xf>
    <xf numFmtId="182" fontId="13" fillId="2" borderId="0" xfId="0" applyNumberFormat="1" applyFont="1" applyFill="1" applyAlignment="1">
      <alignment horizontal="center" wrapText="1"/>
    </xf>
    <xf numFmtId="187" fontId="12" fillId="2" borderId="0" xfId="1" applyNumberFormat="1" applyFont="1" applyFill="1" applyBorder="1" applyAlignment="1">
      <alignment horizontal="center" wrapText="1"/>
    </xf>
    <xf numFmtId="186" fontId="12" fillId="2" borderId="0" xfId="1" applyNumberFormat="1" applyFont="1" applyFill="1" applyBorder="1" applyAlignment="1">
      <alignment horizontal="center" wrapText="1"/>
    </xf>
    <xf numFmtId="182" fontId="13" fillId="2" borderId="0" xfId="1" applyNumberFormat="1" applyFont="1" applyFill="1" applyBorder="1" applyAlignment="1">
      <alignment horizontal="center" wrapText="1"/>
    </xf>
    <xf numFmtId="181" fontId="13" fillId="6" borderId="0" xfId="0" applyNumberFormat="1" applyFont="1" applyFill="1" applyAlignment="1">
      <alignment horizontal="center" wrapText="1"/>
    </xf>
    <xf numFmtId="182" fontId="13" fillId="6" borderId="0" xfId="0" applyNumberFormat="1" applyFont="1" applyFill="1" applyAlignment="1">
      <alignment horizontal="center" wrapText="1"/>
    </xf>
    <xf numFmtId="187" fontId="12" fillId="6" borderId="0" xfId="1" applyNumberFormat="1" applyFont="1" applyFill="1" applyBorder="1" applyAlignment="1">
      <alignment horizontal="center" wrapText="1"/>
    </xf>
    <xf numFmtId="186" fontId="12" fillId="6" borderId="0" xfId="1" applyNumberFormat="1" applyFont="1" applyFill="1" applyBorder="1" applyAlignment="1">
      <alignment horizontal="center" wrapText="1"/>
    </xf>
    <xf numFmtId="182" fontId="13" fillId="6" borderId="0" xfId="1" applyNumberFormat="1" applyFont="1" applyFill="1" applyBorder="1" applyAlignment="1">
      <alignment horizontal="center" wrapText="1"/>
    </xf>
    <xf numFmtId="181" fontId="13" fillId="2" borderId="2" xfId="0" applyNumberFormat="1" applyFont="1" applyFill="1" applyBorder="1" applyAlignment="1">
      <alignment horizontal="center" wrapText="1"/>
    </xf>
    <xf numFmtId="182" fontId="13" fillId="2" borderId="2" xfId="0" applyNumberFormat="1" applyFont="1" applyFill="1" applyBorder="1" applyAlignment="1">
      <alignment horizontal="center" wrapText="1"/>
    </xf>
    <xf numFmtId="187" fontId="12" fillId="2" borderId="2" xfId="1" applyNumberFormat="1" applyFont="1" applyFill="1" applyBorder="1" applyAlignment="1">
      <alignment horizontal="center" wrapText="1"/>
    </xf>
    <xf numFmtId="186" fontId="12" fillId="2" borderId="2" xfId="1" applyNumberFormat="1" applyFont="1" applyFill="1" applyBorder="1" applyAlignment="1">
      <alignment horizontal="center" wrapText="1"/>
    </xf>
    <xf numFmtId="182" fontId="13" fillId="2" borderId="2" xfId="1" applyNumberFormat="1" applyFont="1" applyFill="1" applyBorder="1" applyAlignment="1">
      <alignment horizontal="center" wrapText="1"/>
    </xf>
    <xf numFmtId="184" fontId="13" fillId="6" borderId="1" xfId="0" applyNumberFormat="1" applyFont="1" applyFill="1" applyBorder="1" applyAlignment="1">
      <alignment horizontal="center" wrapText="1"/>
    </xf>
    <xf numFmtId="184" fontId="12" fillId="6" borderId="1" xfId="1" applyNumberFormat="1" applyFont="1" applyFill="1" applyBorder="1" applyAlignment="1">
      <alignment horizontal="center" wrapText="1"/>
    </xf>
    <xf numFmtId="185" fontId="13" fillId="6" borderId="1" xfId="1" applyNumberFormat="1" applyFont="1" applyFill="1" applyBorder="1" applyAlignment="1">
      <alignment horizontal="center" wrapText="1"/>
    </xf>
    <xf numFmtId="185" fontId="12" fillId="6" borderId="1" xfId="1" applyNumberFormat="1" applyFont="1" applyFill="1" applyBorder="1" applyAlignment="1">
      <alignment horizontal="center" wrapText="1"/>
    </xf>
    <xf numFmtId="184" fontId="13" fillId="6" borderId="1" xfId="1" applyNumberFormat="1" applyFont="1" applyFill="1" applyBorder="1" applyAlignment="1">
      <alignment horizontal="center" wrapText="1"/>
    </xf>
    <xf numFmtId="184" fontId="13" fillId="2" borderId="0" xfId="0" applyNumberFormat="1" applyFont="1" applyFill="1" applyAlignment="1">
      <alignment horizontal="center" wrapText="1"/>
    </xf>
    <xf numFmtId="184" fontId="12" fillId="2" borderId="0" xfId="1" applyNumberFormat="1" applyFont="1" applyFill="1" applyBorder="1" applyAlignment="1">
      <alignment horizontal="center" wrapText="1"/>
    </xf>
    <xf numFmtId="185" fontId="13" fillId="2" borderId="0" xfId="1" applyNumberFormat="1" applyFont="1" applyFill="1" applyBorder="1" applyAlignment="1">
      <alignment horizontal="center" wrapText="1"/>
    </xf>
    <xf numFmtId="185" fontId="12" fillId="2" borderId="0" xfId="1" applyNumberFormat="1" applyFont="1" applyFill="1" applyBorder="1" applyAlignment="1">
      <alignment horizontal="center" wrapText="1"/>
    </xf>
    <xf numFmtId="184" fontId="13" fillId="2" borderId="0" xfId="1" applyNumberFormat="1" applyFont="1" applyFill="1" applyBorder="1" applyAlignment="1">
      <alignment horizontal="center" wrapText="1"/>
    </xf>
    <xf numFmtId="184" fontId="13" fillId="6" borderId="0" xfId="0" applyNumberFormat="1" applyFont="1" applyFill="1" applyAlignment="1">
      <alignment horizontal="center" wrapText="1"/>
    </xf>
    <xf numFmtId="184" fontId="12" fillId="6" borderId="0" xfId="1" applyNumberFormat="1" applyFont="1" applyFill="1" applyBorder="1" applyAlignment="1">
      <alignment horizontal="center" wrapText="1"/>
    </xf>
    <xf numFmtId="185" fontId="13" fillId="6" borderId="0" xfId="1" applyNumberFormat="1" applyFont="1" applyFill="1" applyBorder="1" applyAlignment="1">
      <alignment horizontal="center" wrapText="1"/>
    </xf>
    <xf numFmtId="185" fontId="12" fillId="6" borderId="0" xfId="1" applyNumberFormat="1" applyFont="1" applyFill="1" applyBorder="1" applyAlignment="1">
      <alignment horizontal="center" wrapText="1"/>
    </xf>
    <xf numFmtId="184" fontId="13" fillId="6" borderId="0" xfId="1" applyNumberFormat="1" applyFont="1" applyFill="1" applyBorder="1" applyAlignment="1">
      <alignment horizontal="center" wrapText="1"/>
    </xf>
    <xf numFmtId="184" fontId="13" fillId="2" borderId="2" xfId="0" applyNumberFormat="1" applyFont="1" applyFill="1" applyBorder="1" applyAlignment="1">
      <alignment horizontal="center" wrapText="1"/>
    </xf>
    <xf numFmtId="184" fontId="12" fillId="2" borderId="2" xfId="1" applyNumberFormat="1" applyFont="1" applyFill="1" applyBorder="1" applyAlignment="1">
      <alignment horizontal="center" wrapText="1"/>
    </xf>
    <xf numFmtId="185" fontId="13" fillId="2" borderId="2" xfId="1" applyNumberFormat="1" applyFont="1" applyFill="1" applyBorder="1" applyAlignment="1">
      <alignment horizontal="center" wrapText="1"/>
    </xf>
    <xf numFmtId="185" fontId="12" fillId="2" borderId="2" xfId="1" applyNumberFormat="1" applyFont="1" applyFill="1" applyBorder="1" applyAlignment="1">
      <alignment horizontal="center" wrapText="1"/>
    </xf>
    <xf numFmtId="184" fontId="13" fillId="2" borderId="2" xfId="1" applyNumberFormat="1" applyFont="1" applyFill="1" applyBorder="1" applyAlignment="1">
      <alignment horizontal="center" wrapText="1"/>
    </xf>
    <xf numFmtId="10" fontId="13" fillId="0" borderId="0" xfId="0" applyNumberFormat="1" applyFont="1"/>
    <xf numFmtId="10" fontId="13" fillId="0" borderId="0" xfId="1" applyNumberFormat="1" applyFont="1"/>
    <xf numFmtId="0" fontId="12" fillId="0" borderId="5" xfId="0" applyFont="1" applyBorder="1"/>
    <xf numFmtId="188" fontId="12" fillId="0" borderId="5" xfId="0" applyNumberFormat="1" applyFont="1" applyBorder="1" applyAlignment="1">
      <alignment horizontal="center" wrapText="1"/>
    </xf>
    <xf numFmtId="186" fontId="13" fillId="0" borderId="5" xfId="0" applyNumberFormat="1" applyFont="1" applyBorder="1" applyAlignment="1">
      <alignment horizontal="center" wrapText="1"/>
    </xf>
    <xf numFmtId="187" fontId="13" fillId="0" borderId="5" xfId="0" applyNumberFormat="1" applyFont="1" applyBorder="1" applyAlignment="1">
      <alignment horizontal="center" wrapText="1"/>
    </xf>
    <xf numFmtId="0" fontId="13" fillId="0" borderId="5" xfId="0" applyFont="1" applyBorder="1" applyAlignment="1">
      <alignment horizontal="center"/>
    </xf>
    <xf numFmtId="0" fontId="13" fillId="0" borderId="5" xfId="0" applyFont="1" applyBorder="1" applyAlignment="1">
      <alignment horizontal="center" wrapText="1"/>
    </xf>
    <xf numFmtId="182" fontId="13" fillId="0" borderId="5" xfId="0" applyNumberFormat="1" applyFont="1" applyBorder="1" applyAlignment="1">
      <alignment horizontal="center" wrapText="1"/>
    </xf>
    <xf numFmtId="10" fontId="13" fillId="0" borderId="5" xfId="1" applyNumberFormat="1" applyFont="1" applyBorder="1" applyAlignment="1">
      <alignment horizontal="center" wrapText="1"/>
    </xf>
    <xf numFmtId="10" fontId="13" fillId="0" borderId="5" xfId="1" applyNumberFormat="1" applyFont="1" applyBorder="1" applyAlignment="1">
      <alignment horizontal="center"/>
    </xf>
    <xf numFmtId="10" fontId="13" fillId="0" borderId="5" xfId="0" applyNumberFormat="1" applyFont="1" applyBorder="1" applyAlignment="1">
      <alignment horizontal="center"/>
    </xf>
    <xf numFmtId="0" fontId="12" fillId="0" borderId="5" xfId="0" applyFont="1" applyBorder="1" applyAlignment="1">
      <alignment horizontal="center" wrapText="1"/>
    </xf>
    <xf numFmtId="184" fontId="13" fillId="0" borderId="5" xfId="0" applyNumberFormat="1" applyFont="1" applyBorder="1" applyAlignment="1">
      <alignment horizontal="center" wrapText="1"/>
    </xf>
    <xf numFmtId="10" fontId="13" fillId="0" borderId="5" xfId="1" applyNumberFormat="1" applyFont="1" applyBorder="1"/>
    <xf numFmtId="2" fontId="12" fillId="0" borderId="0" xfId="0" applyNumberFormat="1" applyFont="1" applyAlignment="1">
      <alignment horizontal="center"/>
    </xf>
    <xf numFmtId="2" fontId="12" fillId="0" borderId="0" xfId="0" applyNumberFormat="1" applyFont="1" applyAlignment="1">
      <alignment horizontal="left"/>
    </xf>
    <xf numFmtId="0" fontId="13" fillId="2" borderId="0" xfId="0" applyFont="1" applyFill="1" applyAlignment="1">
      <alignment horizontal="center"/>
    </xf>
    <xf numFmtId="0" fontId="13" fillId="0" borderId="0" xfId="0" applyFont="1" applyAlignment="1">
      <alignment horizontal="left" indent="2"/>
    </xf>
    <xf numFmtId="0" fontId="13" fillId="6" borderId="0" xfId="0" applyFont="1" applyFill="1" applyAlignment="1">
      <alignment horizontal="left" indent="1"/>
    </xf>
    <xf numFmtId="1" fontId="13" fillId="2" borderId="5" xfId="0" applyNumberFormat="1" applyFont="1" applyFill="1" applyBorder="1" applyAlignment="1">
      <alignment horizontal="center"/>
    </xf>
    <xf numFmtId="170" fontId="13" fillId="4" borderId="0" xfId="0" applyNumberFormat="1" applyFont="1" applyFill="1" applyAlignment="1">
      <alignment horizontal="center"/>
    </xf>
    <xf numFmtId="170" fontId="13" fillId="0" borderId="0" xfId="0" applyNumberFormat="1" applyFont="1" applyAlignment="1">
      <alignment horizontal="center"/>
    </xf>
    <xf numFmtId="170" fontId="13" fillId="4" borderId="0" xfId="1" applyNumberFormat="1" applyFont="1" applyFill="1" applyBorder="1" applyAlignment="1">
      <alignment horizontal="center"/>
    </xf>
    <xf numFmtId="179" fontId="13" fillId="0" borderId="0" xfId="0" applyNumberFormat="1" applyFont="1" applyAlignment="1">
      <alignment horizontal="center"/>
    </xf>
    <xf numFmtId="2" fontId="13" fillId="4" borderId="0" xfId="1" applyNumberFormat="1" applyFont="1" applyFill="1" applyBorder="1" applyAlignment="1">
      <alignment horizontal="center"/>
    </xf>
    <xf numFmtId="179" fontId="13" fillId="4" borderId="0" xfId="0" applyNumberFormat="1" applyFont="1" applyFill="1" applyAlignment="1">
      <alignment horizontal="center"/>
    </xf>
    <xf numFmtId="177" fontId="13" fillId="0" borderId="0" xfId="0" applyNumberFormat="1" applyFont="1" applyAlignment="1">
      <alignment horizontal="center"/>
    </xf>
    <xf numFmtId="10" fontId="13" fillId="2" borderId="0" xfId="0" applyNumberFormat="1" applyFont="1" applyFill="1" applyAlignment="1">
      <alignment horizontal="center"/>
    </xf>
    <xf numFmtId="9" fontId="13" fillId="4" borderId="0" xfId="1" applyFont="1" applyFill="1" applyBorder="1" applyAlignment="1">
      <alignment horizontal="center"/>
    </xf>
    <xf numFmtId="10" fontId="13" fillId="0" borderId="0" xfId="0" applyNumberFormat="1" applyFont="1" applyAlignment="1">
      <alignment horizontal="right" wrapText="1"/>
    </xf>
    <xf numFmtId="8" fontId="13" fillId="0" borderId="0" xfId="0" applyNumberFormat="1" applyFont="1"/>
    <xf numFmtId="169" fontId="13" fillId="0" borderId="0" xfId="3" applyNumberFormat="1" applyFont="1" applyAlignment="1">
      <alignment horizontal="left"/>
    </xf>
    <xf numFmtId="2" fontId="13" fillId="6" borderId="1" xfId="1" applyNumberFormat="1" applyFont="1" applyFill="1" applyBorder="1" applyAlignment="1">
      <alignment horizontal="center" wrapText="1"/>
    </xf>
    <xf numFmtId="2" fontId="13" fillId="2" borderId="0" xfId="1" applyNumberFormat="1" applyFont="1" applyFill="1" applyBorder="1" applyAlignment="1">
      <alignment horizontal="center" wrapText="1"/>
    </xf>
    <xf numFmtId="2" fontId="13" fillId="6" borderId="0" xfId="1" applyNumberFormat="1" applyFont="1" applyFill="1" applyBorder="1" applyAlignment="1">
      <alignment horizontal="center" wrapText="1"/>
    </xf>
    <xf numFmtId="2" fontId="13" fillId="2" borderId="2" xfId="1" applyNumberFormat="1" applyFont="1" applyFill="1" applyBorder="1" applyAlignment="1">
      <alignment horizontal="center" wrapText="1"/>
    </xf>
    <xf numFmtId="10" fontId="13" fillId="4" borderId="0" xfId="0" applyNumberFormat="1" applyFont="1" applyFill="1" applyAlignment="1">
      <alignment horizontal="center"/>
    </xf>
    <xf numFmtId="0" fontId="21" fillId="2" borderId="0" xfId="0" applyFont="1" applyFill="1" applyAlignment="1">
      <alignment horizontal="left"/>
    </xf>
    <xf numFmtId="10" fontId="15" fillId="2" borderId="0" xfId="0" applyNumberFormat="1" applyFont="1" applyFill="1" applyAlignment="1">
      <alignment horizontal="center"/>
    </xf>
    <xf numFmtId="0" fontId="21" fillId="6" borderId="3" xfId="0" applyFont="1" applyFill="1" applyBorder="1" applyAlignment="1">
      <alignment horizontal="left"/>
    </xf>
    <xf numFmtId="9" fontId="13" fillId="2" borderId="0" xfId="1" applyFont="1" applyFill="1" applyBorder="1" applyAlignment="1">
      <alignment horizontal="center"/>
    </xf>
    <xf numFmtId="9" fontId="13" fillId="2" borderId="2" xfId="1" applyFont="1" applyFill="1" applyBorder="1" applyAlignment="1">
      <alignment horizontal="center"/>
    </xf>
    <xf numFmtId="0" fontId="23" fillId="2" borderId="2" xfId="0" applyFont="1" applyFill="1" applyBorder="1" applyAlignment="1">
      <alignment horizontal="left"/>
    </xf>
    <xf numFmtId="10" fontId="13" fillId="2" borderId="2" xfId="0" applyNumberFormat="1" applyFont="1" applyFill="1" applyBorder="1" applyAlignment="1">
      <alignment horizontal="center"/>
    </xf>
    <xf numFmtId="0" fontId="23" fillId="6" borderId="1" xfId="0" applyFont="1" applyFill="1" applyBorder="1" applyAlignment="1">
      <alignment horizontal="left"/>
    </xf>
    <xf numFmtId="0" fontId="14" fillId="6" borderId="1" xfId="0" applyFont="1" applyFill="1" applyBorder="1"/>
    <xf numFmtId="0" fontId="21" fillId="2" borderId="2" xfId="0" applyFont="1" applyFill="1" applyBorder="1" applyAlignment="1">
      <alignment horizontal="left"/>
    </xf>
    <xf numFmtId="10" fontId="15" fillId="2" borderId="2" xfId="0" applyNumberFormat="1" applyFont="1" applyFill="1" applyBorder="1" applyAlignment="1">
      <alignment horizontal="center"/>
    </xf>
    <xf numFmtId="0" fontId="11" fillId="3" borderId="2" xfId="0" applyFont="1" applyFill="1" applyBorder="1" applyAlignment="1">
      <alignment horizontal="center" vertical="center"/>
    </xf>
    <xf numFmtId="0" fontId="13" fillId="6" borderId="5" xfId="0" applyFont="1" applyFill="1" applyBorder="1" applyAlignment="1">
      <alignment horizontal="center"/>
    </xf>
    <xf numFmtId="170" fontId="13" fillId="4" borderId="5" xfId="1" applyNumberFormat="1" applyFont="1" applyFill="1" applyBorder="1" applyAlignment="1">
      <alignment horizontal="center"/>
    </xf>
    <xf numFmtId="0" fontId="11" fillId="3" borderId="2" xfId="0" applyFont="1" applyFill="1" applyBorder="1" applyAlignment="1">
      <alignment vertical="center"/>
    </xf>
    <xf numFmtId="0" fontId="13" fillId="2" borderId="5" xfId="0" applyFont="1" applyFill="1" applyBorder="1" applyAlignment="1">
      <alignment horizontal="center"/>
    </xf>
    <xf numFmtId="2" fontId="13" fillId="4" borderId="5" xfId="1" applyNumberFormat="1" applyFont="1" applyFill="1" applyBorder="1" applyAlignment="1">
      <alignment horizontal="center"/>
    </xf>
    <xf numFmtId="10" fontId="15" fillId="6" borderId="1" xfId="1" applyNumberFormat="1" applyFont="1" applyFill="1" applyBorder="1" applyAlignment="1">
      <alignment horizontal="center"/>
    </xf>
    <xf numFmtId="2" fontId="15" fillId="6" borderId="1" xfId="0" applyNumberFormat="1" applyFont="1" applyFill="1" applyBorder="1" applyAlignment="1">
      <alignment horizontal="center"/>
    </xf>
    <xf numFmtId="10" fontId="15" fillId="6" borderId="0" xfId="0" applyNumberFormat="1" applyFont="1" applyFill="1" applyAlignment="1">
      <alignment horizontal="center"/>
    </xf>
    <xf numFmtId="0" fontId="41" fillId="0" borderId="0" xfId="0" quotePrefix="1" applyFont="1" applyAlignment="1">
      <alignment horizontal="left" vertical="top"/>
    </xf>
    <xf numFmtId="0" fontId="13" fillId="6" borderId="3" xfId="0" applyFont="1" applyFill="1" applyBorder="1"/>
    <xf numFmtId="0" fontId="13" fillId="6" borderId="3" xfId="0" applyFont="1" applyFill="1" applyBorder="1" applyAlignment="1">
      <alignment horizontal="center"/>
    </xf>
    <xf numFmtId="0" fontId="15" fillId="6" borderId="3" xfId="0" applyFont="1" applyFill="1" applyBorder="1"/>
    <xf numFmtId="0" fontId="42" fillId="0" borderId="0" xfId="0" applyFont="1" applyAlignment="1">
      <alignment horizontal="center"/>
    </xf>
    <xf numFmtId="0" fontId="13" fillId="2" borderId="2" xfId="0" applyFont="1" applyFill="1" applyBorder="1"/>
    <xf numFmtId="0" fontId="13" fillId="2" borderId="2" xfId="0" applyFont="1" applyFill="1" applyBorder="1" applyAlignment="1">
      <alignment horizontal="left" indent="1"/>
    </xf>
    <xf numFmtId="0" fontId="13" fillId="6" borderId="1" xfId="0" applyFont="1" applyFill="1" applyBorder="1"/>
    <xf numFmtId="0" fontId="13" fillId="8" borderId="7" xfId="0" applyFont="1" applyFill="1" applyBorder="1"/>
    <xf numFmtId="173" fontId="13" fillId="8" borderId="7" xfId="0" applyNumberFormat="1" applyFont="1" applyFill="1" applyBorder="1" applyAlignment="1">
      <alignment horizontal="center"/>
    </xf>
    <xf numFmtId="189" fontId="44" fillId="0" borderId="0" xfId="0" applyNumberFormat="1" applyFont="1" applyAlignment="1">
      <alignment horizontal="center" vertical="center"/>
    </xf>
    <xf numFmtId="190" fontId="44" fillId="0" borderId="0" xfId="0" applyNumberFormat="1" applyFont="1" applyAlignment="1">
      <alignment horizontal="center" vertical="center"/>
    </xf>
    <xf numFmtId="10" fontId="44" fillId="0" borderId="3" xfId="1" applyNumberFormat="1" applyFont="1" applyFill="1" applyBorder="1" applyAlignment="1">
      <alignment horizontal="center" vertical="center"/>
    </xf>
    <xf numFmtId="10" fontId="44" fillId="0" borderId="18" xfId="1" applyNumberFormat="1" applyFont="1" applyFill="1" applyBorder="1" applyAlignment="1">
      <alignment horizontal="center" vertical="center"/>
    </xf>
    <xf numFmtId="189" fontId="45" fillId="0" borderId="0" xfId="0" applyNumberFormat="1" applyFont="1" applyAlignment="1">
      <alignment horizontal="center" vertical="center"/>
    </xf>
    <xf numFmtId="191" fontId="44" fillId="0" borderId="0" xfId="0" applyNumberFormat="1" applyFont="1" applyAlignment="1">
      <alignment horizontal="center" vertical="center"/>
    </xf>
    <xf numFmtId="191" fontId="44" fillId="0" borderId="12" xfId="0" applyNumberFormat="1" applyFont="1" applyBorder="1" applyAlignment="1">
      <alignment horizontal="center" vertical="center"/>
    </xf>
    <xf numFmtId="191" fontId="44" fillId="0" borderId="1" xfId="0" applyNumberFormat="1" applyFont="1" applyBorder="1" applyAlignment="1">
      <alignment horizontal="center" vertical="center"/>
    </xf>
    <xf numFmtId="191" fontId="44" fillId="0" borderId="16" xfId="0" applyNumberFormat="1" applyFont="1" applyBorder="1" applyAlignment="1">
      <alignment horizontal="center" vertical="center"/>
    </xf>
    <xf numFmtId="191" fontId="44" fillId="0" borderId="13" xfId="0" applyNumberFormat="1" applyFont="1" applyBorder="1" applyAlignment="1">
      <alignment horizontal="center" vertical="center"/>
    </xf>
    <xf numFmtId="191" fontId="44" fillId="0" borderId="15" xfId="0" applyNumberFormat="1" applyFont="1" applyBorder="1" applyAlignment="1">
      <alignment horizontal="center" vertical="center"/>
    </xf>
    <xf numFmtId="191" fontId="44" fillId="0" borderId="9" xfId="0" applyNumberFormat="1" applyFont="1" applyBorder="1" applyAlignment="1">
      <alignment horizontal="center" vertical="center"/>
    </xf>
    <xf numFmtId="191" fontId="44" fillId="0" borderId="14" xfId="0" applyNumberFormat="1" applyFont="1" applyBorder="1" applyAlignment="1">
      <alignment horizontal="center" vertical="center"/>
    </xf>
    <xf numFmtId="191" fontId="44" fillId="0" borderId="2" xfId="0" applyNumberFormat="1" applyFont="1" applyBorder="1" applyAlignment="1">
      <alignment horizontal="center" vertical="center"/>
    </xf>
    <xf numFmtId="191" fontId="44" fillId="0" borderId="17" xfId="0" applyNumberFormat="1" applyFont="1" applyBorder="1" applyAlignment="1">
      <alignment horizontal="center" vertical="center"/>
    </xf>
    <xf numFmtId="0" fontId="41" fillId="0" borderId="0" xfId="0" quotePrefix="1" applyFont="1" applyAlignment="1">
      <alignment horizontal="right" vertical="top"/>
    </xf>
    <xf numFmtId="0" fontId="11" fillId="3" borderId="10" xfId="0" applyFont="1" applyFill="1" applyBorder="1" applyAlignment="1">
      <alignment horizontal="center"/>
    </xf>
    <xf numFmtId="191" fontId="13" fillId="0" borderId="0" xfId="0" applyNumberFormat="1" applyFont="1" applyAlignment="1">
      <alignment horizontal="center"/>
    </xf>
    <xf numFmtId="191" fontId="13" fillId="6" borderId="3" xfId="0" applyNumberFormat="1" applyFont="1" applyFill="1" applyBorder="1" applyAlignment="1">
      <alignment horizontal="center"/>
    </xf>
    <xf numFmtId="0" fontId="13" fillId="6" borderId="5" xfId="0" applyFont="1" applyFill="1" applyBorder="1"/>
    <xf numFmtId="173" fontId="13" fillId="6" borderId="5" xfId="0" applyNumberFormat="1" applyFont="1" applyFill="1" applyBorder="1" applyAlignment="1">
      <alignment horizontal="center"/>
    </xf>
    <xf numFmtId="0" fontId="12" fillId="0" borderId="0" xfId="0" applyFont="1" applyAlignment="1">
      <alignment wrapText="1"/>
    </xf>
    <xf numFmtId="0" fontId="12" fillId="0" borderId="5" xfId="0" applyFont="1" applyBorder="1" applyAlignment="1">
      <alignment wrapText="1"/>
    </xf>
    <xf numFmtId="0" fontId="38" fillId="0" borderId="0" xfId="0" applyFont="1" applyAlignment="1">
      <alignment horizontal="left" wrapText="1"/>
    </xf>
    <xf numFmtId="0" fontId="12" fillId="6" borderId="12" xfId="0" applyFont="1" applyFill="1" applyBorder="1" applyAlignment="1">
      <alignment horizontal="left" wrapText="1"/>
    </xf>
    <xf numFmtId="0" fontId="12" fillId="6" borderId="1" xfId="0" applyFont="1" applyFill="1" applyBorder="1" applyAlignment="1">
      <alignment horizontal="left" wrapText="1"/>
    </xf>
    <xf numFmtId="0" fontId="12" fillId="2" borderId="13" xfId="0" applyFont="1" applyFill="1" applyBorder="1" applyAlignment="1">
      <alignment horizontal="left" wrapText="1"/>
    </xf>
    <xf numFmtId="0" fontId="12" fillId="2" borderId="0" xfId="0" applyFont="1" applyFill="1" applyAlignment="1">
      <alignment horizontal="left" wrapText="1"/>
    </xf>
    <xf numFmtId="0" fontId="12" fillId="6" borderId="13" xfId="0" applyFont="1" applyFill="1" applyBorder="1" applyAlignment="1">
      <alignment horizontal="left" wrapText="1"/>
    </xf>
    <xf numFmtId="0" fontId="12" fillId="6" borderId="0" xfId="0" applyFont="1" applyFill="1" applyAlignment="1">
      <alignment horizontal="left" wrapText="1"/>
    </xf>
    <xf numFmtId="0" fontId="12" fillId="2" borderId="14" xfId="0" applyFont="1" applyFill="1" applyBorder="1" applyAlignment="1">
      <alignment horizontal="left" wrapText="1"/>
    </xf>
    <xf numFmtId="0" fontId="12" fillId="2" borderId="2" xfId="0" applyFont="1" applyFill="1" applyBorder="1" applyAlignment="1">
      <alignment horizontal="left" wrapText="1"/>
    </xf>
    <xf numFmtId="183" fontId="12" fillId="0" borderId="0" xfId="0" applyNumberFormat="1" applyFont="1" applyAlignment="1">
      <alignment horizontal="center" wrapText="1"/>
    </xf>
    <xf numFmtId="183" fontId="12" fillId="0" borderId="5" xfId="0" applyNumberFormat="1" applyFont="1" applyBorder="1" applyAlignment="1">
      <alignment horizontal="center" wrapText="1"/>
    </xf>
    <xf numFmtId="1" fontId="12" fillId="6" borderId="1" xfId="1" applyNumberFormat="1" applyFont="1" applyFill="1" applyBorder="1" applyAlignment="1">
      <alignment horizontal="center" wrapText="1"/>
    </xf>
    <xf numFmtId="1" fontId="12" fillId="2" borderId="0" xfId="1" applyNumberFormat="1" applyFont="1" applyFill="1" applyBorder="1" applyAlignment="1">
      <alignment horizontal="center" wrapText="1"/>
    </xf>
    <xf numFmtId="1" fontId="12" fillId="6" borderId="0" xfId="1" applyNumberFormat="1" applyFont="1" applyFill="1" applyBorder="1" applyAlignment="1">
      <alignment horizontal="center" wrapText="1"/>
    </xf>
    <xf numFmtId="1" fontId="12" fillId="2" borderId="2" xfId="1" applyNumberFormat="1" applyFont="1" applyFill="1" applyBorder="1" applyAlignment="1">
      <alignment horizontal="center" wrapText="1"/>
    </xf>
    <xf numFmtId="1" fontId="13" fillId="0" borderId="0" xfId="0" applyNumberFormat="1" applyFont="1" applyAlignment="1">
      <alignment horizontal="center" wrapText="1"/>
    </xf>
    <xf numFmtId="1" fontId="13" fillId="0" borderId="5" xfId="0" applyNumberFormat="1" applyFont="1" applyBorder="1" applyAlignment="1">
      <alignment horizontal="center" wrapText="1"/>
    </xf>
    <xf numFmtId="9" fontId="13" fillId="4" borderId="0" xfId="0" applyNumberFormat="1" applyFont="1" applyFill="1" applyAlignment="1">
      <alignment horizontal="center"/>
    </xf>
    <xf numFmtId="1" fontId="13" fillId="0" borderId="0" xfId="0" applyNumberFormat="1" applyFont="1" applyAlignment="1">
      <alignment horizontal="center"/>
    </xf>
    <xf numFmtId="191" fontId="13" fillId="8" borderId="7" xfId="0" applyNumberFormat="1" applyFont="1" applyFill="1" applyBorder="1" applyAlignment="1">
      <alignment horizontal="center"/>
    </xf>
    <xf numFmtId="0" fontId="39" fillId="15" borderId="0" xfId="0" applyFont="1" applyFill="1"/>
    <xf numFmtId="0" fontId="46" fillId="0" borderId="22" xfId="0" applyFont="1" applyBorder="1"/>
    <xf numFmtId="192" fontId="46" fillId="0" borderId="23" xfId="0" applyNumberFormat="1" applyFont="1" applyBorder="1"/>
    <xf numFmtId="0" fontId="47" fillId="0" borderId="0" xfId="0" applyFont="1"/>
    <xf numFmtId="0" fontId="49" fillId="0" borderId="22" xfId="0" applyFont="1" applyBorder="1"/>
    <xf numFmtId="2" fontId="50" fillId="16" borderId="23" xfId="0" applyNumberFormat="1" applyFont="1" applyFill="1" applyBorder="1"/>
    <xf numFmtId="0" fontId="48" fillId="16" borderId="24" xfId="0" applyFont="1" applyFill="1" applyBorder="1"/>
    <xf numFmtId="2" fontId="48" fillId="16" borderId="25" xfId="0" applyNumberFormat="1" applyFont="1" applyFill="1" applyBorder="1" applyAlignment="1">
      <alignment horizontal="right"/>
    </xf>
    <xf numFmtId="9" fontId="51" fillId="4" borderId="0" xfId="0" applyNumberFormat="1" applyFont="1" applyFill="1"/>
    <xf numFmtId="2" fontId="48" fillId="16" borderId="16" xfId="0" applyNumberFormat="1" applyFont="1" applyFill="1" applyBorder="1" applyAlignment="1">
      <alignment horizontal="right"/>
    </xf>
    <xf numFmtId="2" fontId="48" fillId="16" borderId="9" xfId="0" applyNumberFormat="1" applyFont="1" applyFill="1" applyBorder="1" applyAlignment="1">
      <alignment horizontal="right"/>
    </xf>
    <xf numFmtId="2" fontId="48" fillId="16" borderId="17" xfId="0" applyNumberFormat="1" applyFont="1" applyFill="1" applyBorder="1" applyAlignment="1">
      <alignment horizontal="right"/>
    </xf>
    <xf numFmtId="0" fontId="48" fillId="18" borderId="0" xfId="0" applyFont="1" applyFill="1"/>
    <xf numFmtId="2" fontId="48" fillId="18" borderId="0" xfId="0" applyNumberFormat="1" applyFont="1" applyFill="1"/>
    <xf numFmtId="0" fontId="13" fillId="2" borderId="2" xfId="0" applyFont="1" applyFill="1" applyBorder="1" applyAlignment="1">
      <alignment horizontal="center"/>
    </xf>
    <xf numFmtId="178" fontId="11" fillId="2" borderId="0" xfId="0" applyNumberFormat="1" applyFont="1" applyFill="1" applyAlignment="1">
      <alignment horizontal="center"/>
    </xf>
    <xf numFmtId="0" fontId="42" fillId="2" borderId="0" xfId="0" applyFont="1" applyFill="1" applyAlignment="1">
      <alignment horizontal="center"/>
    </xf>
    <xf numFmtId="0" fontId="11" fillId="2" borderId="0" xfId="0" applyFont="1" applyFill="1"/>
    <xf numFmtId="2" fontId="50" fillId="17" borderId="23" xfId="0" applyNumberFormat="1" applyFont="1" applyFill="1" applyBorder="1"/>
    <xf numFmtId="0" fontId="53" fillId="16" borderId="7" xfId="0" applyFont="1" applyFill="1" applyBorder="1"/>
    <xf numFmtId="2" fontId="53" fillId="16" borderId="7" xfId="0" applyNumberFormat="1" applyFont="1" applyFill="1" applyBorder="1" applyAlignment="1">
      <alignment horizontal="right"/>
    </xf>
    <xf numFmtId="0" fontId="50" fillId="19" borderId="0" xfId="0" applyFont="1" applyFill="1" applyAlignment="1">
      <alignment horizontal="left" indent="1"/>
    </xf>
    <xf numFmtId="2" fontId="50" fillId="19" borderId="0" xfId="0" applyNumberFormat="1" applyFont="1" applyFill="1"/>
    <xf numFmtId="0" fontId="50" fillId="18" borderId="0" xfId="0" applyFont="1" applyFill="1" applyAlignment="1">
      <alignment horizontal="left" indent="1"/>
    </xf>
    <xf numFmtId="0" fontId="48" fillId="16" borderId="12" xfId="0" applyFont="1" applyFill="1" applyBorder="1" applyAlignment="1">
      <alignment horizontal="left" indent="1"/>
    </xf>
    <xf numFmtId="0" fontId="48" fillId="16" borderId="13" xfId="0" applyFont="1" applyFill="1" applyBorder="1" applyAlignment="1">
      <alignment horizontal="left" indent="1"/>
    </xf>
    <xf numFmtId="0" fontId="48" fillId="16" borderId="14" xfId="0" applyFont="1" applyFill="1" applyBorder="1" applyAlignment="1">
      <alignment horizontal="left" indent="1"/>
    </xf>
    <xf numFmtId="0" fontId="48" fillId="20" borderId="12" xfId="0" applyFont="1" applyFill="1" applyBorder="1" applyAlignment="1">
      <alignment horizontal="left" indent="1"/>
    </xf>
    <xf numFmtId="9" fontId="48" fillId="20" borderId="16" xfId="1" applyFont="1" applyFill="1" applyBorder="1" applyAlignment="1">
      <alignment horizontal="right"/>
    </xf>
    <xf numFmtId="0" fontId="48" fillId="20" borderId="13" xfId="0" applyFont="1" applyFill="1" applyBorder="1" applyAlignment="1">
      <alignment horizontal="left" indent="1"/>
    </xf>
    <xf numFmtId="9" fontId="48" fillId="20" borderId="9" xfId="1" applyFont="1" applyFill="1" applyBorder="1" applyAlignment="1">
      <alignment horizontal="right"/>
    </xf>
    <xf numFmtId="0" fontId="48" fillId="20" borderId="14" xfId="0" applyFont="1" applyFill="1" applyBorder="1" applyAlignment="1">
      <alignment horizontal="left" indent="1"/>
    </xf>
    <xf numFmtId="9" fontId="48" fillId="20" borderId="17" xfId="1" applyFont="1" applyFill="1" applyBorder="1" applyAlignment="1">
      <alignment horizontal="right"/>
    </xf>
    <xf numFmtId="0" fontId="48" fillId="18" borderId="7" xfId="0" applyFont="1" applyFill="1" applyBorder="1"/>
    <xf numFmtId="2" fontId="48" fillId="18" borderId="7" xfId="0" applyNumberFormat="1" applyFont="1" applyFill="1" applyBorder="1"/>
    <xf numFmtId="0" fontId="50" fillId="19" borderId="1" xfId="0" applyFont="1" applyFill="1" applyBorder="1" applyAlignment="1">
      <alignment horizontal="left" indent="1"/>
    </xf>
    <xf numFmtId="2" fontId="50" fillId="19" borderId="1" xfId="0" applyNumberFormat="1" applyFont="1" applyFill="1" applyBorder="1"/>
    <xf numFmtId="0" fontId="50" fillId="18" borderId="5" xfId="0" applyFont="1" applyFill="1" applyBorder="1" applyAlignment="1">
      <alignment horizontal="left" indent="1"/>
    </xf>
    <xf numFmtId="9" fontId="51" fillId="17" borderId="0" xfId="1" applyFont="1" applyFill="1" applyBorder="1"/>
    <xf numFmtId="9" fontId="51" fillId="0" borderId="0" xfId="1" applyFont="1" applyFill="1" applyBorder="1"/>
    <xf numFmtId="9" fontId="51" fillId="0" borderId="5" xfId="1" applyFont="1" applyFill="1" applyBorder="1"/>
    <xf numFmtId="0" fontId="52" fillId="0" borderId="0" xfId="0" applyFont="1" applyAlignment="1">
      <alignment horizontal="center"/>
    </xf>
    <xf numFmtId="180" fontId="15" fillId="6" borderId="3" xfId="0" applyNumberFormat="1" applyFont="1" applyFill="1" applyBorder="1" applyAlignment="1">
      <alignment horizontal="center"/>
    </xf>
    <xf numFmtId="193" fontId="46" fillId="0" borderId="23" xfId="0" applyNumberFormat="1" applyFont="1" applyBorder="1" applyAlignment="1">
      <alignment horizontal="center"/>
    </xf>
    <xf numFmtId="2" fontId="53" fillId="16" borderId="7" xfId="0" applyNumberFormat="1" applyFont="1" applyFill="1" applyBorder="1" applyAlignment="1">
      <alignment horizontal="center"/>
    </xf>
    <xf numFmtId="0" fontId="39" fillId="15" borderId="0" xfId="0" applyFont="1" applyFill="1" applyAlignment="1">
      <alignment horizontal="center"/>
    </xf>
    <xf numFmtId="180" fontId="15" fillId="21" borderId="3" xfId="0" applyNumberFormat="1" applyFont="1" applyFill="1" applyBorder="1" applyAlignment="1">
      <alignment horizontal="center"/>
    </xf>
    <xf numFmtId="2" fontId="53" fillId="22" borderId="7" xfId="0" applyNumberFormat="1" applyFont="1" applyFill="1" applyBorder="1" applyAlignment="1">
      <alignment horizontal="center"/>
    </xf>
    <xf numFmtId="192" fontId="54" fillId="0" borderId="23" xfId="0" applyNumberFormat="1" applyFont="1" applyBorder="1"/>
    <xf numFmtId="193" fontId="54" fillId="0" borderId="23" xfId="0" applyNumberFormat="1" applyFont="1" applyBorder="1" applyAlignment="1">
      <alignment horizontal="center"/>
    </xf>
    <xf numFmtId="9" fontId="15" fillId="0" borderId="7" xfId="1" applyFont="1" applyBorder="1"/>
    <xf numFmtId="0" fontId="15" fillId="0" borderId="7" xfId="0" applyFont="1" applyBorder="1"/>
    <xf numFmtId="0" fontId="52" fillId="0" borderId="22" xfId="0" applyFont="1" applyBorder="1"/>
    <xf numFmtId="0" fontId="52" fillId="0" borderId="26" xfId="0" applyFont="1" applyBorder="1"/>
    <xf numFmtId="0" fontId="52" fillId="0" borderId="23" xfId="0" applyFont="1" applyBorder="1"/>
    <xf numFmtId="0" fontId="0" fillId="0" borderId="23" xfId="0" applyBorder="1"/>
    <xf numFmtId="0" fontId="7" fillId="0" borderId="1" xfId="0" applyFont="1" applyBorder="1" applyAlignment="1">
      <alignment horizontal="left" vertical="top" wrapText="1"/>
    </xf>
    <xf numFmtId="0" fontId="7" fillId="0" borderId="0" xfId="0" applyFont="1" applyAlignment="1">
      <alignment horizontal="left" vertical="top" wrapText="1"/>
    </xf>
    <xf numFmtId="0" fontId="7" fillId="0" borderId="2" xfId="0" applyFont="1" applyBorder="1" applyAlignment="1">
      <alignment horizontal="left" vertical="top" wrapText="1"/>
    </xf>
    <xf numFmtId="0" fontId="11" fillId="3" borderId="0" xfId="0" applyFont="1" applyFill="1" applyAlignment="1">
      <alignment horizontal="center"/>
    </xf>
    <xf numFmtId="0" fontId="11" fillId="3" borderId="11" xfId="0" applyFont="1" applyFill="1" applyBorder="1" applyAlignment="1">
      <alignment horizontal="center"/>
    </xf>
    <xf numFmtId="0" fontId="11" fillId="3" borderId="1" xfId="0" applyFont="1" applyFill="1" applyBorder="1" applyAlignment="1">
      <alignment horizontal="center" vertical="center"/>
    </xf>
    <xf numFmtId="189" fontId="43" fillId="14" borderId="0" xfId="0" applyNumberFormat="1" applyFont="1" applyFill="1" applyAlignment="1">
      <alignment horizontal="center" vertical="center"/>
    </xf>
    <xf numFmtId="0" fontId="11" fillId="3" borderId="19" xfId="0" applyFont="1" applyFill="1" applyBorder="1" applyAlignment="1">
      <alignment horizontal="center"/>
    </xf>
    <xf numFmtId="0" fontId="11" fillId="3" borderId="21" xfId="0" applyFont="1" applyFill="1" applyBorder="1" applyAlignment="1">
      <alignment horizontal="center"/>
    </xf>
    <xf numFmtId="0" fontId="11" fillId="3" borderId="20" xfId="0" applyFont="1" applyFill="1" applyBorder="1" applyAlignment="1">
      <alignment horizontal="center"/>
    </xf>
    <xf numFmtId="189" fontId="45" fillId="0" borderId="2" xfId="0" applyNumberFormat="1" applyFont="1" applyBorder="1" applyAlignment="1">
      <alignment horizontal="center" vertical="center"/>
    </xf>
    <xf numFmtId="189" fontId="45" fillId="0" borderId="9" xfId="0" applyNumberFormat="1" applyFont="1" applyBorder="1" applyAlignment="1">
      <alignment horizontal="right" vertical="center" textRotation="90"/>
    </xf>
    <xf numFmtId="0" fontId="37" fillId="10" borderId="0" xfId="0" applyFont="1" applyFill="1" applyAlignment="1">
      <alignment horizontal="center"/>
    </xf>
    <xf numFmtId="0" fontId="36" fillId="10" borderId="0" xfId="0" applyFont="1" applyFill="1" applyAlignment="1">
      <alignment horizontal="center"/>
    </xf>
  </cellXfs>
  <cellStyles count="5">
    <cellStyle name="Comma" xfId="3" builtinId="3"/>
    <cellStyle name="Comma 4" xfId="2" xr:uid="{1915C78A-B58C-434A-B5B9-F8AD87E51864}"/>
    <cellStyle name="Normal" xfId="0" builtinId="0"/>
    <cellStyle name="Normal 10" xfId="4" xr:uid="{EC35937F-2B4C-4C7E-9A4D-A86F7443513F}"/>
    <cellStyle name="Percent" xfId="1" builtinId="5"/>
  </cellStyles>
  <dxfs count="2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FF"/>
      <color rgb="FFFFFFCC"/>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26" Type="http://schemas.openxmlformats.org/officeDocument/2006/relationships/externalLink" Target="externalLinks/externalLink16.xml"/><Relationship Id="rId39" Type="http://schemas.openxmlformats.org/officeDocument/2006/relationships/externalLink" Target="externalLinks/externalLink29.xml"/><Relationship Id="rId21" Type="http://schemas.openxmlformats.org/officeDocument/2006/relationships/externalLink" Target="externalLinks/externalLink11.xml"/><Relationship Id="rId34" Type="http://schemas.openxmlformats.org/officeDocument/2006/relationships/externalLink" Target="externalLinks/externalLink24.xml"/><Relationship Id="rId42" Type="http://schemas.openxmlformats.org/officeDocument/2006/relationships/theme" Target="theme/theme1.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6.xml"/><Relationship Id="rId29" Type="http://schemas.openxmlformats.org/officeDocument/2006/relationships/externalLink" Target="externalLinks/externalLink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externalLink" Target="externalLinks/externalLink14.xml"/><Relationship Id="rId32" Type="http://schemas.openxmlformats.org/officeDocument/2006/relationships/externalLink" Target="externalLinks/externalLink22.xml"/><Relationship Id="rId37" Type="http://schemas.openxmlformats.org/officeDocument/2006/relationships/externalLink" Target="externalLinks/externalLink27.xml"/><Relationship Id="rId40" Type="http://schemas.openxmlformats.org/officeDocument/2006/relationships/externalLink" Target="externalLinks/externalLink3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externalLink" Target="externalLinks/externalLink13.xml"/><Relationship Id="rId28" Type="http://schemas.openxmlformats.org/officeDocument/2006/relationships/externalLink" Target="externalLinks/externalLink18.xml"/><Relationship Id="rId36" Type="http://schemas.openxmlformats.org/officeDocument/2006/relationships/externalLink" Target="externalLinks/externalLink26.xml"/><Relationship Id="rId10" Type="http://schemas.openxmlformats.org/officeDocument/2006/relationships/worksheet" Target="worksheets/sheet10.xml"/><Relationship Id="rId19" Type="http://schemas.openxmlformats.org/officeDocument/2006/relationships/externalLink" Target="externalLinks/externalLink9.xml"/><Relationship Id="rId31" Type="http://schemas.openxmlformats.org/officeDocument/2006/relationships/externalLink" Target="externalLinks/externalLink2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externalLink" Target="externalLinks/externalLink12.xml"/><Relationship Id="rId27" Type="http://schemas.openxmlformats.org/officeDocument/2006/relationships/externalLink" Target="externalLinks/externalLink17.xml"/><Relationship Id="rId30" Type="http://schemas.openxmlformats.org/officeDocument/2006/relationships/externalLink" Target="externalLinks/externalLink20.xml"/><Relationship Id="rId35" Type="http://schemas.openxmlformats.org/officeDocument/2006/relationships/externalLink" Target="externalLinks/externalLink25.xml"/><Relationship Id="rId43" Type="http://schemas.openxmlformats.org/officeDocument/2006/relationships/styles" Target="styles.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5" Type="http://schemas.openxmlformats.org/officeDocument/2006/relationships/externalLink" Target="externalLinks/externalLink15.xml"/><Relationship Id="rId33" Type="http://schemas.openxmlformats.org/officeDocument/2006/relationships/externalLink" Target="externalLinks/externalLink23.xml"/><Relationship Id="rId38" Type="http://schemas.openxmlformats.org/officeDocument/2006/relationships/externalLink" Target="externalLinks/externalLink28.xml"/><Relationship Id="rId46" Type="http://schemas.openxmlformats.org/officeDocument/2006/relationships/customXml" Target="../customXml/item1.xml"/><Relationship Id="rId20" Type="http://schemas.openxmlformats.org/officeDocument/2006/relationships/externalLink" Target="externalLinks/externalLink10.xml"/><Relationship Id="rId41" Type="http://schemas.openxmlformats.org/officeDocument/2006/relationships/externalLink" Target="externalLinks/externalLink3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Evolução</a:t>
            </a:r>
            <a:r>
              <a:rPr lang="pt-BR" baseline="0"/>
              <a:t> do Receita Médio Mensal</a:t>
            </a:r>
            <a:endParaRPr lang="pt-BR"/>
          </a:p>
        </c:rich>
      </c:tx>
      <c:overlay val="0"/>
      <c:spPr>
        <a:noFill/>
        <a:ln>
          <a:noFill/>
        </a:ln>
        <a:effectLst/>
      </c:spPr>
    </c:title>
    <c:autoTitleDeleted val="0"/>
    <c:plotArea>
      <c:layout/>
      <c:lineChart>
        <c:grouping val="standard"/>
        <c:varyColors val="0"/>
        <c:ser>
          <c:idx val="1"/>
          <c:order val="0"/>
          <c:tx>
            <c:strRef>
              <c:f>'Modelo DRE'!$O$210</c:f>
              <c:strCache>
                <c:ptCount val="1"/>
                <c:pt idx="0">
                  <c:v>Receita Mensal da Loja Grande</c:v>
                </c:pt>
              </c:strCache>
            </c:strRef>
          </c:tx>
          <c:marker>
            <c:symbol val="none"/>
          </c:marker>
          <c:cat>
            <c:strRef>
              <c:f>'Modelo DRE'!$P$202:$BF$202</c:f>
              <c:strCache>
                <c:ptCount val="43"/>
                <c:pt idx="0">
                  <c:v>0 Mês</c:v>
                </c:pt>
                <c:pt idx="1">
                  <c:v>1 Mês</c:v>
                </c:pt>
                <c:pt idx="2">
                  <c:v>2 Mês</c:v>
                </c:pt>
                <c:pt idx="3">
                  <c:v>3 Mês</c:v>
                </c:pt>
                <c:pt idx="4">
                  <c:v>4 Mês</c:v>
                </c:pt>
                <c:pt idx="5">
                  <c:v>5 Mês</c:v>
                </c:pt>
                <c:pt idx="6">
                  <c:v>6 Mês</c:v>
                </c:pt>
                <c:pt idx="7">
                  <c:v>7 Mês</c:v>
                </c:pt>
                <c:pt idx="8">
                  <c:v>8 Mês</c:v>
                </c:pt>
                <c:pt idx="9">
                  <c:v>9 Mês</c:v>
                </c:pt>
                <c:pt idx="10">
                  <c:v>10 Mês</c:v>
                </c:pt>
                <c:pt idx="11">
                  <c:v>11 Mês</c:v>
                </c:pt>
                <c:pt idx="12">
                  <c:v>12 Mês</c:v>
                </c:pt>
                <c:pt idx="13">
                  <c:v>13 Mês</c:v>
                </c:pt>
                <c:pt idx="14">
                  <c:v>14 Mês</c:v>
                </c:pt>
                <c:pt idx="15">
                  <c:v>15 Mês</c:v>
                </c:pt>
                <c:pt idx="16">
                  <c:v>16 Mês</c:v>
                </c:pt>
                <c:pt idx="17">
                  <c:v>17 Mês</c:v>
                </c:pt>
                <c:pt idx="18">
                  <c:v>18 Mês</c:v>
                </c:pt>
                <c:pt idx="19">
                  <c:v>19 Mês</c:v>
                </c:pt>
                <c:pt idx="20">
                  <c:v>20 Mês</c:v>
                </c:pt>
                <c:pt idx="21">
                  <c:v>21 Mês</c:v>
                </c:pt>
                <c:pt idx="22">
                  <c:v>22 Mês</c:v>
                </c:pt>
                <c:pt idx="23">
                  <c:v>23 Mês</c:v>
                </c:pt>
                <c:pt idx="24">
                  <c:v>24 Mês</c:v>
                </c:pt>
                <c:pt idx="25">
                  <c:v>25 Mês</c:v>
                </c:pt>
                <c:pt idx="26">
                  <c:v>26 Mês</c:v>
                </c:pt>
                <c:pt idx="27">
                  <c:v>27 Mês</c:v>
                </c:pt>
                <c:pt idx="28">
                  <c:v>28 Mês</c:v>
                </c:pt>
                <c:pt idx="29">
                  <c:v>29 Mês</c:v>
                </c:pt>
                <c:pt idx="30">
                  <c:v>30 Mês</c:v>
                </c:pt>
                <c:pt idx="31">
                  <c:v>31 Mês</c:v>
                </c:pt>
                <c:pt idx="32">
                  <c:v>32 Mês</c:v>
                </c:pt>
                <c:pt idx="33">
                  <c:v>33 Mês</c:v>
                </c:pt>
                <c:pt idx="34">
                  <c:v>34 Mês</c:v>
                </c:pt>
                <c:pt idx="35">
                  <c:v>35 Mês</c:v>
                </c:pt>
                <c:pt idx="36">
                  <c:v>36 Mês</c:v>
                </c:pt>
                <c:pt idx="37">
                  <c:v>37 Mês</c:v>
                </c:pt>
                <c:pt idx="38">
                  <c:v>38 Mês</c:v>
                </c:pt>
                <c:pt idx="39">
                  <c:v>39 Mês</c:v>
                </c:pt>
                <c:pt idx="40">
                  <c:v>40 Mês</c:v>
                </c:pt>
                <c:pt idx="41">
                  <c:v>41 Mês</c:v>
                </c:pt>
                <c:pt idx="42">
                  <c:v>42 Mês</c:v>
                </c:pt>
              </c:strCache>
            </c:strRef>
          </c:cat>
          <c:val>
            <c:numRef>
              <c:f>'Modelo DRE'!$P$210:$BF$210</c:f>
              <c:numCache>
                <c:formatCode>#,##0;\(#,##0\);\-</c:formatCode>
                <c:ptCount val="43"/>
                <c:pt idx="0">
                  <c:v>0</c:v>
                </c:pt>
                <c:pt idx="1">
                  <c:v>104166.66666666667</c:v>
                </c:pt>
                <c:pt idx="2">
                  <c:v>208333.33333333334</c:v>
                </c:pt>
                <c:pt idx="3">
                  <c:v>312500</c:v>
                </c:pt>
                <c:pt idx="4">
                  <c:v>416666.66666666669</c:v>
                </c:pt>
                <c:pt idx="5">
                  <c:v>520833.33333333337</c:v>
                </c:pt>
                <c:pt idx="6">
                  <c:v>625000</c:v>
                </c:pt>
                <c:pt idx="7">
                  <c:v>729166.66666666663</c:v>
                </c:pt>
                <c:pt idx="8">
                  <c:v>833333.33333333326</c:v>
                </c:pt>
                <c:pt idx="9">
                  <c:v>937499.99999999988</c:v>
                </c:pt>
                <c:pt idx="10">
                  <c:v>1041666.6666666665</c:v>
                </c:pt>
                <c:pt idx="11">
                  <c:v>1145833.3333333333</c:v>
                </c:pt>
                <c:pt idx="12">
                  <c:v>1250000</c:v>
                </c:pt>
                <c:pt idx="13">
                  <c:v>1354166.6666666667</c:v>
                </c:pt>
                <c:pt idx="14">
                  <c:v>1458333.3333333335</c:v>
                </c:pt>
                <c:pt idx="15">
                  <c:v>1562500.0000000002</c:v>
                </c:pt>
                <c:pt idx="16">
                  <c:v>1666666.666666667</c:v>
                </c:pt>
                <c:pt idx="17">
                  <c:v>1770833.3333333337</c:v>
                </c:pt>
                <c:pt idx="18">
                  <c:v>1875000.0000000005</c:v>
                </c:pt>
                <c:pt idx="19">
                  <c:v>1979166.6666666672</c:v>
                </c:pt>
                <c:pt idx="20">
                  <c:v>2083333.333333334</c:v>
                </c:pt>
                <c:pt idx="21">
                  <c:v>2187500.0000000005</c:v>
                </c:pt>
                <c:pt idx="22">
                  <c:v>2291666.666666667</c:v>
                </c:pt>
                <c:pt idx="23">
                  <c:v>2395833.3333333335</c:v>
                </c:pt>
                <c:pt idx="24">
                  <c:v>2500000</c:v>
                </c:pt>
                <c:pt idx="25">
                  <c:v>2500000</c:v>
                </c:pt>
                <c:pt idx="26">
                  <c:v>2500000</c:v>
                </c:pt>
                <c:pt idx="27">
                  <c:v>2500000</c:v>
                </c:pt>
                <c:pt idx="28">
                  <c:v>2500000</c:v>
                </c:pt>
                <c:pt idx="29">
                  <c:v>2500000</c:v>
                </c:pt>
                <c:pt idx="30">
                  <c:v>2500000</c:v>
                </c:pt>
                <c:pt idx="31">
                  <c:v>2500000</c:v>
                </c:pt>
                <c:pt idx="32">
                  <c:v>2500000</c:v>
                </c:pt>
                <c:pt idx="33">
                  <c:v>2500000</c:v>
                </c:pt>
                <c:pt idx="34">
                  <c:v>2500000</c:v>
                </c:pt>
                <c:pt idx="35">
                  <c:v>2500000</c:v>
                </c:pt>
                <c:pt idx="36">
                  <c:v>2500000</c:v>
                </c:pt>
                <c:pt idx="37">
                  <c:v>2500000</c:v>
                </c:pt>
                <c:pt idx="38">
                  <c:v>2500000</c:v>
                </c:pt>
                <c:pt idx="39">
                  <c:v>2500000</c:v>
                </c:pt>
                <c:pt idx="40">
                  <c:v>2500000</c:v>
                </c:pt>
                <c:pt idx="41">
                  <c:v>2500000</c:v>
                </c:pt>
                <c:pt idx="42">
                  <c:v>2500000</c:v>
                </c:pt>
              </c:numCache>
            </c:numRef>
          </c:val>
          <c:smooth val="0"/>
          <c:extLst>
            <c:ext xmlns:c16="http://schemas.microsoft.com/office/drawing/2014/chart" uri="{C3380CC4-5D6E-409C-BE32-E72D297353CC}">
              <c16:uniqueId val="{00000003-B788-4959-AD45-35F75131B318}"/>
            </c:ext>
          </c:extLst>
        </c:ser>
        <c:ser>
          <c:idx val="0"/>
          <c:order val="1"/>
          <c:tx>
            <c:strRef>
              <c:f>'Modelo DRE'!$O$203</c:f>
              <c:strCache>
                <c:ptCount val="1"/>
                <c:pt idx="0">
                  <c:v>Receita Mensal da Loja Pequena</c:v>
                </c:pt>
              </c:strCache>
            </c:strRef>
          </c:tx>
          <c:spPr>
            <a:ln w="28575" cap="rnd">
              <a:solidFill>
                <a:schemeClr val="accent1"/>
              </a:solidFill>
              <a:round/>
            </a:ln>
            <a:effectLst/>
          </c:spPr>
          <c:marker>
            <c:symbol val="none"/>
          </c:marker>
          <c:cat>
            <c:strRef>
              <c:f>'Modelo DRE'!$P$202:$BF$202</c:f>
              <c:strCache>
                <c:ptCount val="43"/>
                <c:pt idx="0">
                  <c:v>0 Mês</c:v>
                </c:pt>
                <c:pt idx="1">
                  <c:v>1 Mês</c:v>
                </c:pt>
                <c:pt idx="2">
                  <c:v>2 Mês</c:v>
                </c:pt>
                <c:pt idx="3">
                  <c:v>3 Mês</c:v>
                </c:pt>
                <c:pt idx="4">
                  <c:v>4 Mês</c:v>
                </c:pt>
                <c:pt idx="5">
                  <c:v>5 Mês</c:v>
                </c:pt>
                <c:pt idx="6">
                  <c:v>6 Mês</c:v>
                </c:pt>
                <c:pt idx="7">
                  <c:v>7 Mês</c:v>
                </c:pt>
                <c:pt idx="8">
                  <c:v>8 Mês</c:v>
                </c:pt>
                <c:pt idx="9">
                  <c:v>9 Mês</c:v>
                </c:pt>
                <c:pt idx="10">
                  <c:v>10 Mês</c:v>
                </c:pt>
                <c:pt idx="11">
                  <c:v>11 Mês</c:v>
                </c:pt>
                <c:pt idx="12">
                  <c:v>12 Mês</c:v>
                </c:pt>
                <c:pt idx="13">
                  <c:v>13 Mês</c:v>
                </c:pt>
                <c:pt idx="14">
                  <c:v>14 Mês</c:v>
                </c:pt>
                <c:pt idx="15">
                  <c:v>15 Mês</c:v>
                </c:pt>
                <c:pt idx="16">
                  <c:v>16 Mês</c:v>
                </c:pt>
                <c:pt idx="17">
                  <c:v>17 Mês</c:v>
                </c:pt>
                <c:pt idx="18">
                  <c:v>18 Mês</c:v>
                </c:pt>
                <c:pt idx="19">
                  <c:v>19 Mês</c:v>
                </c:pt>
                <c:pt idx="20">
                  <c:v>20 Mês</c:v>
                </c:pt>
                <c:pt idx="21">
                  <c:v>21 Mês</c:v>
                </c:pt>
                <c:pt idx="22">
                  <c:v>22 Mês</c:v>
                </c:pt>
                <c:pt idx="23">
                  <c:v>23 Mês</c:v>
                </c:pt>
                <c:pt idx="24">
                  <c:v>24 Mês</c:v>
                </c:pt>
                <c:pt idx="25">
                  <c:v>25 Mês</c:v>
                </c:pt>
                <c:pt idx="26">
                  <c:v>26 Mês</c:v>
                </c:pt>
                <c:pt idx="27">
                  <c:v>27 Mês</c:v>
                </c:pt>
                <c:pt idx="28">
                  <c:v>28 Mês</c:v>
                </c:pt>
                <c:pt idx="29">
                  <c:v>29 Mês</c:v>
                </c:pt>
                <c:pt idx="30">
                  <c:v>30 Mês</c:v>
                </c:pt>
                <c:pt idx="31">
                  <c:v>31 Mês</c:v>
                </c:pt>
                <c:pt idx="32">
                  <c:v>32 Mês</c:v>
                </c:pt>
                <c:pt idx="33">
                  <c:v>33 Mês</c:v>
                </c:pt>
                <c:pt idx="34">
                  <c:v>34 Mês</c:v>
                </c:pt>
                <c:pt idx="35">
                  <c:v>35 Mês</c:v>
                </c:pt>
                <c:pt idx="36">
                  <c:v>36 Mês</c:v>
                </c:pt>
                <c:pt idx="37">
                  <c:v>37 Mês</c:v>
                </c:pt>
                <c:pt idx="38">
                  <c:v>38 Mês</c:v>
                </c:pt>
                <c:pt idx="39">
                  <c:v>39 Mês</c:v>
                </c:pt>
                <c:pt idx="40">
                  <c:v>40 Mês</c:v>
                </c:pt>
                <c:pt idx="41">
                  <c:v>41 Mês</c:v>
                </c:pt>
                <c:pt idx="42">
                  <c:v>42 Mês</c:v>
                </c:pt>
              </c:strCache>
            </c:strRef>
          </c:cat>
          <c:val>
            <c:numRef>
              <c:f>'Modelo DRE'!$P$203:$BF$203</c:f>
              <c:numCache>
                <c:formatCode>#,##0;\(#,##0\);\-</c:formatCode>
                <c:ptCount val="43"/>
                <c:pt idx="0">
                  <c:v>0</c:v>
                </c:pt>
                <c:pt idx="1">
                  <c:v>83333.333333333328</c:v>
                </c:pt>
                <c:pt idx="2">
                  <c:v>166666.66666666666</c:v>
                </c:pt>
                <c:pt idx="3">
                  <c:v>250000</c:v>
                </c:pt>
                <c:pt idx="4">
                  <c:v>333333.33333333331</c:v>
                </c:pt>
                <c:pt idx="5">
                  <c:v>416666.66666666663</c:v>
                </c:pt>
                <c:pt idx="6">
                  <c:v>499999.99999999994</c:v>
                </c:pt>
                <c:pt idx="7">
                  <c:v>583333.33333333326</c:v>
                </c:pt>
                <c:pt idx="8">
                  <c:v>666666.66666666663</c:v>
                </c:pt>
                <c:pt idx="9">
                  <c:v>750000</c:v>
                </c:pt>
                <c:pt idx="10">
                  <c:v>833333.33333333337</c:v>
                </c:pt>
                <c:pt idx="11">
                  <c:v>916666.66666666674</c:v>
                </c:pt>
                <c:pt idx="12">
                  <c:v>1000000</c:v>
                </c:pt>
                <c:pt idx="13">
                  <c:v>1000000</c:v>
                </c:pt>
                <c:pt idx="14">
                  <c:v>1000000</c:v>
                </c:pt>
                <c:pt idx="15">
                  <c:v>1000000</c:v>
                </c:pt>
                <c:pt idx="16">
                  <c:v>1000000</c:v>
                </c:pt>
                <c:pt idx="17">
                  <c:v>1000000</c:v>
                </c:pt>
                <c:pt idx="18">
                  <c:v>1000000</c:v>
                </c:pt>
                <c:pt idx="19">
                  <c:v>1000000</c:v>
                </c:pt>
                <c:pt idx="20">
                  <c:v>1000000</c:v>
                </c:pt>
                <c:pt idx="21">
                  <c:v>1000000</c:v>
                </c:pt>
                <c:pt idx="22">
                  <c:v>1000000</c:v>
                </c:pt>
                <c:pt idx="23">
                  <c:v>1000000</c:v>
                </c:pt>
                <c:pt idx="24">
                  <c:v>1000000</c:v>
                </c:pt>
                <c:pt idx="25">
                  <c:v>1000000</c:v>
                </c:pt>
                <c:pt idx="26">
                  <c:v>1000000</c:v>
                </c:pt>
                <c:pt idx="27">
                  <c:v>1000000</c:v>
                </c:pt>
                <c:pt idx="28">
                  <c:v>1000000</c:v>
                </c:pt>
                <c:pt idx="29">
                  <c:v>1000000</c:v>
                </c:pt>
                <c:pt idx="30">
                  <c:v>1000000</c:v>
                </c:pt>
                <c:pt idx="31">
                  <c:v>1000000</c:v>
                </c:pt>
                <c:pt idx="32">
                  <c:v>1000000</c:v>
                </c:pt>
                <c:pt idx="33">
                  <c:v>1000000</c:v>
                </c:pt>
                <c:pt idx="34">
                  <c:v>1000000</c:v>
                </c:pt>
                <c:pt idx="35">
                  <c:v>1000000</c:v>
                </c:pt>
                <c:pt idx="36">
                  <c:v>1000000</c:v>
                </c:pt>
                <c:pt idx="37">
                  <c:v>1000000</c:v>
                </c:pt>
                <c:pt idx="38">
                  <c:v>1000000</c:v>
                </c:pt>
                <c:pt idx="39">
                  <c:v>1000000</c:v>
                </c:pt>
                <c:pt idx="40">
                  <c:v>1000000</c:v>
                </c:pt>
                <c:pt idx="41">
                  <c:v>1000000</c:v>
                </c:pt>
                <c:pt idx="42">
                  <c:v>1000000</c:v>
                </c:pt>
              </c:numCache>
            </c:numRef>
          </c:val>
          <c:smooth val="0"/>
          <c:extLst>
            <c:ext xmlns:c16="http://schemas.microsoft.com/office/drawing/2014/chart" uri="{C3380CC4-5D6E-409C-BE32-E72D297353CC}">
              <c16:uniqueId val="{00000002-B788-4959-AD45-35F75131B318}"/>
            </c:ext>
          </c:extLst>
        </c:ser>
        <c:dLbls>
          <c:showLegendKey val="0"/>
          <c:showVal val="0"/>
          <c:showCatName val="0"/>
          <c:showSerName val="0"/>
          <c:showPercent val="0"/>
          <c:showBubbleSize val="0"/>
        </c:dLbls>
        <c:smooth val="0"/>
        <c:axId val="2084173455"/>
        <c:axId val="2084173871"/>
      </c:lineChart>
      <c:catAx>
        <c:axId val="208417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pt-BR"/>
          </a:p>
        </c:txPr>
        <c:crossAx val="2084173871"/>
        <c:crosses val="autoZero"/>
        <c:auto val="1"/>
        <c:lblAlgn val="ctr"/>
        <c:lblOffset val="100"/>
        <c:noMultiLvlLbl val="0"/>
      </c:catAx>
      <c:valAx>
        <c:axId val="20841738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84173455"/>
        <c:crosses val="autoZero"/>
        <c:crossBetween val="between"/>
      </c:valAx>
    </c:plotArea>
    <c:legend>
      <c:legendPos val="b"/>
      <c:overlay val="0"/>
    </c:legend>
    <c:plotVisOnly val="1"/>
    <c:dispBlanksAs val="gap"/>
    <c:showDLblsOverMax val="0"/>
    <c:extLst/>
  </c:chart>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Evolução</a:t>
            </a:r>
            <a:r>
              <a:rPr lang="pt-BR" baseline="0"/>
              <a:t> do Receita Médio Anual</a:t>
            </a:r>
          </a:p>
        </c:rich>
      </c:tx>
      <c:overlay val="0"/>
      <c:spPr>
        <a:noFill/>
        <a:ln>
          <a:noFill/>
        </a:ln>
        <a:effectLst/>
      </c:spPr>
    </c:title>
    <c:autoTitleDeleted val="0"/>
    <c:plotArea>
      <c:layout/>
      <c:lineChart>
        <c:grouping val="standard"/>
        <c:varyColors val="0"/>
        <c:ser>
          <c:idx val="1"/>
          <c:order val="0"/>
          <c:tx>
            <c:strRef>
              <c:f>'Modelo DRE'!$D$202</c:f>
              <c:strCache>
                <c:ptCount val="1"/>
                <c:pt idx="0">
                  <c:v>Loja Pequena</c:v>
                </c:pt>
              </c:strCache>
            </c:strRef>
          </c:tx>
          <c:marker>
            <c:symbol val="none"/>
          </c:marker>
          <c:cat>
            <c:strRef>
              <c:f>'Modelo DRE'!$C$203:$C$207</c:f>
              <c:strCache>
                <c:ptCount val="5"/>
                <c:pt idx="0">
                  <c:v>0.5Y</c:v>
                </c:pt>
                <c:pt idx="1">
                  <c:v>1.5Y</c:v>
                </c:pt>
                <c:pt idx="2">
                  <c:v>2.5Y</c:v>
                </c:pt>
                <c:pt idx="3">
                  <c:v>3.5Y</c:v>
                </c:pt>
                <c:pt idx="4">
                  <c:v>+Y</c:v>
                </c:pt>
              </c:strCache>
            </c:strRef>
          </c:cat>
          <c:val>
            <c:numRef>
              <c:f>'Modelo DRE'!$D$203:$D$207</c:f>
              <c:numCache>
                <c:formatCode>#,##0;\(#,##0\);\-</c:formatCode>
                <c:ptCount val="5"/>
                <c:pt idx="0">
                  <c:v>1750000</c:v>
                </c:pt>
                <c:pt idx="1">
                  <c:v>10750000</c:v>
                </c:pt>
                <c:pt idx="2">
                  <c:v>12000000</c:v>
                </c:pt>
                <c:pt idx="3">
                  <c:v>12000000</c:v>
                </c:pt>
                <c:pt idx="4">
                  <c:v>12000000</c:v>
                </c:pt>
              </c:numCache>
            </c:numRef>
          </c:val>
          <c:smooth val="0"/>
          <c:extLst>
            <c:ext xmlns:c16="http://schemas.microsoft.com/office/drawing/2014/chart" uri="{C3380CC4-5D6E-409C-BE32-E72D297353CC}">
              <c16:uniqueId val="{00000000-58B3-4688-9637-DEB0FDF54291}"/>
            </c:ext>
          </c:extLst>
        </c:ser>
        <c:ser>
          <c:idx val="0"/>
          <c:order val="1"/>
          <c:tx>
            <c:strRef>
              <c:f>'Modelo DRE'!$E$202</c:f>
              <c:strCache>
                <c:ptCount val="1"/>
                <c:pt idx="0">
                  <c:v>Loja Grande</c:v>
                </c:pt>
              </c:strCache>
            </c:strRef>
          </c:tx>
          <c:marker>
            <c:symbol val="none"/>
          </c:marker>
          <c:cat>
            <c:strRef>
              <c:f>'Modelo DRE'!$C$203:$C$207</c:f>
              <c:strCache>
                <c:ptCount val="5"/>
                <c:pt idx="0">
                  <c:v>0.5Y</c:v>
                </c:pt>
                <c:pt idx="1">
                  <c:v>1.5Y</c:v>
                </c:pt>
                <c:pt idx="2">
                  <c:v>2.5Y</c:v>
                </c:pt>
                <c:pt idx="3">
                  <c:v>3.5Y</c:v>
                </c:pt>
                <c:pt idx="4">
                  <c:v>+Y</c:v>
                </c:pt>
              </c:strCache>
            </c:strRef>
          </c:cat>
          <c:val>
            <c:numRef>
              <c:f>'Modelo DRE'!$E$203:$E$207</c:f>
              <c:numCache>
                <c:formatCode>#,##0;\(#,##0\);\-</c:formatCode>
                <c:ptCount val="5"/>
                <c:pt idx="0">
                  <c:v>2187500</c:v>
                </c:pt>
                <c:pt idx="1">
                  <c:v>15625000.000000002</c:v>
                </c:pt>
                <c:pt idx="2">
                  <c:v>28437500</c:v>
                </c:pt>
                <c:pt idx="3">
                  <c:v>30000000</c:v>
                </c:pt>
                <c:pt idx="4">
                  <c:v>30000000</c:v>
                </c:pt>
              </c:numCache>
            </c:numRef>
          </c:val>
          <c:smooth val="0"/>
          <c:extLst>
            <c:ext xmlns:c16="http://schemas.microsoft.com/office/drawing/2014/chart" uri="{C3380CC4-5D6E-409C-BE32-E72D297353CC}">
              <c16:uniqueId val="{00000001-58B3-4688-9637-DEB0FDF54291}"/>
            </c:ext>
          </c:extLst>
        </c:ser>
        <c:dLbls>
          <c:showLegendKey val="0"/>
          <c:showVal val="0"/>
          <c:showCatName val="0"/>
          <c:showSerName val="0"/>
          <c:showPercent val="0"/>
          <c:showBubbleSize val="0"/>
        </c:dLbls>
        <c:smooth val="0"/>
        <c:axId val="2084173455"/>
        <c:axId val="2084173871"/>
      </c:lineChart>
      <c:catAx>
        <c:axId val="208417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pt-BR"/>
          </a:p>
        </c:txPr>
        <c:crossAx val="2084173871"/>
        <c:crosses val="autoZero"/>
        <c:auto val="1"/>
        <c:lblAlgn val="ctr"/>
        <c:lblOffset val="100"/>
        <c:noMultiLvlLbl val="0"/>
      </c:catAx>
      <c:valAx>
        <c:axId val="208417387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84173455"/>
        <c:crosses val="autoZero"/>
        <c:crossBetween val="between"/>
      </c:valAx>
    </c:plotArea>
    <c:legend>
      <c:legendPos val="b"/>
      <c:overlay val="0"/>
    </c:legend>
    <c:plotVisOnly val="1"/>
    <c:dispBlanksAs val="gap"/>
    <c:showDLblsOverMax val="0"/>
    <c:extLst/>
  </c:chart>
  <c:txPr>
    <a:bodyPr/>
    <a:lstStyle/>
    <a:p>
      <a:pPr>
        <a:defRPr/>
      </a:pPr>
      <a:endParaRPr lang="pt-B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8.36012523072629E-3"/>
          <c:w val="0.96955922321761845"/>
          <c:h val="0.99163987476927373"/>
        </c:manualLayout>
      </c:layout>
      <c:barChart>
        <c:barDir val="col"/>
        <c:grouping val="clustered"/>
        <c:varyColors val="0"/>
        <c:ser>
          <c:idx val="0"/>
          <c:order val="0"/>
          <c:tx>
            <c:strRef>
              <c:f>Valuation!$B$13</c:f>
              <c:strCache>
                <c:ptCount val="1"/>
                <c:pt idx="0">
                  <c:v>FCFF</c:v>
                </c:pt>
              </c:strCache>
            </c:strRef>
          </c:tx>
          <c:spPr>
            <a:solidFill>
              <a:schemeClr val="accent1"/>
            </a:solidFill>
            <a:ln>
              <a:noFill/>
            </a:ln>
            <a:effectLst/>
          </c:spPr>
          <c:invertIfNegative val="0"/>
          <c:cat>
            <c:numRef>
              <c:f>Valuation!$H$6:$L$6</c:f>
              <c:numCache>
                <c:formatCode>0000"E"</c:formatCode>
                <c:ptCount val="5"/>
                <c:pt idx="0">
                  <c:v>2022</c:v>
                </c:pt>
                <c:pt idx="1">
                  <c:v>2023</c:v>
                </c:pt>
                <c:pt idx="2">
                  <c:v>2024</c:v>
                </c:pt>
                <c:pt idx="3">
                  <c:v>2025</c:v>
                </c:pt>
                <c:pt idx="4">
                  <c:v>2026</c:v>
                </c:pt>
              </c:numCache>
            </c:numRef>
          </c:cat>
          <c:val>
            <c:numRef>
              <c:f>Valuation!$H$13:$L$13</c:f>
              <c:numCache>
                <c:formatCode>#,##0;\(#,##0\);\-</c:formatCode>
                <c:ptCount val="5"/>
                <c:pt idx="0">
                  <c:v>-19903804.10684374</c:v>
                </c:pt>
                <c:pt idx="1">
                  <c:v>-16506621.146378107</c:v>
                </c:pt>
                <c:pt idx="2">
                  <c:v>12703223.568647929</c:v>
                </c:pt>
                <c:pt idx="3">
                  <c:v>53532263.469188519</c:v>
                </c:pt>
                <c:pt idx="4">
                  <c:v>64170512.774604127</c:v>
                </c:pt>
              </c:numCache>
            </c:numRef>
          </c:val>
          <c:extLst>
            <c:ext xmlns:c16="http://schemas.microsoft.com/office/drawing/2014/chart" uri="{C3380CC4-5D6E-409C-BE32-E72D297353CC}">
              <c16:uniqueId val="{00000000-6AC5-43C9-9373-D849F22EBC3B}"/>
            </c:ext>
          </c:extLst>
        </c:ser>
        <c:ser>
          <c:idx val="1"/>
          <c:order val="1"/>
          <c:tx>
            <c:strRef>
              <c:f>Valuation!$B$15</c:f>
              <c:strCache>
                <c:ptCount val="1"/>
                <c:pt idx="0">
                  <c:v>Valor Presente FCFF</c:v>
                </c:pt>
              </c:strCache>
            </c:strRef>
          </c:tx>
          <c:spPr>
            <a:solidFill>
              <a:schemeClr val="accent2"/>
            </a:solidFill>
            <a:ln>
              <a:noFill/>
            </a:ln>
            <a:effectLst/>
          </c:spPr>
          <c:invertIfNegative val="0"/>
          <c:cat>
            <c:numRef>
              <c:f>Valuation!$H$6:$L$6</c:f>
              <c:numCache>
                <c:formatCode>0000"E"</c:formatCode>
                <c:ptCount val="5"/>
                <c:pt idx="0">
                  <c:v>2022</c:v>
                </c:pt>
                <c:pt idx="1">
                  <c:v>2023</c:v>
                </c:pt>
                <c:pt idx="2">
                  <c:v>2024</c:v>
                </c:pt>
                <c:pt idx="3">
                  <c:v>2025</c:v>
                </c:pt>
                <c:pt idx="4">
                  <c:v>2026</c:v>
                </c:pt>
              </c:numCache>
            </c:numRef>
          </c:cat>
          <c:val>
            <c:numRef>
              <c:f>Valuation!$H$15:$L$15</c:f>
              <c:numCache>
                <c:formatCode>#,##0;\(#,##0\);\-</c:formatCode>
                <c:ptCount val="5"/>
                <c:pt idx="0">
                  <c:v>-17248705.454062302</c:v>
                </c:pt>
                <c:pt idx="1">
                  <c:v>-12396498.104949567</c:v>
                </c:pt>
                <c:pt idx="2">
                  <c:v>8267518.8451048816</c:v>
                </c:pt>
                <c:pt idx="3">
                  <c:v>30192374.946265914</c:v>
                </c:pt>
                <c:pt idx="4">
                  <c:v>31364444.236316677</c:v>
                </c:pt>
              </c:numCache>
            </c:numRef>
          </c:val>
          <c:extLst>
            <c:ext xmlns:c16="http://schemas.microsoft.com/office/drawing/2014/chart" uri="{C3380CC4-5D6E-409C-BE32-E72D297353CC}">
              <c16:uniqueId val="{00000001-6AC5-43C9-9373-D849F22EBC3B}"/>
            </c:ext>
          </c:extLst>
        </c:ser>
        <c:dLbls>
          <c:showLegendKey val="0"/>
          <c:showVal val="0"/>
          <c:showCatName val="0"/>
          <c:showSerName val="0"/>
          <c:showPercent val="0"/>
          <c:showBubbleSize val="0"/>
        </c:dLbls>
        <c:gapWidth val="219"/>
        <c:overlap val="-27"/>
        <c:axId val="798686335"/>
        <c:axId val="798698399"/>
      </c:barChart>
      <c:catAx>
        <c:axId val="798686335"/>
        <c:scaling>
          <c:orientation val="minMax"/>
        </c:scaling>
        <c:delete val="0"/>
        <c:axPos val="b"/>
        <c:numFmt formatCode="000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798698399"/>
        <c:crosses val="autoZero"/>
        <c:auto val="1"/>
        <c:lblAlgn val="ctr"/>
        <c:lblOffset val="100"/>
        <c:noMultiLvlLbl val="0"/>
      </c:catAx>
      <c:valAx>
        <c:axId val="798698399"/>
        <c:scaling>
          <c:orientation val="minMax"/>
        </c:scaling>
        <c:delete val="1"/>
        <c:axPos val="l"/>
        <c:numFmt formatCode="#,##0;\(#,##0\);\-" sourceLinked="1"/>
        <c:majorTickMark val="none"/>
        <c:minorTickMark val="none"/>
        <c:tickLblPos val="nextTo"/>
        <c:crossAx val="798686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FootBall Field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stacked"/>
        <c:varyColors val="0"/>
        <c:ser>
          <c:idx val="0"/>
          <c:order val="0"/>
          <c:tx>
            <c:strRef>
              <c:f>Valuation!$B$101</c:f>
              <c:strCache>
                <c:ptCount val="1"/>
                <c:pt idx="0">
                  <c:v>Inferior</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Valuation!$D$100:$F$100</c:f>
              <c:strCache>
                <c:ptCount val="3"/>
                <c:pt idx="0">
                  <c:v>Comps. Transações Passadas</c:v>
                </c:pt>
                <c:pt idx="1">
                  <c:v>Empresas Comparáveis</c:v>
                </c:pt>
                <c:pt idx="2">
                  <c:v>DCF (PetCo)</c:v>
                </c:pt>
              </c:strCache>
            </c:strRef>
          </c:cat>
          <c:val>
            <c:numRef>
              <c:f>Valuation!$D$101:$F$101</c:f>
              <c:numCache>
                <c:formatCode>#,##0;\(#,##0\)</c:formatCode>
                <c:ptCount val="3"/>
                <c:pt idx="0">
                  <c:v>87.1374</c:v>
                </c:pt>
                <c:pt idx="1">
                  <c:v>171.78516000000002</c:v>
                </c:pt>
                <c:pt idx="2">
                  <c:v>241.86093285126995</c:v>
                </c:pt>
              </c:numCache>
            </c:numRef>
          </c:val>
          <c:extLst>
            <c:ext xmlns:c16="http://schemas.microsoft.com/office/drawing/2014/chart" uri="{C3380CC4-5D6E-409C-BE32-E72D297353CC}">
              <c16:uniqueId val="{00000000-6A36-407E-AC9F-9EFFED250960}"/>
            </c:ext>
          </c:extLst>
        </c:ser>
        <c:ser>
          <c:idx val="1"/>
          <c:order val="1"/>
          <c:tx>
            <c:strRef>
              <c:f>Valuation!$B$103</c:f>
              <c:strCache>
                <c:ptCount val="1"/>
                <c:pt idx="0">
                  <c:v>Dif</c:v>
                </c:pt>
              </c:strCache>
            </c:strRef>
          </c:tx>
          <c:spPr>
            <a:solidFill>
              <a:schemeClr val="accent2"/>
            </a:solidFill>
            <a:ln>
              <a:noFill/>
            </a:ln>
            <a:effectLst/>
          </c:spPr>
          <c:invertIfNegative val="0"/>
          <c:cat>
            <c:strRef>
              <c:f>Valuation!$D$100:$F$100</c:f>
              <c:strCache>
                <c:ptCount val="3"/>
                <c:pt idx="0">
                  <c:v>Comps. Transações Passadas</c:v>
                </c:pt>
                <c:pt idx="1">
                  <c:v>Empresas Comparáveis</c:v>
                </c:pt>
                <c:pt idx="2">
                  <c:v>DCF (PetCo)</c:v>
                </c:pt>
              </c:strCache>
            </c:strRef>
          </c:cat>
          <c:val>
            <c:numRef>
              <c:f>Valuation!$D$103:$F$103</c:f>
              <c:numCache>
                <c:formatCode>#,##0;\(#,##0\)</c:formatCode>
                <c:ptCount val="3"/>
                <c:pt idx="0">
                  <c:v>368.46672000000001</c:v>
                </c:pt>
                <c:pt idx="1">
                  <c:v>219.08831999999995</c:v>
                </c:pt>
                <c:pt idx="2">
                  <c:v>142.30392012701347</c:v>
                </c:pt>
              </c:numCache>
            </c:numRef>
          </c:val>
          <c:extLst>
            <c:ext xmlns:c16="http://schemas.microsoft.com/office/drawing/2014/chart" uri="{C3380CC4-5D6E-409C-BE32-E72D297353CC}">
              <c16:uniqueId val="{00000001-6A36-407E-AC9F-9EFFED250960}"/>
            </c:ext>
          </c:extLst>
        </c:ser>
        <c:ser>
          <c:idx val="3"/>
          <c:order val="2"/>
          <c:tx>
            <c:strRef>
              <c:f>Valuation!$B$102</c:f>
              <c:strCache>
                <c:ptCount val="1"/>
                <c:pt idx="0">
                  <c:v>Superior</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Valuation!$D$100:$F$100</c:f>
              <c:strCache>
                <c:ptCount val="3"/>
                <c:pt idx="0">
                  <c:v>Comps. Transações Passadas</c:v>
                </c:pt>
                <c:pt idx="1">
                  <c:v>Empresas Comparáveis</c:v>
                </c:pt>
                <c:pt idx="2">
                  <c:v>DCF (PetCo)</c:v>
                </c:pt>
              </c:strCache>
            </c:strRef>
          </c:cat>
          <c:val>
            <c:numRef>
              <c:f>Valuation!$D$102:$F$102</c:f>
              <c:numCache>
                <c:formatCode>#,##0;\(#,##0\)</c:formatCode>
                <c:ptCount val="3"/>
                <c:pt idx="0">
                  <c:v>455.60412000000002</c:v>
                </c:pt>
                <c:pt idx="1">
                  <c:v>390.87347999999997</c:v>
                </c:pt>
                <c:pt idx="2">
                  <c:v>384.16485297828342</c:v>
                </c:pt>
              </c:numCache>
            </c:numRef>
          </c:val>
          <c:extLst>
            <c:ext xmlns:c16="http://schemas.microsoft.com/office/drawing/2014/chart" uri="{C3380CC4-5D6E-409C-BE32-E72D297353CC}">
              <c16:uniqueId val="{00000007-6A36-407E-AC9F-9EFFED250960}"/>
            </c:ext>
          </c:extLst>
        </c:ser>
        <c:dLbls>
          <c:showLegendKey val="0"/>
          <c:showVal val="0"/>
          <c:showCatName val="0"/>
          <c:showSerName val="0"/>
          <c:showPercent val="0"/>
          <c:showBubbleSize val="0"/>
        </c:dLbls>
        <c:gapWidth val="150"/>
        <c:overlap val="100"/>
        <c:axId val="572807391"/>
        <c:axId val="572813215"/>
      </c:barChart>
      <c:lineChart>
        <c:grouping val="standard"/>
        <c:varyColors val="0"/>
        <c:ser>
          <c:idx val="4"/>
          <c:order val="3"/>
          <c:tx>
            <c:strRef>
              <c:f>Valuation!$B$106</c:f>
              <c:strCache>
                <c:ptCount val="1"/>
                <c:pt idx="0">
                  <c:v>EV Foot Boll Field</c:v>
                </c:pt>
              </c:strCache>
            </c:strRef>
          </c:tx>
          <c:spPr>
            <a:ln w="28575" cap="rnd">
              <a:solidFill>
                <a:schemeClr val="accent6"/>
              </a:solidFill>
              <a:round/>
            </a:ln>
            <a:effectLst/>
          </c:spPr>
          <c:marker>
            <c:symbol val="none"/>
          </c:marker>
          <c:dLbls>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107-4A38-9927-F35819F81672}"/>
                </c:ext>
              </c:extLst>
            </c:dLbl>
            <c:numFmt formatCode="#,##0;\(#,##0\)" sourceLinked="0"/>
            <c:spPr>
              <a:solidFill>
                <a:schemeClr val="accent6"/>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pt-BR"/>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Valuation!$D$100:$G$100</c:f>
              <c:strCache>
                <c:ptCount val="4"/>
                <c:pt idx="0">
                  <c:v>Comps. Transações Passadas</c:v>
                </c:pt>
                <c:pt idx="1">
                  <c:v>Empresas Comparáveis</c:v>
                </c:pt>
                <c:pt idx="2">
                  <c:v>DCF (PetCo)</c:v>
                </c:pt>
                <c:pt idx="3">
                  <c:v>EV Foot Boll Field</c:v>
                </c:pt>
              </c:strCache>
            </c:strRef>
          </c:cat>
          <c:val>
            <c:numRef>
              <c:f>Valuation!$D$106:$G$106</c:f>
              <c:numCache>
                <c:formatCode>#,##0;\(#,##0\)</c:formatCode>
                <c:ptCount val="4"/>
                <c:pt idx="0">
                  <c:v>294.68146645738835</c:v>
                </c:pt>
                <c:pt idx="1">
                  <c:v>294.68146645738835</c:v>
                </c:pt>
                <c:pt idx="2">
                  <c:v>294.68146645738835</c:v>
                </c:pt>
                <c:pt idx="3">
                  <c:v>294.68146645738835</c:v>
                </c:pt>
              </c:numCache>
            </c:numRef>
          </c:val>
          <c:smooth val="0"/>
          <c:extLst>
            <c:ext xmlns:c16="http://schemas.microsoft.com/office/drawing/2014/chart" uri="{C3380CC4-5D6E-409C-BE32-E72D297353CC}">
              <c16:uniqueId val="{00000001-7107-4A38-9927-F35819F81672}"/>
            </c:ext>
          </c:extLst>
        </c:ser>
        <c:dLbls>
          <c:showLegendKey val="0"/>
          <c:showVal val="0"/>
          <c:showCatName val="0"/>
          <c:showSerName val="0"/>
          <c:showPercent val="0"/>
          <c:showBubbleSize val="0"/>
        </c:dLbls>
        <c:marker val="1"/>
        <c:smooth val="0"/>
        <c:axId val="572807391"/>
        <c:axId val="572813215"/>
      </c:lineChart>
      <c:catAx>
        <c:axId val="572807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572813215"/>
        <c:crosses val="autoZero"/>
        <c:auto val="1"/>
        <c:lblAlgn val="ctr"/>
        <c:lblOffset val="100"/>
        <c:noMultiLvlLbl val="0"/>
      </c:catAx>
      <c:valAx>
        <c:axId val="572813215"/>
        <c:scaling>
          <c:orientation val="minMax"/>
          <c:max val="500"/>
        </c:scaling>
        <c:delete val="1"/>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crossAx val="572807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_xlchart.v5.0</cx:f>
      </cx:strDim>
      <cx:numDim type="val">
        <cx:f>_xlchart.v5.1</cx:f>
      </cx:numDim>
    </cx:data>
  </cx:chartData>
  <cx:chart>
    <cx:plotArea>
      <cx:plotAreaRegion>
        <cx:series layoutId="waterfall" uniqueId="{00000003-26D9-47EF-8748-0E58489BF6FC}" formatIdx="0">
          <cx:tx>
            <cx:txData>
              <cx:f>_xlchart.v5.2</cx:f>
              <cx:v>DCF</cx:v>
            </cx:txData>
          </cx:tx>
          <cx:dataPt idx="2">
            <cx:spPr>
              <a:ln w="9525">
                <a:solidFill>
                  <a:sysClr val="windowText" lastClr="000000"/>
                </a:solidFill>
                <a:prstDash val="dash"/>
              </a:ln>
            </cx:spPr>
          </cx:dataPt>
          <cx:dataLabels pos="outEnd">
            <cx:visibility seriesName="0" categoryName="0" value="1"/>
          </cx:dataLabels>
          <cx:dataId val="0"/>
          <cx:layoutPr>
            <cx:subtotals>
              <cx:idx val="2"/>
              <cx:idx val="4"/>
            </cx:subtotals>
          </cx:layoutPr>
        </cx:series>
      </cx:plotAreaRegion>
      <cx:axis id="0">
        <cx:catScaling gapWidth="0.5"/>
        <cx:tickLabels/>
        <cx:txPr>
          <a:bodyPr spcFirstLastPara="1" vertOverflow="ellipsis" horzOverflow="overflow" wrap="square" lIns="0" tIns="0" rIns="0" bIns="0" anchor="ctr" anchorCtr="1"/>
          <a:lstStyle/>
          <a:p>
            <a:pPr algn="ctr" rtl="0">
              <a:defRPr sz="600"/>
            </a:pPr>
            <a:endParaRPr lang="en-US" sz="600" b="0" i="0" u="none" strike="noStrike" baseline="0">
              <a:solidFill>
                <a:sysClr val="windowText" lastClr="000000">
                  <a:lumMod val="65000"/>
                  <a:lumOff val="35000"/>
                </a:sysClr>
              </a:solidFill>
              <a:latin typeface="Calibri" panose="020F0502020204030204"/>
            </a:endParaRPr>
          </a:p>
        </cx:txPr>
      </cx:axis>
      <cx:axis id="1" hidden="1">
        <cx:valScaling/>
        <cx:tickLabels/>
      </cx:axis>
    </cx:plotArea>
  </cx:chart>
  <cx:fmtOvrs>
    <cx:fmtOvr idx="2">
      <cx:spPr>
        <a:solidFill>
          <a:schemeClr val="accent6"/>
        </a:solidFill>
      </cx:spPr>
    </cx:fmtOvr>
  </cx:fmtOvr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4.xml"/><Relationship Id="rId2" Type="http://schemas.microsoft.com/office/2014/relationships/chartEx" Target="../charts/chartEx1.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82437</xdr:colOff>
      <xdr:row>4</xdr:row>
      <xdr:rowOff>38100</xdr:rowOff>
    </xdr:from>
    <xdr:to>
      <xdr:col>13</xdr:col>
      <xdr:colOff>82437</xdr:colOff>
      <xdr:row>10</xdr:row>
      <xdr:rowOff>21077</xdr:rowOff>
    </xdr:to>
    <xdr:cxnSp macro="">
      <xdr:nvCxnSpPr>
        <xdr:cNvPr id="2" name="Straight Connector 4">
          <a:extLst>
            <a:ext uri="{FF2B5EF4-FFF2-40B4-BE49-F238E27FC236}">
              <a16:creationId xmlns:a16="http://schemas.microsoft.com/office/drawing/2014/main" id="{27F938E1-B3A9-4834-AA0B-82D02558A4C8}"/>
            </a:ext>
          </a:extLst>
        </xdr:cNvPr>
        <xdr:cNvCxnSpPr/>
      </xdr:nvCxnSpPr>
      <xdr:spPr>
        <a:xfrm>
          <a:off x="8515237" y="704850"/>
          <a:ext cx="0" cy="1106927"/>
        </a:xfrm>
        <a:prstGeom prst="line">
          <a:avLst/>
        </a:prstGeom>
        <a:ln w="12700">
          <a:solidFill>
            <a:schemeClr val="bg1">
              <a:lumMod val="65000"/>
            </a:schemeClr>
          </a:solidFill>
        </a:ln>
        <a:effectLst/>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33131</xdr:colOff>
      <xdr:row>2</xdr:row>
      <xdr:rowOff>0</xdr:rowOff>
    </xdr:from>
    <xdr:to>
      <xdr:col>3</xdr:col>
      <xdr:colOff>456612</xdr:colOff>
      <xdr:row>5</xdr:row>
      <xdr:rowOff>124239</xdr:rowOff>
    </xdr:to>
    <xdr:pic>
      <xdr:nvPicPr>
        <xdr:cNvPr id="5" name="Picture 4">
          <a:extLst>
            <a:ext uri="{FF2B5EF4-FFF2-40B4-BE49-F238E27FC236}">
              <a16:creationId xmlns:a16="http://schemas.microsoft.com/office/drawing/2014/main" id="{800CAE5C-C9D2-47A2-9EAD-0134B3096D14}"/>
            </a:ext>
          </a:extLst>
        </xdr:cNvPr>
        <xdr:cNvPicPr>
          <a:picLocks noChangeAspect="1"/>
        </xdr:cNvPicPr>
      </xdr:nvPicPr>
      <xdr:blipFill>
        <a:blip xmlns:r="http://schemas.openxmlformats.org/officeDocument/2006/relationships" r:embed="rId1"/>
        <a:stretch>
          <a:fillRect/>
        </a:stretch>
      </xdr:blipFill>
      <xdr:spPr>
        <a:xfrm>
          <a:off x="231914" y="347870"/>
          <a:ext cx="1798394" cy="651151"/>
        </a:xfrm>
        <a:prstGeom prst="rect">
          <a:avLst/>
        </a:prstGeom>
      </xdr:spPr>
    </xdr:pic>
    <xdr:clientData/>
  </xdr:twoCellAnchor>
  <xdr:twoCellAnchor editAs="oneCell">
    <xdr:from>
      <xdr:col>9</xdr:col>
      <xdr:colOff>19685</xdr:colOff>
      <xdr:row>5</xdr:row>
      <xdr:rowOff>25496</xdr:rowOff>
    </xdr:from>
    <xdr:to>
      <xdr:col>13</xdr:col>
      <xdr:colOff>38100</xdr:colOff>
      <xdr:row>9</xdr:row>
      <xdr:rowOff>56927</xdr:rowOff>
    </xdr:to>
    <xdr:pic>
      <xdr:nvPicPr>
        <xdr:cNvPr id="6" name="Picture 5">
          <a:extLst>
            <a:ext uri="{FF2B5EF4-FFF2-40B4-BE49-F238E27FC236}">
              <a16:creationId xmlns:a16="http://schemas.microsoft.com/office/drawing/2014/main" id="{12C84701-8FA1-3974-1F4B-19C2248B0443}"/>
            </a:ext>
          </a:extLst>
        </xdr:cNvPr>
        <xdr:cNvPicPr>
          <a:picLocks noChangeAspect="1"/>
        </xdr:cNvPicPr>
      </xdr:nvPicPr>
      <xdr:blipFill>
        <a:blip xmlns:r="http://schemas.openxmlformats.org/officeDocument/2006/relationships" r:embed="rId2"/>
        <a:stretch>
          <a:fillRect/>
        </a:stretch>
      </xdr:blipFill>
      <xdr:spPr>
        <a:xfrm>
          <a:off x="5706110" y="892271"/>
          <a:ext cx="2761615" cy="9680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114301</xdr:rowOff>
    </xdr:from>
    <xdr:to>
      <xdr:col>6</xdr:col>
      <xdr:colOff>1323976</xdr:colOff>
      <xdr:row>13</xdr:row>
      <xdr:rowOff>69850</xdr:rowOff>
    </xdr:to>
    <xdr:sp macro="" textlink="">
      <xdr:nvSpPr>
        <xdr:cNvPr id="2" name="TextBox 1">
          <a:extLst>
            <a:ext uri="{FF2B5EF4-FFF2-40B4-BE49-F238E27FC236}">
              <a16:creationId xmlns:a16="http://schemas.microsoft.com/office/drawing/2014/main" id="{0340C2B8-17C4-4B29-B056-7BCB5A98FC13}"/>
            </a:ext>
          </a:extLst>
        </xdr:cNvPr>
        <xdr:cNvSpPr txBox="1"/>
      </xdr:nvSpPr>
      <xdr:spPr>
        <a:xfrm>
          <a:off x="120650" y="768351"/>
          <a:ext cx="10182226" cy="1225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000"/>
            <a:t>1) A PetCo, cujas lojas atuais já estão maduras,</a:t>
          </a:r>
          <a:r>
            <a:rPr lang="pt-BR" sz="1000" baseline="0"/>
            <a:t> </a:t>
          </a:r>
          <a:r>
            <a:rPr lang="pt-BR" sz="1000"/>
            <a:t>pretende realizar um business plan que contempla a abertura de novas lojas (de acordo com o cronograma de abertura de lojas abaixo). As projeções devem considerar a manutenção da performance das lojas atuais (números de 2021) com a adição dos economics das novas lojas (premissas abaixo). Considere 2022 como o ano 1 da projeção;</a:t>
          </a:r>
        </a:p>
        <a:p>
          <a:r>
            <a:rPr lang="pt-BR" sz="1000"/>
            <a:t>2) A </a:t>
          </a:r>
          <a:r>
            <a:rPr lang="pt-BR" sz="1000" baseline="0"/>
            <a:t>PetCo abre todas as suas lojas no sexto mês do respectivo ano. Porém, </a:t>
          </a:r>
          <a:r>
            <a:rPr lang="pt-BR" sz="1000" baseline="0">
              <a:solidFill>
                <a:srgbClr val="FF0000"/>
              </a:solidFill>
            </a:rPr>
            <a:t>a loja só começa a operar efetivamente no sétimo mês</a:t>
          </a:r>
          <a:r>
            <a:rPr lang="pt-BR" sz="1000" b="0" i="0" baseline="0"/>
            <a:t>;</a:t>
          </a:r>
          <a:endParaRPr lang="pt-BR" sz="1000"/>
        </a:p>
        <a:p>
          <a:r>
            <a:rPr lang="pt-BR" sz="1000" baseline="0"/>
            <a:t>3) Considere que a estrutura administrativa da Companhia ganhará uma produtividade em linha com o observado nos últimos 4 anos;</a:t>
          </a:r>
        </a:p>
        <a:p>
          <a:r>
            <a:rPr lang="pt-BR" sz="1000" baseline="0"/>
            <a:t>4) Para a projeção do Capital de Giro, considere que os prazos são iguais aos de 2021;</a:t>
          </a:r>
        </a:p>
        <a:p>
          <a:r>
            <a:rPr lang="pt-BR" sz="1000" baseline="0"/>
            <a:t>5) Considere que o ativo imobilizado deprecia a taxa de 10% ao ano;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0</xdr:colOff>
      <xdr:row>212</xdr:row>
      <xdr:rowOff>0</xdr:rowOff>
    </xdr:from>
    <xdr:to>
      <xdr:col>20</xdr:col>
      <xdr:colOff>190500</xdr:colOff>
      <xdr:row>228</xdr:row>
      <xdr:rowOff>101600</xdr:rowOff>
    </xdr:to>
    <xdr:graphicFrame macro="">
      <xdr:nvGraphicFramePr>
        <xdr:cNvPr id="5" name="Chart 4">
          <a:extLst>
            <a:ext uri="{FF2B5EF4-FFF2-40B4-BE49-F238E27FC236}">
              <a16:creationId xmlns:a16="http://schemas.microsoft.com/office/drawing/2014/main" id="{F26DCDA5-1367-40CA-8A91-1346912CB1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0</xdr:colOff>
      <xdr:row>212</xdr:row>
      <xdr:rowOff>0</xdr:rowOff>
    </xdr:from>
    <xdr:to>
      <xdr:col>28</xdr:col>
      <xdr:colOff>463550</xdr:colOff>
      <xdr:row>228</xdr:row>
      <xdr:rowOff>101600</xdr:rowOff>
    </xdr:to>
    <xdr:graphicFrame macro="">
      <xdr:nvGraphicFramePr>
        <xdr:cNvPr id="6" name="Chart 5">
          <a:extLst>
            <a:ext uri="{FF2B5EF4-FFF2-40B4-BE49-F238E27FC236}">
              <a16:creationId xmlns:a16="http://schemas.microsoft.com/office/drawing/2014/main" id="{E3E8189D-9465-43D8-94D4-37C224E374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104589</xdr:colOff>
      <xdr:row>13</xdr:row>
      <xdr:rowOff>1</xdr:rowOff>
    </xdr:from>
    <xdr:to>
      <xdr:col>20</xdr:col>
      <xdr:colOff>4380</xdr:colOff>
      <xdr:row>14</xdr:row>
      <xdr:rowOff>1</xdr:rowOff>
    </xdr:to>
    <xdr:sp macro="" textlink="">
      <xdr:nvSpPr>
        <xdr:cNvPr id="2" name="Rectangle 1">
          <a:extLst>
            <a:ext uri="{FF2B5EF4-FFF2-40B4-BE49-F238E27FC236}">
              <a16:creationId xmlns:a16="http://schemas.microsoft.com/office/drawing/2014/main" id="{1673334B-308A-B3DB-F664-5A73520682D7}"/>
            </a:ext>
          </a:extLst>
        </xdr:cNvPr>
        <xdr:cNvSpPr/>
      </xdr:nvSpPr>
      <xdr:spPr>
        <a:xfrm>
          <a:off x="3898714" y="2190751"/>
          <a:ext cx="14441291" cy="166688"/>
        </a:xfrm>
        <a:prstGeom prst="rect">
          <a:avLst/>
        </a:prstGeom>
        <a:noFill/>
        <a:ln w="19050">
          <a:solidFill>
            <a:schemeClr val="tx1">
              <a:lumMod val="50000"/>
              <a:lumOff val="5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104589</xdr:colOff>
      <xdr:row>36</xdr:row>
      <xdr:rowOff>1</xdr:rowOff>
    </xdr:from>
    <xdr:to>
      <xdr:col>12</xdr:col>
      <xdr:colOff>829554</xdr:colOff>
      <xdr:row>37</xdr:row>
      <xdr:rowOff>1</xdr:rowOff>
    </xdr:to>
    <xdr:sp macro="" textlink="">
      <xdr:nvSpPr>
        <xdr:cNvPr id="3" name="Rectangle 2">
          <a:extLst>
            <a:ext uri="{FF2B5EF4-FFF2-40B4-BE49-F238E27FC236}">
              <a16:creationId xmlns:a16="http://schemas.microsoft.com/office/drawing/2014/main" id="{45F37909-2DAD-4EAE-8CE0-690D94A68E17}"/>
            </a:ext>
          </a:extLst>
        </xdr:cNvPr>
        <xdr:cNvSpPr/>
      </xdr:nvSpPr>
      <xdr:spPr>
        <a:xfrm>
          <a:off x="3901078" y="6463490"/>
          <a:ext cx="8790816" cy="164830"/>
        </a:xfrm>
        <a:prstGeom prst="rect">
          <a:avLst/>
        </a:prstGeom>
        <a:noFill/>
        <a:ln w="19050">
          <a:solidFill>
            <a:schemeClr val="tx1">
              <a:lumMod val="50000"/>
              <a:lumOff val="5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104588</xdr:colOff>
      <xdr:row>56</xdr:row>
      <xdr:rowOff>1</xdr:rowOff>
    </xdr:from>
    <xdr:to>
      <xdr:col>17</xdr:col>
      <xdr:colOff>0</xdr:colOff>
      <xdr:row>57</xdr:row>
      <xdr:rowOff>1</xdr:rowOff>
    </xdr:to>
    <xdr:sp macro="" textlink="">
      <xdr:nvSpPr>
        <xdr:cNvPr id="4" name="Rectangle 3">
          <a:extLst>
            <a:ext uri="{FF2B5EF4-FFF2-40B4-BE49-F238E27FC236}">
              <a16:creationId xmlns:a16="http://schemas.microsoft.com/office/drawing/2014/main" id="{4D622D09-771F-4E73-8CEC-C530B2329904}"/>
            </a:ext>
          </a:extLst>
        </xdr:cNvPr>
        <xdr:cNvSpPr/>
      </xdr:nvSpPr>
      <xdr:spPr>
        <a:xfrm>
          <a:off x="3902682" y="10529095"/>
          <a:ext cx="11996131" cy="166687"/>
        </a:xfrm>
        <a:prstGeom prst="rect">
          <a:avLst/>
        </a:prstGeom>
        <a:noFill/>
        <a:ln w="19050">
          <a:solidFill>
            <a:schemeClr val="tx1">
              <a:lumMod val="50000"/>
              <a:lumOff val="5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2</xdr:col>
      <xdr:colOff>104589</xdr:colOff>
      <xdr:row>74</xdr:row>
      <xdr:rowOff>1</xdr:rowOff>
    </xdr:from>
    <xdr:to>
      <xdr:col>15</xdr:col>
      <xdr:colOff>3451</xdr:colOff>
      <xdr:row>75</xdr:row>
      <xdr:rowOff>1</xdr:rowOff>
    </xdr:to>
    <xdr:sp macro="" textlink="">
      <xdr:nvSpPr>
        <xdr:cNvPr id="5" name="Rectangle 4">
          <a:extLst>
            <a:ext uri="{FF2B5EF4-FFF2-40B4-BE49-F238E27FC236}">
              <a16:creationId xmlns:a16="http://schemas.microsoft.com/office/drawing/2014/main" id="{239FF35B-134F-4BF6-9C03-26FA47FFDCBF}"/>
            </a:ext>
          </a:extLst>
        </xdr:cNvPr>
        <xdr:cNvSpPr/>
      </xdr:nvSpPr>
      <xdr:spPr>
        <a:xfrm>
          <a:off x="3904236" y="14142555"/>
          <a:ext cx="10410873" cy="165653"/>
        </a:xfrm>
        <a:prstGeom prst="rect">
          <a:avLst/>
        </a:prstGeom>
        <a:noFill/>
        <a:ln w="19050">
          <a:solidFill>
            <a:schemeClr val="tx1">
              <a:lumMod val="50000"/>
              <a:lumOff val="5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7938</xdr:colOff>
      <xdr:row>95</xdr:row>
      <xdr:rowOff>1</xdr:rowOff>
    </xdr:from>
    <xdr:to>
      <xdr:col>9</xdr:col>
      <xdr:colOff>0</xdr:colOff>
      <xdr:row>96</xdr:row>
      <xdr:rowOff>1</xdr:rowOff>
    </xdr:to>
    <xdr:sp macro="" textlink="">
      <xdr:nvSpPr>
        <xdr:cNvPr id="6" name="Rectangle 5">
          <a:extLst>
            <a:ext uri="{FF2B5EF4-FFF2-40B4-BE49-F238E27FC236}">
              <a16:creationId xmlns:a16="http://schemas.microsoft.com/office/drawing/2014/main" id="{5FF441E2-A47D-442A-9815-F0BD467E5C00}"/>
            </a:ext>
          </a:extLst>
        </xdr:cNvPr>
        <xdr:cNvSpPr/>
      </xdr:nvSpPr>
      <xdr:spPr>
        <a:xfrm>
          <a:off x="6564313" y="18026064"/>
          <a:ext cx="2635250" cy="166687"/>
        </a:xfrm>
        <a:prstGeom prst="rect">
          <a:avLst/>
        </a:prstGeom>
        <a:noFill/>
        <a:ln w="19050">
          <a:solidFill>
            <a:schemeClr val="tx1">
              <a:lumMod val="50000"/>
              <a:lumOff val="5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0</xdr:colOff>
      <xdr:row>4</xdr:row>
      <xdr:rowOff>0</xdr:rowOff>
    </xdr:from>
    <xdr:to>
      <xdr:col>20</xdr:col>
      <xdr:colOff>7470</xdr:colOff>
      <xdr:row>15</xdr:row>
      <xdr:rowOff>0</xdr:rowOff>
    </xdr:to>
    <xdr:graphicFrame macro="">
      <xdr:nvGraphicFramePr>
        <xdr:cNvPr id="3" name="Chart 2">
          <a:extLst>
            <a:ext uri="{FF2B5EF4-FFF2-40B4-BE49-F238E27FC236}">
              <a16:creationId xmlns:a16="http://schemas.microsoft.com/office/drawing/2014/main" id="{403408C7-57AC-4E87-B008-3D3D1972A4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16</xdr:row>
      <xdr:rowOff>0</xdr:rowOff>
    </xdr:from>
    <xdr:to>
      <xdr:col>11</xdr:col>
      <xdr:colOff>799354</xdr:colOff>
      <xdr:row>33</xdr:row>
      <xdr:rowOff>16436</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547812DA-2ADD-4EAE-83F2-C96A0130DC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610100" y="2400300"/>
              <a:ext cx="5912374" cy="2912036"/>
            </a:xfrm>
            <a:prstGeom prst="rect">
              <a:avLst/>
            </a:prstGeom>
            <a:solidFill>
              <a:prstClr val="white"/>
            </a:solidFill>
            <a:ln w="1">
              <a:solidFill>
                <a:prstClr val="green"/>
              </a:solidFill>
            </a:ln>
          </xdr:spPr>
          <xdr:txBody>
            <a:bodyPr vertOverflow="clip" horzOverflow="clip"/>
            <a:lstStyle/>
            <a:p>
              <a:r>
                <a:rPr lang="pt-B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107</xdr:row>
      <xdr:rowOff>0</xdr:rowOff>
    </xdr:from>
    <xdr:to>
      <xdr:col>9</xdr:col>
      <xdr:colOff>7470</xdr:colOff>
      <xdr:row>125</xdr:row>
      <xdr:rowOff>52294</xdr:rowOff>
    </xdr:to>
    <xdr:graphicFrame macro="">
      <xdr:nvGraphicFramePr>
        <xdr:cNvPr id="9" name="Chart 8">
          <a:extLst>
            <a:ext uri="{FF2B5EF4-FFF2-40B4-BE49-F238E27FC236}">
              <a16:creationId xmlns:a16="http://schemas.microsoft.com/office/drawing/2014/main" id="{37F5B889-DE69-41FA-8D2A-5792814DAE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Admision\SECTOR%204\DISTRIBUCION\Casino\2006\Ratings%20&amp;%20Spreads\FR.5CG1G.20051231.FRG.CASINO%20GUICHAR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nmetricscorp.sharepoint.com/Users/emilioreverberi/Library/Mail%20Downloads/BAL.PERFI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RVER_2\LABORATORIO\BOLETIM\Boletim01\BD01_02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revna\common\My%20Documents\Equity%20Research\np45cathay.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X14\Projects\DOKUME~1\KMartin\LOKALE~1\Temp\EUROPE\exchange%20rate%20char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alinsperedu.sharepoint.com/C/C/Users/mesrubilsky/Downloads/dchic001pn1/pdmsdirs/UTILITIE/Email/03_Wed/Dean.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chic001pn1\pdmsdirs\UTILITIE\Email\03_Wed\Dean.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alinsperedu.sharepoint.com/C/C/Users/mesrubilsky/Downloads/sgb24166/PDMSdirs/Current%20Work/PC/9-05/9-05046/9-05046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gb24166\PDMSdirs\Current%20Work\PC\9-05\9-05046\9-05046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alinsperedu.sharepoint.com/C/C/Users/mesrubilsky/Downloads/SUSNY057/groupdirs/M&amp;A/Presentations/04/9040832n/9040832n.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USNY057\groupdirs\M&amp;A\Presentations\04\9040832n\9040832n.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alinsperedu.sharepoint.com/C/C/T/Transfer/02-tues/book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T:\Transfer\02-tues\book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Jbqdbap04\departamento\FINANCEI\Tesourar\IEDA\CAIXA\YTD2002\mujulho02.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alinsperedu.sharepoint.com/C/C/Users/mesrubilsky/Downloads/susst056/pdmsdirs/Current%20Work/PC/9-05/9-05046/9-05046L.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susst056\pdmsdirs\Current%20Work\PC\9-05\9-05046\9-05046L.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192.168.1.12\Albatross\TEMP\Metal%20Bulletin.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Irevna\common\Documents%20and%20Settings\rseksaria\Local%20Settings\Temporary%20Internet%20Files\OLKD3\CAE_Old.xl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Oil%20Price%20Models.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Isaac/Google%20Drive/Organizador/Estudo/Finan&#231;as/Modelo4.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alinsperedu.sharepoint.com/Users/rafael.frugis/AppData/Local/Microsoft/Windows/INetCache/Content.Outlook/9AWG69Y3/160503%20Projeto%20St.%20Tropez%20-%20Modelagem%20Financeira%20vf.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Jbqdbap04\departamento\FINANCEI\TESOURAR\JCV\Fundambras\REPORT\Fun200102.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alinsperedu.sharepoint.com/Users/MatPinto/AppData/Local/Microsoft/Windows/Temporary%20Internet%20Files/Content.Outlook/KB310WMV/Clientes/Politec/2007/Relat&#243;rios/rel039/2005/Relatorios%20finais/rel103/DF's%20FINAL.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alinsperedu.sharepoint.com/Users/jrabelo/Documents/Clientes/Audit/Banco%20Fidis/Diversos/Wordproc/31.12.08/DF&#180;s/Fidis%20DF's%2031dez08%20-%20Final.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alinsperedu.sharepoint.com/Data/Clientes/Unipar/2002/Imobilizado%20DQ.xls"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Worksheet%20in%20(C)%201602%20Revis&#227;o%20anal&#237;tica%202o%20ITR%20-%2030%2006"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alinsperedu.sharepoint.com/DATA/My%20Documents/Clientes/5%20Paul%20Wurth/2008/4%2031.12.08/Relatorios/Paul%20Wurth%20-%20DF's%2031dez08%20-%20Draft.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alinsperedu.sharepoint.com/Data/CLIENTES/paul%20wurth/Paul%20Wurth/30.06.2006/Relatorios/Boneca/DF's%20Boneca.xls"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Worksheet%20in%202211-01%20Mem&#243;ria%20das%20reclassifica&#231;&#245;es%20para%20fins%20de%20publica&#231;&#227;o"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Worksheet%20in%205610%20Imobilizado%20Combined%20Leadsheet"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https://alinsperedu.sharepoint.com/Data/Clientes/Biosint&#233;tica/31.12.03/Administra&#231;&#227;o%20do%20JOB/Comparativo%20dez02%20x%20dez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os"/>
      <sheetName val="Activo"/>
      <sheetName val="Pasivo"/>
      <sheetName val="PyG"/>
      <sheetName val="Ratios"/>
      <sheetName val="Extracción"/>
      <sheetName val="Gráficos"/>
      <sheetName val="Cash Flow"/>
      <sheetName val="Resumen"/>
      <sheetName val="Resumen BBDD"/>
      <sheetName val="BBDD Estado Cash Flow"/>
      <sheetName val="rating interno"/>
      <sheetName val="Datos relevantes P1"/>
      <sheetName val="Datos relevantes P4 Cia"/>
      <sheetName val="Tablas"/>
      <sheetName val="Pples magnitudes"/>
      <sheetName val="Cta de resultados"/>
      <sheetName val="Cash Flow "/>
      <sheetName val="Balance"/>
      <sheetName val="Ratios "/>
      <sheetName val="Contactos_"/>
      <sheetName val="Anillas"/>
      <sheetName val="Barras"/>
      <sheetName val="Lineas"/>
      <sheetName val="numero de establecimientos"/>
      <sheetName val="Consejo Admon_"/>
      <sheetName val="Ev por linea de negocio"/>
      <sheetName val="datos proforma"/>
      <sheetName val="DB"/>
      <sheetName val="Budget Bysoft 2016"/>
      <sheetName val="Principal"/>
      <sheetName val="B-jan19"/>
      <sheetName val="GNR"/>
      <sheetName val="B-fev19"/>
      <sheetName val="B-mar19"/>
      <sheetName val="B-abr19"/>
      <sheetName val="B-mai19"/>
      <sheetName val="B-jun19"/>
      <sheetName val="B-jul19"/>
      <sheetName val="B-ago19"/>
      <sheetName val="B-set19"/>
      <sheetName val="B-out19X"/>
      <sheetName val="B-nov19X"/>
      <sheetName val="B-dez19X"/>
      <sheetName val="Consolidado"/>
      <sheetName val="Base_BIR"/>
      <sheetName val="BorrowerList"/>
      <sheetName val="Sheet2"/>
      <sheetName val="Tables"/>
      <sheetName val="32"/>
      <sheetName val="Base Conta"/>
      <sheetName val="DRE 2020 - Gerencial"/>
      <sheetName val="Volume e Ticket FOB"/>
      <sheetName val="BD"/>
    </sheetNames>
    <sheetDataSet>
      <sheetData sheetId="0"/>
      <sheetData sheetId="1"/>
      <sheetData sheetId="2"/>
      <sheetData sheetId="3"/>
      <sheetData sheetId="4"/>
      <sheetData sheetId="5"/>
      <sheetData sheetId="6"/>
      <sheetData sheetId="7"/>
      <sheetData sheetId="8" refreshError="1">
        <row r="210">
          <cell r="A210" t="str">
            <v>Aumento Capital</v>
          </cell>
          <cell r="D210">
            <v>-436.19999999999982</v>
          </cell>
        </row>
        <row r="211">
          <cell r="A211" t="str">
            <v>Variación Resevas</v>
          </cell>
          <cell r="D211">
            <v>0</v>
          </cell>
          <cell r="F211">
            <v>0</v>
          </cell>
          <cell r="G211" t="str">
            <v>Variación Resrvas</v>
          </cell>
        </row>
        <row r="212">
          <cell r="A212" t="str">
            <v>Aumento Provisiones</v>
          </cell>
          <cell r="D212">
            <v>0</v>
          </cell>
          <cell r="F212">
            <v>-52</v>
          </cell>
          <cell r="G212" t="str">
            <v>Disminución Provisiones</v>
          </cell>
        </row>
        <row r="213">
          <cell r="A213" t="str">
            <v>Aumento Intereses Minoritarios</v>
          </cell>
          <cell r="D213">
            <v>-428.5</v>
          </cell>
          <cell r="F213">
            <v>0</v>
          </cell>
          <cell r="G213" t="str">
            <v>Disminución Intereses Minoritarios</v>
          </cell>
        </row>
        <row r="214">
          <cell r="A214" t="str">
            <v>TOTAL FINANCIACIÓN INTERNA</v>
          </cell>
          <cell r="D214">
            <v>0</v>
          </cell>
          <cell r="F214">
            <v>0</v>
          </cell>
        </row>
        <row r="215">
          <cell r="A215" t="str">
            <v>TOTAL FINANCIACIÓN</v>
          </cell>
          <cell r="D215">
            <v>0</v>
          </cell>
          <cell r="F215">
            <v>0</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AO"/>
      <sheetName val="Parâmetros"/>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dos-Gerais"/>
      <sheetName val="BDP"/>
      <sheetName val="Resumo"/>
      <sheetName val="Inf"/>
      <sheetName val="Insumos"/>
      <sheetName val="Plano"/>
      <sheetName val="Contab"/>
      <sheetName val="TQ-Ins"/>
      <sheetName val="TQ-Alc"/>
      <sheetName val="Módulo1"/>
      <sheetName val="company"/>
      <sheetName val="PS"/>
      <sheetName val="Entrada"/>
      <sheetName val="Base Info"/>
      <sheetName val="DRE - Proj"/>
      <sheetName val="mes"/>
      <sheetName val="R.5"/>
      <sheetName val="Gráfic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erface"/>
      <sheetName val="newtemp"/>
      <sheetName val="NPEVA"/>
      <sheetName val="Spark"/>
      <sheetName val="PERG"/>
      <sheetName val="Depreciation"/>
      <sheetName val="air fares"/>
      <sheetName val="sensitivity"/>
      <sheetName val="Implied ROIC Calculation"/>
      <sheetName val="EVA"/>
      <sheetName val="ROE"/>
      <sheetName val="Harvey - CATHAY PACIFIC "/>
      <sheetName val="plf and yield historic"/>
      <sheetName val="front page (2)"/>
      <sheetName val="cathayforecasts"/>
      <sheetName val="Sample Layout (new)"/>
      <sheetName val="Sample Layout"/>
      <sheetName val="air_fares"/>
      <sheetName val="Implied_ROIC_Calculation"/>
      <sheetName val="Harvey_-_CATHAY_PACIFIC_"/>
      <sheetName val="plf_and_yield_historic"/>
      <sheetName val="front_page_(2)"/>
      <sheetName val="Sample_Layout_(new)"/>
      <sheetName val="Sample_Layout"/>
      <sheetName val="Previdencia Privad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rmany"/>
      <sheetName val="france"/>
      <sheetName val="italy"/>
      <sheetName val="uk"/>
      <sheetName val="netherlands"/>
      <sheetName val="Resumo"/>
      <sheetName val="sex"/>
      <sheetName val="DIL4"/>
      <sheetName val="INTERCO"/>
      <sheetName val="CONSSID12-96"/>
      <sheetName val="Débito Pis Cofins "/>
      <sheetName val="n"/>
      <sheetName val="Period"/>
      <sheetName val="set-up"/>
      <sheetName val="Base_Un"/>
      <sheetName val="Proc"/>
      <sheetName val="Evolutivo"/>
      <sheetName val="Consolidated Month Trend"/>
      <sheetName val="Consolidated Month VHC"/>
      <sheetName val="Consolidated Month Trend+VHC"/>
      <sheetName val="Consolidated Year Trend"/>
      <sheetName val="Consolidated Year VHC"/>
      <sheetName val="Consolidated Year Trend+VHC"/>
      <sheetName val="2019 Consolidated"/>
      <sheetName val="2019 VHC"/>
      <sheetName val="B2019 Consolidated"/>
      <sheetName val="2018 Consolidated"/>
      <sheetName val="2019 Flash"/>
      <sheetName val="Máscara - BP"/>
      <sheetName val="Máscara - LY"/>
      <sheetName val="Máscara - YTD"/>
      <sheetName val="Consolidated Quarter"/>
      <sheetName val="Máscara - Q2"/>
      <sheetName val="Máscara - BP Q2"/>
      <sheetName val="Máscara - LY Q2"/>
      <sheetName val="exchange rate chart"/>
      <sheetName val="Quarters"/>
      <sheetName val="oldSEG"/>
      <sheetName val="(Suporte) Fórmulas"/>
    </sheetNames>
    <sheetDataSet>
      <sheetData sheetId="0" refreshError="1"/>
      <sheetData sheetId="1" refreshError="1">
        <row r="41">
          <cell r="B41">
            <v>5.7736720554272516</v>
          </cell>
          <cell r="C41">
            <v>5.9488399762046402</v>
          </cell>
          <cell r="D41">
            <v>6.0827250608272507</v>
          </cell>
          <cell r="E41">
            <v>6.1996280223186613</v>
          </cell>
        </row>
        <row r="43">
          <cell r="B43">
            <v>6.0389999999999997</v>
          </cell>
          <cell r="C43">
            <v>6.0389999999999997</v>
          </cell>
          <cell r="D43">
            <v>6.0389999999999997</v>
          </cell>
          <cell r="E43">
            <v>6.0389999999999997</v>
          </cell>
          <cell r="F43">
            <v>6.0389999999999997</v>
          </cell>
          <cell r="G43">
            <v>6.0389999999999997</v>
          </cell>
          <cell r="H43">
            <v>6.0389999999999997</v>
          </cell>
          <cell r="I43">
            <v>6.0389999999999997</v>
          </cell>
          <cell r="J43">
            <v>6.0389999999999997</v>
          </cell>
          <cell r="K43">
            <v>6.0389999999999997</v>
          </cell>
          <cell r="L43">
            <v>6.0389999999999997</v>
          </cell>
          <cell r="M43">
            <v>6.0389999999999997</v>
          </cell>
        </row>
        <row r="45">
          <cell r="B45">
            <v>6.1349693251533743</v>
          </cell>
          <cell r="C45">
            <v>6.0901339829476244</v>
          </cell>
          <cell r="D45">
            <v>5.9772863120143453</v>
          </cell>
          <cell r="E45">
            <v>5.9772863120143453</v>
          </cell>
          <cell r="F45">
            <v>5.9916117435590177</v>
          </cell>
          <cell r="G45">
            <v>6.1050061050061046</v>
          </cell>
          <cell r="H45">
            <v>5.9559261465157833</v>
          </cell>
          <cell r="I45">
            <v>5.8962264150943398</v>
          </cell>
          <cell r="J45">
            <v>5.5248618784530388</v>
          </cell>
          <cell r="K45">
            <v>5.5463117027176931</v>
          </cell>
          <cell r="L45">
            <v>5.7438253877082133</v>
          </cell>
          <cell r="M45">
            <v>5.5991041433370654</v>
          </cell>
        </row>
      </sheetData>
      <sheetData sheetId="2" refreshError="1">
        <row r="41">
          <cell r="B41">
            <v>1704.4486108743822</v>
          </cell>
          <cell r="C41">
            <v>1756.2346329469619</v>
          </cell>
          <cell r="D41">
            <v>1795.6545160711078</v>
          </cell>
          <cell r="E41">
            <v>1830.1610541727671</v>
          </cell>
        </row>
        <row r="43">
          <cell r="B43">
            <v>1777</v>
          </cell>
          <cell r="C43">
            <v>1777</v>
          </cell>
          <cell r="D43">
            <v>1777</v>
          </cell>
          <cell r="E43">
            <v>1777</v>
          </cell>
          <cell r="F43">
            <v>1777</v>
          </cell>
          <cell r="G43">
            <v>1777</v>
          </cell>
          <cell r="H43">
            <v>1777</v>
          </cell>
          <cell r="I43">
            <v>1777</v>
          </cell>
          <cell r="J43">
            <v>1777</v>
          </cell>
          <cell r="K43">
            <v>1777</v>
          </cell>
          <cell r="L43">
            <v>1777</v>
          </cell>
          <cell r="M43">
            <v>1777</v>
          </cell>
        </row>
        <row r="45">
          <cell r="B45">
            <v>1806.0321473722233</v>
          </cell>
          <cell r="C45">
            <v>1788.9087656529516</v>
          </cell>
          <cell r="D45">
            <v>1821.4936247723133</v>
          </cell>
          <cell r="E45">
            <v>1759.9436818021823</v>
          </cell>
          <cell r="F45">
            <v>1760.8733932030289</v>
          </cell>
          <cell r="G45">
            <v>1793.0787161556393</v>
          </cell>
          <cell r="H45">
            <v>1752.8483786152497</v>
          </cell>
          <cell r="I45">
            <v>1781.8959372772631</v>
          </cell>
          <cell r="J45">
            <v>1627.8691193228065</v>
          </cell>
          <cell r="K45">
            <v>1636.9291209690618</v>
          </cell>
          <cell r="L45">
            <v>1694.9152542372881</v>
          </cell>
          <cell r="M45">
            <v>1652.0733520568313</v>
          </cell>
        </row>
      </sheetData>
      <sheetData sheetId="3" refreshError="1">
        <row r="41">
          <cell r="B41">
            <v>0.60782883539995136</v>
          </cell>
          <cell r="C41">
            <v>0.62383031815346224</v>
          </cell>
          <cell r="D41">
            <v>0.62359690695934156</v>
          </cell>
          <cell r="E41">
            <v>0.62150403977625857</v>
          </cell>
        </row>
        <row r="43">
          <cell r="B43">
            <v>0.61799999999999999</v>
          </cell>
          <cell r="C43">
            <v>0.61799999999999999</v>
          </cell>
          <cell r="D43">
            <v>0.61799999999999999</v>
          </cell>
          <cell r="E43">
            <v>0.61799999999999999</v>
          </cell>
          <cell r="F43">
            <v>0.61799999999999999</v>
          </cell>
          <cell r="G43">
            <v>0.61799999999999999</v>
          </cell>
          <cell r="H43">
            <v>0.61799999999999999</v>
          </cell>
          <cell r="I43">
            <v>0.61799999999999999</v>
          </cell>
          <cell r="J43">
            <v>0.61799999999999999</v>
          </cell>
          <cell r="K43">
            <v>0.61799999999999999</v>
          </cell>
          <cell r="L43">
            <v>0.61799999999999999</v>
          </cell>
          <cell r="M43">
            <v>0.61799999999999999</v>
          </cell>
        </row>
        <row r="45">
          <cell r="B45">
            <v>0.61218243036424858</v>
          </cell>
          <cell r="C45">
            <v>0.60816152770175758</v>
          </cell>
          <cell r="D45">
            <v>0.60320907226444687</v>
          </cell>
          <cell r="E45">
            <v>0.60024009603841544</v>
          </cell>
          <cell r="F45">
            <v>0.61263248177418361</v>
          </cell>
          <cell r="G45">
            <v>0.60266377388055203</v>
          </cell>
          <cell r="H45">
            <v>0.61236987140232702</v>
          </cell>
          <cell r="I45">
            <v>0.59488399762046396</v>
          </cell>
          <cell r="J45">
            <v>0.58823529411764708</v>
          </cell>
          <cell r="K45">
            <v>0.60452182323781889</v>
          </cell>
          <cell r="L45">
            <v>0.6044852807834129</v>
          </cell>
          <cell r="M45">
            <v>0.6025911419102139</v>
          </cell>
        </row>
      </sheetData>
      <sheetData sheetId="4" refreshError="1">
        <row r="41">
          <cell r="B41">
            <v>1.9398642095053349</v>
          </cell>
          <cell r="C41">
            <v>1.9988007195682591</v>
          </cell>
          <cell r="D41">
            <v>2.0437359493153484</v>
          </cell>
          <cell r="E41">
            <v>2.0828993959591751</v>
          </cell>
        </row>
        <row r="43">
          <cell r="B43">
            <v>2.032</v>
          </cell>
          <cell r="C43">
            <v>2.032</v>
          </cell>
          <cell r="D43">
            <v>2.032</v>
          </cell>
          <cell r="E43">
            <v>2.032</v>
          </cell>
          <cell r="F43">
            <v>2.032</v>
          </cell>
          <cell r="G43">
            <v>2.032</v>
          </cell>
          <cell r="H43">
            <v>2.032</v>
          </cell>
          <cell r="I43">
            <v>2.032</v>
          </cell>
          <cell r="J43">
            <v>2.032</v>
          </cell>
          <cell r="K43">
            <v>2.032</v>
          </cell>
          <cell r="L43">
            <v>2.032</v>
          </cell>
          <cell r="M43">
            <v>2.032</v>
          </cell>
        </row>
        <row r="45">
          <cell r="B45">
            <v>2.0627062706270625</v>
          </cell>
          <cell r="C45">
            <v>2.0466639377814162</v>
          </cell>
          <cell r="D45">
            <v>2.0815986677768525</v>
          </cell>
          <cell r="E45">
            <v>2.0048115477145148</v>
          </cell>
          <cell r="F45">
            <v>2.0140986908358509</v>
          </cell>
          <cell r="G45">
            <v>2.0521239482864764</v>
          </cell>
          <cell r="H45">
            <v>2.0024028834601522</v>
          </cell>
          <cell r="I45">
            <v>1.9996000799840032</v>
          </cell>
          <cell r="J45">
            <v>1.8556318426424196</v>
          </cell>
          <cell r="K45">
            <v>1.8649757553151809</v>
          </cell>
          <cell r="L45">
            <v>1.9312475859405174</v>
          </cell>
          <cell r="M45">
            <v>1.880759826970096</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uarters"/>
      <sheetName val="oldSEG"/>
      <sheetName val="CUS Image"/>
      <sheetName val="SNAP"/>
      <sheetName val="IncStmt"/>
      <sheetName val="New Q Seg"/>
      <sheetName val="Q-Charts"/>
      <sheetName val="cashflow"/>
      <sheetName val="BalSht"/>
      <sheetName val="1Q"/>
      <sheetName val="2Q"/>
      <sheetName val="3Q"/>
      <sheetName val="4Q"/>
      <sheetName val="chart"/>
      <sheetName val="acquisitions"/>
      <sheetName val="PE-TREND"/>
      <sheetName val="Dairy Q"/>
      <sheetName val="Assets-roa"/>
      <sheetName val="vege"/>
      <sheetName val="Checks"/>
      <sheetName val="2Qx"/>
      <sheetName val="3Qx"/>
      <sheetName val="4Qx"/>
      <sheetName val="sales vol."/>
      <sheetName val="synthgraph DCF"/>
      <sheetName val="Financial Position"/>
      <sheetName val="Total"/>
      <sheetName val="Sheet1"/>
      <sheetName val="Sheet2"/>
      <sheetName val="Sheet3"/>
      <sheetName val="Sheet4"/>
      <sheetName val="Cont"/>
      <sheetName val="Ctrl"/>
      <sheetName val="CAPEX"/>
      <sheetName val="CUS_Image"/>
      <sheetName val="New_Q_Seg"/>
      <sheetName val="Dairy_Q"/>
      <sheetName val="sales_vol_"/>
      <sheetName val="CUS_Image1"/>
      <sheetName val="New_Q_Seg1"/>
      <sheetName val="Dairy_Q1"/>
      <sheetName val="sales_vol_1"/>
      <sheetName val="CUS_Image2"/>
      <sheetName val="New_Q_Seg2"/>
      <sheetName val="Dairy_Q2"/>
      <sheetName val="sales_vol_2"/>
      <sheetName val="Assumptions"/>
      <sheetName val="FootballField"/>
      <sheetName val="Drivers"/>
      <sheetName val="Comps Inputs"/>
      <sheetName val="MasterData"/>
      <sheetName val="Dean"/>
      <sheetName val="company"/>
      <sheetName val="Comps Backup"/>
      <sheetName val="consolidated"/>
    </sheetNames>
    <sheetDataSet>
      <sheetData sheetId="0" refreshError="1">
        <row r="6">
          <cell r="G6">
            <v>2.0099999999999998</v>
          </cell>
        </row>
        <row r="17">
          <cell r="B17" t="str">
            <v>Dairy</v>
          </cell>
        </row>
        <row r="18">
          <cell r="B18" t="str">
            <v>Vegetables</v>
          </cell>
        </row>
        <row r="19">
          <cell r="B19" t="str">
            <v>Pickles</v>
          </cell>
        </row>
        <row r="20">
          <cell r="B20" t="str">
            <v>Specialty</v>
          </cell>
        </row>
        <row r="24">
          <cell r="D24">
            <v>19577</v>
          </cell>
          <cell r="E24">
            <v>16975</v>
          </cell>
          <cell r="F24">
            <v>15433</v>
          </cell>
          <cell r="G24">
            <v>25257</v>
          </cell>
          <cell r="H24">
            <v>20341</v>
          </cell>
          <cell r="I24">
            <v>19162</v>
          </cell>
          <cell r="J24">
            <v>13525</v>
          </cell>
          <cell r="K24">
            <v>21022</v>
          </cell>
          <cell r="L24">
            <v>26120</v>
          </cell>
          <cell r="M24">
            <v>16600</v>
          </cell>
          <cell r="N24">
            <v>26959</v>
          </cell>
          <cell r="O24">
            <v>34085</v>
          </cell>
          <cell r="T24">
            <v>32413</v>
          </cell>
        </row>
        <row r="25">
          <cell r="D25">
            <v>5.2746015152658178E-2</v>
          </cell>
          <cell r="E25">
            <v>4.5288767585248267E-2</v>
          </cell>
          <cell r="F25">
            <v>4.0813034360380709E-2</v>
          </cell>
          <cell r="G25">
            <v>6.4853330868305914E-2</v>
          </cell>
          <cell r="H25">
            <v>5.2121128261894516E-2</v>
          </cell>
          <cell r="I25">
            <v>4.824026987563567E-2</v>
          </cell>
          <cell r="J25">
            <v>3.3052377938362507E-2</v>
          </cell>
          <cell r="K25">
            <v>5.0706372427234116E-2</v>
          </cell>
          <cell r="L25">
            <v>6.0423659610299781E-2</v>
          </cell>
          <cell r="M25">
            <v>3.6697166580818875E-2</v>
          </cell>
          <cell r="N25">
            <v>6.0838226599206548E-2</v>
          </cell>
          <cell r="O25">
            <v>7.4081077321649022E-2</v>
          </cell>
          <cell r="T25">
            <v>7.108706427289993E-2</v>
          </cell>
          <cell r="X25">
            <v>4.9876853904997201E-2</v>
          </cell>
          <cell r="Y25">
            <v>4.0519339786667961E-2</v>
          </cell>
          <cell r="Z25">
            <v>8.3775968371771117E-3</v>
          </cell>
          <cell r="AA25">
            <v>4.4640884819585468E-2</v>
          </cell>
        </row>
        <row r="26">
          <cell r="H26">
            <v>2647</v>
          </cell>
          <cell r="I26">
            <v>9614</v>
          </cell>
          <cell r="J26">
            <v>-547</v>
          </cell>
          <cell r="K26">
            <v>-5990</v>
          </cell>
          <cell r="L26">
            <v>956</v>
          </cell>
          <cell r="M26">
            <v>11531</v>
          </cell>
          <cell r="N26">
            <v>8509</v>
          </cell>
          <cell r="O26">
            <v>10412</v>
          </cell>
          <cell r="T26">
            <v>0</v>
          </cell>
        </row>
        <row r="27">
          <cell r="H27">
            <v>2.2803239145416952E-2</v>
          </cell>
          <cell r="I27">
            <v>5.9517250345130716E-2</v>
          </cell>
          <cell r="J27">
            <v>-3.7334061358905231E-3</v>
          </cell>
          <cell r="K27">
            <v>-4.0033951999358386E-2</v>
          </cell>
          <cell r="L27">
            <v>8.3634423088699734E-3</v>
          </cell>
          <cell r="M27">
            <v>7.544244168929308E-2</v>
          </cell>
          <cell r="N27">
            <v>5.931890271532643E-2</v>
          </cell>
          <cell r="O27">
            <v>7.0730332117358546E-2</v>
          </cell>
          <cell r="T27" t="str">
            <v>--</v>
          </cell>
        </row>
        <row r="28">
          <cell r="H28">
            <v>4752</v>
          </cell>
          <cell r="I28">
            <v>4926</v>
          </cell>
          <cell r="J28">
            <v>4859</v>
          </cell>
          <cell r="K28">
            <v>9466</v>
          </cell>
          <cell r="L28">
            <v>7934</v>
          </cell>
          <cell r="M28">
            <v>8967</v>
          </cell>
          <cell r="N28">
            <v>7817</v>
          </cell>
          <cell r="O28">
            <v>11256</v>
          </cell>
          <cell r="T28">
            <v>9322</v>
          </cell>
        </row>
        <row r="29">
          <cell r="H29">
            <v>5.0670704399564948E-2</v>
          </cell>
          <cell r="I29">
            <v>5.6769464804314759E-2</v>
          </cell>
          <cell r="J29">
            <v>5.5185807741232058E-2</v>
          </cell>
          <cell r="K29">
            <v>9.0487616025083401E-2</v>
          </cell>
          <cell r="L29">
            <v>8.2776896753192553E-2</v>
          </cell>
          <cell r="M29">
            <v>0.10088429863642501</v>
          </cell>
          <cell r="N29">
            <v>9.4617330573610756E-2</v>
          </cell>
          <cell r="O29">
            <v>0.10877884726893193</v>
          </cell>
          <cell r="T29">
            <v>0.10305107229714791</v>
          </cell>
        </row>
        <row r="30">
          <cell r="H30">
            <v>6473</v>
          </cell>
          <cell r="I30">
            <v>6078</v>
          </cell>
          <cell r="J30">
            <v>6245</v>
          </cell>
          <cell r="K30">
            <v>7940</v>
          </cell>
          <cell r="L30">
            <v>8431</v>
          </cell>
          <cell r="M30">
            <v>9983</v>
          </cell>
          <cell r="N30">
            <v>9047</v>
          </cell>
          <cell r="O30">
            <v>9224</v>
          </cell>
          <cell r="T30">
            <v>10993</v>
          </cell>
        </row>
        <row r="31">
          <cell r="H31">
            <v>0.12598532474357227</v>
          </cell>
          <cell r="I31">
            <v>0.10158273862249929</v>
          </cell>
          <cell r="J31">
            <v>8.4148543401514536E-2</v>
          </cell>
          <cell r="K31">
            <v>0.11244547668951453</v>
          </cell>
          <cell r="L31">
            <v>0.12468942262186465</v>
          </cell>
          <cell r="M31">
            <v>0.12228523831105993</v>
          </cell>
          <cell r="N31">
            <v>0.11931578392065836</v>
          </cell>
          <cell r="O31">
            <v>0.12010573054336646</v>
          </cell>
          <cell r="T31">
            <v>0.14969904948661383</v>
          </cell>
        </row>
        <row r="39">
          <cell r="D39">
            <v>141410</v>
          </cell>
          <cell r="E39">
            <v>157969</v>
          </cell>
          <cell r="F39">
            <v>154794</v>
          </cell>
          <cell r="G39">
            <v>170910</v>
          </cell>
          <cell r="H39">
            <v>148685</v>
          </cell>
          <cell r="I39">
            <v>158266</v>
          </cell>
          <cell r="J39">
            <v>145801</v>
          </cell>
          <cell r="K39">
            <v>149871</v>
          </cell>
          <cell r="L39">
            <v>159893</v>
          </cell>
          <cell r="M39">
            <v>170984</v>
          </cell>
          <cell r="N39">
            <v>173861</v>
          </cell>
          <cell r="O39">
            <v>196692</v>
          </cell>
          <cell r="T39">
            <v>150101</v>
          </cell>
        </row>
        <row r="40">
          <cell r="D40">
            <v>108657</v>
          </cell>
          <cell r="E40">
            <v>118546</v>
          </cell>
          <cell r="F40">
            <v>119700</v>
          </cell>
          <cell r="G40">
            <v>121077</v>
          </cell>
          <cell r="H40">
            <v>120487</v>
          </cell>
          <cell r="I40">
            <v>124293</v>
          </cell>
          <cell r="J40">
            <v>127260</v>
          </cell>
          <cell r="K40">
            <v>123013</v>
          </cell>
          <cell r="L40">
            <v>123812</v>
          </cell>
          <cell r="M40">
            <v>132301</v>
          </cell>
          <cell r="N40">
            <v>132681</v>
          </cell>
          <cell r="O40">
            <v>142557</v>
          </cell>
          <cell r="T40">
            <v>106934</v>
          </cell>
        </row>
        <row r="41">
          <cell r="D41">
            <v>32753</v>
          </cell>
          <cell r="E41">
            <v>39423</v>
          </cell>
          <cell r="F41">
            <v>35094</v>
          </cell>
          <cell r="G41">
            <v>49833</v>
          </cell>
          <cell r="H41">
            <v>28198</v>
          </cell>
          <cell r="I41">
            <v>33973</v>
          </cell>
          <cell r="J41">
            <v>18541</v>
          </cell>
          <cell r="K41">
            <v>26858</v>
          </cell>
          <cell r="L41">
            <v>36081</v>
          </cell>
          <cell r="M41">
            <v>38683</v>
          </cell>
          <cell r="N41">
            <v>41180</v>
          </cell>
          <cell r="O41">
            <v>54135</v>
          </cell>
          <cell r="T41">
            <v>43167</v>
          </cell>
        </row>
        <row r="60">
          <cell r="D60">
            <v>0.23020334275895638</v>
          </cell>
          <cell r="E60">
            <v>0.23831858887708796</v>
          </cell>
          <cell r="F60">
            <v>0.23246007253395806</v>
          </cell>
          <cell r="G60">
            <v>0.24872081448753994</v>
          </cell>
          <cell r="H60">
            <v>0.2282177419973753</v>
          </cell>
          <cell r="I60">
            <v>0.22437684126358531</v>
          </cell>
          <cell r="J60">
            <v>0.20307224754030775</v>
          </cell>
          <cell r="K60">
            <v>0.20268477433262694</v>
          </cell>
          <cell r="L60">
            <v>0.22518491603431862</v>
          </cell>
          <cell r="M60">
            <v>0.22042059153015855</v>
          </cell>
          <cell r="N60">
            <v>0.23336671087177119</v>
          </cell>
          <cell r="O60">
            <v>0.24974034581620294</v>
          </cell>
          <cell r="T60">
            <v>0.24215462946232674</v>
          </cell>
        </row>
        <row r="61">
          <cell r="D61">
            <v>0.17688426995375095</v>
          </cell>
          <cell r="E61">
            <v>0.17884341508158733</v>
          </cell>
          <cell r="F61">
            <v>0.17975806996598562</v>
          </cell>
          <cell r="G61">
            <v>0.17620016415486439</v>
          </cell>
          <cell r="H61">
            <v>0.18493641645114006</v>
          </cell>
          <cell r="I61">
            <v>0.17621264662766992</v>
          </cell>
          <cell r="J61">
            <v>0.1772482645659465</v>
          </cell>
          <cell r="K61">
            <v>0.16636215241760871</v>
          </cell>
          <cell r="L61">
            <v>0.1743703278069775</v>
          </cell>
          <cell r="M61">
            <v>0.17055317854320584</v>
          </cell>
          <cell r="N61">
            <v>0.17809243341046854</v>
          </cell>
          <cell r="O61">
            <v>0.18100499501006875</v>
          </cell>
          <cell r="T61">
            <v>0.1725142613768359</v>
          </cell>
        </row>
        <row r="62">
          <cell r="D62">
            <v>5.3319072805205418E-2</v>
          </cell>
          <cell r="E62">
            <v>5.947517379550063E-2</v>
          </cell>
          <cell r="F62">
            <v>5.2702002567972431E-2</v>
          </cell>
          <cell r="G62">
            <v>7.2520650332675546E-2</v>
          </cell>
          <cell r="H62">
            <v>4.3281325546235254E-2</v>
          </cell>
          <cell r="I62">
            <v>4.8164194635915376E-2</v>
          </cell>
          <cell r="J62">
            <v>2.5823982974361261E-2</v>
          </cell>
          <cell r="K62">
            <v>3.6322621915018213E-2</v>
          </cell>
          <cell r="L62">
            <v>5.0814588227341098E-2</v>
          </cell>
          <cell r="M62">
            <v>4.9867412986952714E-2</v>
          </cell>
          <cell r="N62">
            <v>5.5274277461302639E-2</v>
          </cell>
          <cell r="O62">
            <v>6.8735350806134188E-2</v>
          </cell>
          <cell r="T62">
            <v>6.9640368085490817E-2</v>
          </cell>
        </row>
        <row r="110">
          <cell r="F110">
            <v>1877142</v>
          </cell>
          <cell r="G110">
            <v>116095</v>
          </cell>
        </row>
        <row r="111">
          <cell r="F111">
            <v>541071</v>
          </cell>
          <cell r="G111">
            <v>34154</v>
          </cell>
        </row>
        <row r="112">
          <cell r="F112">
            <v>348934</v>
          </cell>
          <cell r="G112">
            <v>36904</v>
          </cell>
        </row>
        <row r="113">
          <cell r="F113">
            <v>324467</v>
          </cell>
          <cell r="G113">
            <v>46990</v>
          </cell>
        </row>
      </sheetData>
      <sheetData sheetId="1" refreshError="1">
        <row r="16">
          <cell r="M16">
            <v>2052532</v>
          </cell>
        </row>
        <row r="17">
          <cell r="M17" t="str">
            <v xml:space="preserve">--  </v>
          </cell>
        </row>
        <row r="18">
          <cell r="M18">
            <v>348695</v>
          </cell>
        </row>
        <row r="19">
          <cell r="M19">
            <v>334606</v>
          </cell>
        </row>
        <row r="23">
          <cell r="M23">
            <v>114084</v>
          </cell>
        </row>
        <row r="24">
          <cell r="M24" t="str">
            <v xml:space="preserve">--  </v>
          </cell>
        </row>
        <row r="25">
          <cell r="M25">
            <v>37054</v>
          </cell>
        </row>
        <row r="26">
          <cell r="M26">
            <v>52187</v>
          </cell>
        </row>
      </sheetData>
      <sheetData sheetId="2" refreshError="1"/>
      <sheetData sheetId="3" refreshError="1"/>
      <sheetData sheetId="4"/>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ldSEG"/>
      <sheetName val="Quarters"/>
      <sheetName val="CUS Image"/>
      <sheetName val="SNAP"/>
      <sheetName val="IncStmt"/>
      <sheetName val="New Q Seg"/>
      <sheetName val="Q-Charts"/>
      <sheetName val="cashflow"/>
      <sheetName val="BalSht"/>
      <sheetName val="1Q"/>
      <sheetName val="2Q"/>
      <sheetName val="3Q"/>
      <sheetName val="4Q"/>
      <sheetName val="chart"/>
      <sheetName val="acquisitions"/>
      <sheetName val="PE-TREND"/>
      <sheetName val="Dairy Q"/>
      <sheetName val="Assets-roa"/>
      <sheetName val="vege"/>
      <sheetName val="Checks"/>
      <sheetName val="2Qx"/>
      <sheetName val="3Qx"/>
      <sheetName val="4Qx"/>
      <sheetName val="sales vol."/>
      <sheetName val="Total"/>
    </sheetNames>
    <sheetDataSet>
      <sheetData sheetId="0" refreshError="1">
        <row r="16">
          <cell r="M16">
            <v>2052532</v>
          </cell>
        </row>
        <row r="17">
          <cell r="M17" t="str">
            <v xml:space="preserve">--  </v>
          </cell>
        </row>
        <row r="18">
          <cell r="M18">
            <v>348695</v>
          </cell>
        </row>
        <row r="19">
          <cell r="M19">
            <v>334606</v>
          </cell>
        </row>
        <row r="23">
          <cell r="M23">
            <v>114084</v>
          </cell>
        </row>
        <row r="24">
          <cell r="M24" t="str">
            <v xml:space="preserve">--  </v>
          </cell>
        </row>
        <row r="25">
          <cell r="M25">
            <v>37054</v>
          </cell>
        </row>
        <row r="26">
          <cell r="M26">
            <v>52187</v>
          </cell>
        </row>
      </sheetData>
      <sheetData sheetId="1" refreshError="1">
        <row r="6">
          <cell r="G6">
            <v>2.0099999999999998</v>
          </cell>
        </row>
        <row r="17">
          <cell r="B17" t="str">
            <v>Dairy</v>
          </cell>
        </row>
        <row r="18">
          <cell r="B18" t="str">
            <v>Vegetables</v>
          </cell>
        </row>
        <row r="19">
          <cell r="B19" t="str">
            <v>Pickles</v>
          </cell>
        </row>
        <row r="20">
          <cell r="B20" t="str">
            <v>Specialty</v>
          </cell>
        </row>
        <row r="24">
          <cell r="D24">
            <v>19577</v>
          </cell>
          <cell r="E24">
            <v>16975</v>
          </cell>
          <cell r="F24">
            <v>15433</v>
          </cell>
          <cell r="G24">
            <v>25257</v>
          </cell>
          <cell r="H24">
            <v>20341</v>
          </cell>
          <cell r="I24">
            <v>19162</v>
          </cell>
          <cell r="J24">
            <v>13525</v>
          </cell>
          <cell r="K24">
            <v>21022</v>
          </cell>
          <cell r="L24">
            <v>26120</v>
          </cell>
          <cell r="M24">
            <v>16600</v>
          </cell>
          <cell r="N24">
            <v>26959</v>
          </cell>
          <cell r="O24">
            <v>34085</v>
          </cell>
          <cell r="T24">
            <v>32413</v>
          </cell>
        </row>
        <row r="25">
          <cell r="D25">
            <v>5.2746015152658178E-2</v>
          </cell>
          <cell r="E25">
            <v>4.5288767585248267E-2</v>
          </cell>
          <cell r="F25">
            <v>4.0813034360380709E-2</v>
          </cell>
          <cell r="G25">
            <v>6.4853330868305914E-2</v>
          </cell>
          <cell r="H25">
            <v>5.2121128261894516E-2</v>
          </cell>
          <cell r="I25">
            <v>4.824026987563567E-2</v>
          </cell>
          <cell r="J25">
            <v>3.3052377938362507E-2</v>
          </cell>
          <cell r="K25">
            <v>5.0706372427234116E-2</v>
          </cell>
          <cell r="L25">
            <v>6.0423659610299781E-2</v>
          </cell>
          <cell r="M25">
            <v>3.6697166580818875E-2</v>
          </cell>
          <cell r="N25">
            <v>6.0838226599206548E-2</v>
          </cell>
          <cell r="O25">
            <v>7.4081077321649022E-2</v>
          </cell>
          <cell r="T25">
            <v>7.108706427289993E-2</v>
          </cell>
          <cell r="X25">
            <v>4.9876853904997201E-2</v>
          </cell>
          <cell r="Y25">
            <v>4.0519339786667961E-2</v>
          </cell>
          <cell r="Z25">
            <v>8.3775968371771117E-3</v>
          </cell>
          <cell r="AA25">
            <v>4.4640884819585468E-2</v>
          </cell>
        </row>
        <row r="26">
          <cell r="H26">
            <v>2647</v>
          </cell>
          <cell r="I26">
            <v>9614</v>
          </cell>
          <cell r="J26">
            <v>-547</v>
          </cell>
          <cell r="K26">
            <v>-5990</v>
          </cell>
          <cell r="L26">
            <v>956</v>
          </cell>
          <cell r="M26">
            <v>11531</v>
          </cell>
          <cell r="N26">
            <v>8509</v>
          </cell>
          <cell r="O26">
            <v>10412</v>
          </cell>
          <cell r="T26">
            <v>0</v>
          </cell>
        </row>
        <row r="27">
          <cell r="H27">
            <v>2.2803239145416952E-2</v>
          </cell>
          <cell r="I27">
            <v>5.9517250345130716E-2</v>
          </cell>
          <cell r="J27">
            <v>-3.7334061358905231E-3</v>
          </cell>
          <cell r="K27">
            <v>-4.0033951999358386E-2</v>
          </cell>
          <cell r="L27">
            <v>8.3634423088699734E-3</v>
          </cell>
          <cell r="M27">
            <v>7.544244168929308E-2</v>
          </cell>
          <cell r="N27">
            <v>5.931890271532643E-2</v>
          </cell>
          <cell r="O27">
            <v>7.0730332117358546E-2</v>
          </cell>
          <cell r="T27" t="str">
            <v>--</v>
          </cell>
        </row>
        <row r="28">
          <cell r="H28">
            <v>4752</v>
          </cell>
          <cell r="I28">
            <v>4926</v>
          </cell>
          <cell r="J28">
            <v>4859</v>
          </cell>
          <cell r="K28">
            <v>9466</v>
          </cell>
          <cell r="L28">
            <v>7934</v>
          </cell>
          <cell r="M28">
            <v>8967</v>
          </cell>
          <cell r="N28">
            <v>7817</v>
          </cell>
          <cell r="O28">
            <v>11256</v>
          </cell>
          <cell r="T28">
            <v>9322</v>
          </cell>
        </row>
        <row r="29">
          <cell r="H29">
            <v>5.0670704399564948E-2</v>
          </cell>
          <cell r="I29">
            <v>5.6769464804314759E-2</v>
          </cell>
          <cell r="J29">
            <v>5.5185807741232058E-2</v>
          </cell>
          <cell r="K29">
            <v>9.0487616025083401E-2</v>
          </cell>
          <cell r="L29">
            <v>8.2776896753192553E-2</v>
          </cell>
          <cell r="M29">
            <v>0.10088429863642501</v>
          </cell>
          <cell r="N29">
            <v>9.4617330573610756E-2</v>
          </cell>
          <cell r="O29">
            <v>0.10877884726893193</v>
          </cell>
          <cell r="T29">
            <v>0.10305107229714791</v>
          </cell>
        </row>
        <row r="30">
          <cell r="H30">
            <v>6473</v>
          </cell>
          <cell r="I30">
            <v>6078</v>
          </cell>
          <cell r="J30">
            <v>6245</v>
          </cell>
          <cell r="K30">
            <v>7940</v>
          </cell>
          <cell r="L30">
            <v>8431</v>
          </cell>
          <cell r="M30">
            <v>9983</v>
          </cell>
          <cell r="N30">
            <v>9047</v>
          </cell>
          <cell r="O30">
            <v>9224</v>
          </cell>
          <cell r="T30">
            <v>10993</v>
          </cell>
        </row>
        <row r="31">
          <cell r="H31">
            <v>0.12598532474357227</v>
          </cell>
          <cell r="I31">
            <v>0.10158273862249929</v>
          </cell>
          <cell r="J31">
            <v>8.4148543401514536E-2</v>
          </cell>
          <cell r="K31">
            <v>0.11244547668951453</v>
          </cell>
          <cell r="L31">
            <v>0.12468942262186465</v>
          </cell>
          <cell r="M31">
            <v>0.12228523831105993</v>
          </cell>
          <cell r="N31">
            <v>0.11931578392065836</v>
          </cell>
          <cell r="O31">
            <v>0.12010573054336646</v>
          </cell>
          <cell r="T31">
            <v>0.14969904948661383</v>
          </cell>
        </row>
        <row r="39">
          <cell r="D39">
            <v>141410</v>
          </cell>
          <cell r="E39">
            <v>157969</v>
          </cell>
          <cell r="F39">
            <v>154794</v>
          </cell>
          <cell r="G39">
            <v>170910</v>
          </cell>
          <cell r="H39">
            <v>148685</v>
          </cell>
          <cell r="I39">
            <v>158266</v>
          </cell>
          <cell r="J39">
            <v>145801</v>
          </cell>
          <cell r="K39">
            <v>149871</v>
          </cell>
          <cell r="L39">
            <v>159893</v>
          </cell>
          <cell r="M39">
            <v>170984</v>
          </cell>
          <cell r="N39">
            <v>173861</v>
          </cell>
          <cell r="O39">
            <v>196692</v>
          </cell>
          <cell r="T39">
            <v>150101</v>
          </cell>
        </row>
        <row r="40">
          <cell r="D40">
            <v>108657</v>
          </cell>
          <cell r="E40">
            <v>118546</v>
          </cell>
          <cell r="F40">
            <v>119700</v>
          </cell>
          <cell r="G40">
            <v>121077</v>
          </cell>
          <cell r="H40">
            <v>120487</v>
          </cell>
          <cell r="I40">
            <v>124293</v>
          </cell>
          <cell r="J40">
            <v>127260</v>
          </cell>
          <cell r="K40">
            <v>123013</v>
          </cell>
          <cell r="L40">
            <v>123812</v>
          </cell>
          <cell r="M40">
            <v>132301</v>
          </cell>
          <cell r="N40">
            <v>132681</v>
          </cell>
          <cell r="O40">
            <v>142557</v>
          </cell>
          <cell r="T40">
            <v>106934</v>
          </cell>
        </row>
        <row r="41">
          <cell r="D41">
            <v>32753</v>
          </cell>
          <cell r="E41">
            <v>39423</v>
          </cell>
          <cell r="F41">
            <v>35094</v>
          </cell>
          <cell r="G41">
            <v>49833</v>
          </cell>
          <cell r="H41">
            <v>28198</v>
          </cell>
          <cell r="I41">
            <v>33973</v>
          </cell>
          <cell r="J41">
            <v>18541</v>
          </cell>
          <cell r="K41">
            <v>26858</v>
          </cell>
          <cell r="L41">
            <v>36081</v>
          </cell>
          <cell r="M41">
            <v>38683</v>
          </cell>
          <cell r="N41">
            <v>41180</v>
          </cell>
          <cell r="O41">
            <v>54135</v>
          </cell>
          <cell r="T41">
            <v>43167</v>
          </cell>
        </row>
        <row r="60">
          <cell r="D60">
            <v>0.23020334275895638</v>
          </cell>
          <cell r="E60">
            <v>0.23831858887708796</v>
          </cell>
          <cell r="F60">
            <v>0.23246007253395806</v>
          </cell>
          <cell r="G60">
            <v>0.24872081448753994</v>
          </cell>
          <cell r="H60">
            <v>0.2282177419973753</v>
          </cell>
          <cell r="I60">
            <v>0.22437684126358531</v>
          </cell>
          <cell r="J60">
            <v>0.20307224754030775</v>
          </cell>
          <cell r="K60">
            <v>0.20268477433262694</v>
          </cell>
          <cell r="L60">
            <v>0.22518491603431862</v>
          </cell>
          <cell r="M60">
            <v>0.22042059153015855</v>
          </cell>
          <cell r="N60">
            <v>0.23336671087177119</v>
          </cell>
          <cell r="O60">
            <v>0.24974034581620294</v>
          </cell>
          <cell r="T60">
            <v>0.24215462946232674</v>
          </cell>
        </row>
        <row r="61">
          <cell r="D61">
            <v>0.17688426995375095</v>
          </cell>
          <cell r="E61">
            <v>0.17884341508158733</v>
          </cell>
          <cell r="F61">
            <v>0.17975806996598562</v>
          </cell>
          <cell r="G61">
            <v>0.17620016415486439</v>
          </cell>
          <cell r="H61">
            <v>0.18493641645114006</v>
          </cell>
          <cell r="I61">
            <v>0.17621264662766992</v>
          </cell>
          <cell r="J61">
            <v>0.1772482645659465</v>
          </cell>
          <cell r="K61">
            <v>0.16636215241760871</v>
          </cell>
          <cell r="L61">
            <v>0.1743703278069775</v>
          </cell>
          <cell r="M61">
            <v>0.17055317854320584</v>
          </cell>
          <cell r="N61">
            <v>0.17809243341046854</v>
          </cell>
          <cell r="O61">
            <v>0.18100499501006875</v>
          </cell>
          <cell r="T61">
            <v>0.1725142613768359</v>
          </cell>
        </row>
        <row r="62">
          <cell r="D62">
            <v>5.3319072805205418E-2</v>
          </cell>
          <cell r="E62">
            <v>5.947517379550063E-2</v>
          </cell>
          <cell r="F62">
            <v>5.2702002567972431E-2</v>
          </cell>
          <cell r="G62">
            <v>7.2520650332675546E-2</v>
          </cell>
          <cell r="H62">
            <v>4.3281325546235254E-2</v>
          </cell>
          <cell r="I62">
            <v>4.8164194635915376E-2</v>
          </cell>
          <cell r="J62">
            <v>2.5823982974361261E-2</v>
          </cell>
          <cell r="K62">
            <v>3.6322621915018213E-2</v>
          </cell>
          <cell r="L62">
            <v>5.0814588227341098E-2</v>
          </cell>
          <cell r="M62">
            <v>4.9867412986952714E-2</v>
          </cell>
          <cell r="N62">
            <v>5.5274277461302639E-2</v>
          </cell>
          <cell r="O62">
            <v>6.8735350806134188E-2</v>
          </cell>
          <cell r="T62">
            <v>6.9640368085490817E-2</v>
          </cell>
        </row>
        <row r="110">
          <cell r="F110">
            <v>1877142</v>
          </cell>
          <cell r="G110">
            <v>116095</v>
          </cell>
        </row>
        <row r="111">
          <cell r="F111">
            <v>541071</v>
          </cell>
          <cell r="G111">
            <v>34154</v>
          </cell>
        </row>
        <row r="112">
          <cell r="F112">
            <v>348934</v>
          </cell>
          <cell r="G112">
            <v>36904</v>
          </cell>
        </row>
        <row r="113">
          <cell r="F113">
            <v>324467</v>
          </cell>
          <cell r="G113">
            <v>46990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les vol."/>
      <sheetName val="Breakdown"/>
      <sheetName val="20 year"/>
      <sheetName val="ten year"/>
      <sheetName val="5 year"/>
      <sheetName val="spread"/>
      <sheetName val="Trading Summary"/>
      <sheetName val="Expected European Inv"/>
      <sheetName val="Diageo's investor base"/>
      <sheetName val="spread perf."/>
      <sheetName val="spread 2"/>
      <sheetName val="Global dist"/>
      <sheetName val="Global distribution"/>
      <sheetName val="Internat dist"/>
      <sheetName val="Post launch (6)"/>
      <sheetName val="Recent trading (7)"/>
      <sheetName val="salesvol_"/>
      <sheetName val="sales vol_"/>
      <sheetName val="Input"/>
      <sheetName val="ProForma"/>
      <sheetName val="__FDSCACHE__"/>
      <sheetName val="Output"/>
      <sheetName val="Sheet1"/>
      <sheetName val="oldSEG"/>
      <sheetName val="Quarters"/>
      <sheetName val="Stock Price"/>
      <sheetName val="Country Risk"/>
      <sheetName val="Delhaize"/>
      <sheetName val="Quarterly rates"/>
      <sheetName val="EuroInputs"/>
      <sheetName val="Gráfico"/>
      <sheetName val="Total"/>
      <sheetName val="DO NOT USE PRINT! Macro Data"/>
      <sheetName val="#REF"/>
      <sheetName val="Main Menu"/>
      <sheetName val="Instructions"/>
      <sheetName val="Assumptions"/>
      <sheetName val="Profit &amp; Loss"/>
      <sheetName val="Balanço reunião"/>
      <sheetName val="GEN Inputs"/>
      <sheetName val="company"/>
      <sheetName val="Inputs"/>
      <sheetName val="Detail"/>
      <sheetName val="RESUMO"/>
      <sheetName val="GERAL"/>
      <sheetName val="Imob custo"/>
      <sheetName val="Imob dep"/>
      <sheetName val="RLP"/>
      <sheetName val="Equity Main"/>
      <sheetName val="Produtos"/>
      <sheetName val="Serie Fat"/>
      <sheetName val="Serie Filial"/>
      <sheetName val="Revisão ativo-passivo"/>
      <sheetName val="XREF"/>
      <sheetName val="consolidated"/>
      <sheetName val="brazil risk"/>
      <sheetName val="Financials"/>
      <sheetName val="20_year"/>
      <sheetName val="ten_year"/>
      <sheetName val="5_year"/>
      <sheetName val="Trading_Summary"/>
      <sheetName val="Expected_European_Inv"/>
      <sheetName val="Diageo's_investor_base"/>
      <sheetName val="sales_vol_"/>
      <sheetName val="spread_perf_"/>
      <sheetName val="spread_2"/>
      <sheetName val="Global_dist"/>
      <sheetName val="Global_distribution"/>
      <sheetName val="Internat_dist"/>
      <sheetName val="Post_launch_(6)"/>
      <sheetName val="Recent_trading_(7)"/>
      <sheetName val="sales_vol_1"/>
      <sheetName val="Stock_Price"/>
      <sheetName val="20_year1"/>
      <sheetName val="ten_year1"/>
      <sheetName val="5_year1"/>
      <sheetName val="Trading_Summary1"/>
      <sheetName val="Expected_European_Inv1"/>
      <sheetName val="Diageo's_investor_base1"/>
      <sheetName val="sales_vol_2"/>
      <sheetName val="spread_perf_1"/>
      <sheetName val="spread_21"/>
      <sheetName val="Global_dist1"/>
      <sheetName val="Global_distribution1"/>
      <sheetName val="Internat_dist1"/>
      <sheetName val="Post_launch_(6)1"/>
      <sheetName val="Recent_trading_(7)1"/>
      <sheetName val="sales_vol_3"/>
      <sheetName val="Stock_Price1"/>
      <sheetName val="20_year2"/>
      <sheetName val="ten_year2"/>
      <sheetName val="5_year2"/>
      <sheetName val="Trading_Summary2"/>
      <sheetName val="Expected_European_Inv2"/>
      <sheetName val="Diageo's_investor_base2"/>
      <sheetName val="sales_vol_4"/>
      <sheetName val="spread_perf_2"/>
      <sheetName val="spread_22"/>
      <sheetName val="Global_dist2"/>
      <sheetName val="Global_distribution2"/>
      <sheetName val="Internat_dist2"/>
      <sheetName val="Post_launch_(6)2"/>
      <sheetName val="Recent_trading_(7)2"/>
      <sheetName val="sales_vol_5"/>
      <sheetName val="Stock_Price2"/>
      <sheetName val="Input Projected"/>
      <sheetName val="BTMAIN"/>
      <sheetName val="c10cc13"/>
      <sheetName val="mes"/>
      <sheetName val="R.5"/>
      <sheetName val="Model"/>
      <sheetName val="Corp Overhead"/>
      <sheetName val="MWC"/>
      <sheetName val="Corp_Overhead"/>
      <sheetName val="Corp_Overhead1"/>
      <sheetName val="Corp_Overhead2"/>
      <sheetName val="CAPEX"/>
      <sheetName val="Parameters"/>
      <sheetName val="INPUT ACQUIROR DATA"/>
      <sheetName val="Transaction-Assum."/>
      <sheetName val="Data"/>
      <sheetName val="All Sum"/>
      <sheetName val="9-05046L"/>
      <sheetName val="P&amp;L --KRON"/>
      <sheetName val="P&amp;L -BayTV"/>
      <sheetName val="Summary Financials"/>
      <sheetName val="Amarillo I-40-HI"/>
      <sheetName val="LTM"/>
      <sheetName val="CREDIT STATS"/>
      <sheetName val="DropZone"/>
      <sheetName val="Cover"/>
      <sheetName val="Prop Model"/>
      <sheetName val="MktAss"/>
      <sheetName val="BS Rollup"/>
      <sheetName val="Total Firm"/>
      <sheetName val="Data for 03-04 Base Position"/>
      <sheetName val="215002"/>
      <sheetName val="Office Data"/>
      <sheetName val="OPER"/>
      <sheetName val="Summary"/>
      <sheetName val="RSR"/>
      <sheetName val="Weeklies"/>
      <sheetName val="Opportunity Codes "/>
      <sheetName val="2013"/>
      <sheetName val="Sheet2"/>
      <sheetName val="Sheet3"/>
      <sheetName val="Sheet4"/>
      <sheetName val="CAPITAL PH1"/>
      <sheetName val=" BUDGET P1"/>
      <sheetName val="A"/>
      <sheetName val="Financial Overview ShortProfile"/>
      <sheetName val="CUS Image"/>
      <sheetName val="Divisional Model"/>
      <sheetName val="Amort Sched"/>
      <sheetName val="Comps"/>
      <sheetName val="Qcharts"/>
      <sheetName val="Charts"/>
      <sheetName val="Offers G&amp;C"/>
      <sheetName val="Offers GE"/>
      <sheetName val="Offers GS"/>
      <sheetName val="Offers MC"/>
      <sheetName val="20_year3"/>
      <sheetName val="ten_year3"/>
      <sheetName val="5_year3"/>
      <sheetName val="Trading_Summary3"/>
      <sheetName val="Expected_European_Inv3"/>
      <sheetName val="Diageo's_investor_base3"/>
      <sheetName val="sales_vol_6"/>
      <sheetName val="spread_perf_3"/>
      <sheetName val="spread_23"/>
      <sheetName val="Global_dist3"/>
      <sheetName val="Global_distribution3"/>
      <sheetName val="Internat_dist3"/>
      <sheetName val="Post_launch_(6)3"/>
      <sheetName val="Recent_trading_(7)3"/>
      <sheetName val="Corp_Overhead3"/>
      <sheetName val="INPUT_ACQUIROR_DATA"/>
      <sheetName val="Transaction-Assum_"/>
      <sheetName val="All_Sum"/>
      <sheetName val="Input_Projected"/>
      <sheetName val="Summary_Financials"/>
      <sheetName val="P&amp;L_--KRON"/>
      <sheetName val="P&amp;L_-BayTV"/>
      <sheetName val="Amarillo_I-40-HI"/>
      <sheetName val="CREDIT_STATS"/>
      <sheetName val="Total_Firm"/>
      <sheetName val="Data_for_03-04_Base_Position"/>
      <sheetName val="Prop_Model"/>
      <sheetName val="BS_Rollup"/>
      <sheetName val="Office_Data"/>
      <sheetName val="Divisional_Model"/>
      <sheetName val="sales_vol_7"/>
      <sheetName val="Stock_Price3"/>
      <sheetName val="Opportunity_Codes_"/>
      <sheetName val="CAPITAL_PH1"/>
      <sheetName val="_BUDGET_P1"/>
      <sheetName val="Financial_Overview_ShortProfile"/>
      <sheetName val="CUS_Image"/>
      <sheetName val="BEV"/>
      <sheetName val="EBITDA"/>
      <sheetName val="Price Performance Output"/>
      <sheetName val="Historical Multiples Output"/>
      <sheetName val="Straw Man"/>
      <sheetName val="MedSolutions Financial Data"/>
      <sheetName val="Football Field "/>
      <sheetName val="DCF"/>
      <sheetName val="13199"/>
      <sheetName val="Market"/>
      <sheetName val="category uomo"/>
      <sheetName val="contr partner"/>
      <sheetName val="EO-IVA"/>
      <sheetName val="OVIESSE"/>
      <sheetName val="codici - partime"/>
      <sheetName val="Bloom Links"/>
      <sheetName val="PNGOil"/>
      <sheetName val="stmcro"/>
      <sheetName val="Codes"/>
      <sheetName val="NCV Pivot"/>
      <sheetName val="exec sum (ncv) (3)"/>
      <sheetName val="SINTESI"/>
      <sheetName val="Data Control"/>
      <sheetName val="2009-2010 Sales Target2.2"/>
      <sheetName val="Act vs. Budget"/>
      <sheetName val="A_Parametros"/>
      <sheetName val="Pro forma IS"/>
      <sheetName val="Ass"/>
      <sheetName val="Q1 Jan 07"/>
      <sheetName val="Q1 Jan 06"/>
      <sheetName val="Page 6 - Source #2"/>
      <sheetName val="CoCo Descript"/>
      <sheetName val="Headcount Report"/>
    </sheetNames>
    <sheetDataSet>
      <sheetData sheetId="0" refreshError="1">
        <row r="34">
          <cell r="J34" t="str">
            <v>Europe</v>
          </cell>
        </row>
        <row r="35">
          <cell r="J35" t="str">
            <v>Other</v>
          </cell>
        </row>
        <row r="36">
          <cell r="J36" t="str">
            <v>Swiss</v>
          </cell>
        </row>
        <row r="37">
          <cell r="J37" t="str">
            <v>UK</v>
          </cell>
        </row>
        <row r="211">
          <cell r="J211" t="str">
            <v>Europe</v>
          </cell>
          <cell r="K211">
            <v>42560000</v>
          </cell>
        </row>
        <row r="212">
          <cell r="J212" t="str">
            <v>Other</v>
          </cell>
          <cell r="K212">
            <v>87425000</v>
          </cell>
        </row>
        <row r="213">
          <cell r="J213" t="str">
            <v>Swiss</v>
          </cell>
          <cell r="K213">
            <v>24660000</v>
          </cell>
        </row>
        <row r="214">
          <cell r="J214" t="str">
            <v>UK</v>
          </cell>
          <cell r="K214">
            <v>42000000</v>
          </cell>
        </row>
        <row r="398">
          <cell r="J398" t="str">
            <v>Europe</v>
          </cell>
          <cell r="K398">
            <v>33000000</v>
          </cell>
        </row>
        <row r="399">
          <cell r="J399" t="str">
            <v>Other</v>
          </cell>
          <cell r="K399">
            <v>21500000</v>
          </cell>
        </row>
        <row r="400">
          <cell r="J400" t="str">
            <v>Swiss</v>
          </cell>
          <cell r="K400">
            <v>116440000</v>
          </cell>
        </row>
        <row r="401">
          <cell r="J401" t="str">
            <v>UK</v>
          </cell>
          <cell r="K401">
            <v>101448000</v>
          </cell>
        </row>
        <row r="1121">
          <cell r="I1121" t="str">
            <v>Europe</v>
          </cell>
          <cell r="J1121">
            <v>11000000</v>
          </cell>
        </row>
        <row r="1122">
          <cell r="I1122" t="str">
            <v>Swiss</v>
          </cell>
          <cell r="J1122">
            <v>3370000</v>
          </cell>
        </row>
        <row r="1632">
          <cell r="I1632" t="str">
            <v>Europe</v>
          </cell>
          <cell r="J1632">
            <v>96300000</v>
          </cell>
        </row>
        <row r="1633">
          <cell r="I1633" t="str">
            <v>Other</v>
          </cell>
          <cell r="J1633">
            <v>39000000</v>
          </cell>
        </row>
        <row r="1634">
          <cell r="I1634" t="str">
            <v>Swiss</v>
          </cell>
          <cell r="J1634">
            <v>92900000</v>
          </cell>
        </row>
        <row r="1635">
          <cell r="I1635" t="str">
            <v>UK</v>
          </cell>
          <cell r="J1635">
            <v>64000000</v>
          </cell>
        </row>
        <row r="2248">
          <cell r="I2248" t="str">
            <v>Europe</v>
          </cell>
          <cell r="J2248">
            <v>12600000</v>
          </cell>
        </row>
        <row r="2249">
          <cell r="I2249" t="str">
            <v>Other</v>
          </cell>
          <cell r="J2249">
            <v>24500000</v>
          </cell>
        </row>
        <row r="2250">
          <cell r="I2250" t="str">
            <v>Swiss</v>
          </cell>
          <cell r="J2250">
            <v>56200000</v>
          </cell>
        </row>
        <row r="2251">
          <cell r="I2251" t="str">
            <v>UK</v>
          </cell>
          <cell r="J2251">
            <v>56400000</v>
          </cell>
        </row>
      </sheetData>
      <sheetData sheetId="1">
        <row r="34">
          <cell r="J34" t="str">
            <v>Europe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les vol."/>
      <sheetName val="Breakdown"/>
      <sheetName val="20 year"/>
      <sheetName val="ten year"/>
      <sheetName val="5 year"/>
      <sheetName val="spread"/>
      <sheetName val="Trading Summary"/>
      <sheetName val="Expected European Inv"/>
      <sheetName val="Diageo's investor base"/>
      <sheetName val="spread perf."/>
      <sheetName val="spread 2"/>
      <sheetName val="Global dist"/>
      <sheetName val="Global distribution"/>
      <sheetName val="Internat dist"/>
      <sheetName val="Post launch (6)"/>
      <sheetName val="Recent trading (7)"/>
      <sheetName val="salesvol_"/>
      <sheetName val="sales vol_"/>
      <sheetName val="Input"/>
      <sheetName val="ProForma"/>
      <sheetName val="__FDSCACHE__"/>
      <sheetName val="Output"/>
      <sheetName val="Sheet1"/>
      <sheetName val="oldSEG"/>
      <sheetName val="Quarters"/>
      <sheetName val="Stock Price"/>
      <sheetName val="Total"/>
      <sheetName val="DO NOT USE PRINT! Macro Data"/>
      <sheetName val="#REF"/>
      <sheetName val="Main Menu"/>
      <sheetName val="Instructions"/>
      <sheetName val="Assumptions"/>
      <sheetName val="Profit &amp; Loss"/>
      <sheetName val="Delhaize"/>
      <sheetName val="Quarterly rates"/>
      <sheetName val="EuroInputs"/>
      <sheetName val="Gráfico"/>
      <sheetName val="Balanço reunião"/>
      <sheetName val="GEN Inputs"/>
      <sheetName val="company"/>
      <sheetName val="Inputs"/>
      <sheetName val="Detail"/>
      <sheetName val="RESUMO"/>
      <sheetName val="GERAL"/>
      <sheetName val="Imob custo"/>
      <sheetName val="Imob dep"/>
      <sheetName val="RLP"/>
      <sheetName val="Equity Main"/>
      <sheetName val="Produtos"/>
      <sheetName val="Serie Fat"/>
      <sheetName val="Serie Filial"/>
      <sheetName val="Country Risk"/>
      <sheetName val="Revisão ativo-passivo"/>
      <sheetName val="XREF"/>
      <sheetName val="consolidated"/>
      <sheetName val="brazil risk"/>
    </sheetNames>
    <sheetDataSet>
      <sheetData sheetId="0" refreshError="1">
        <row r="34">
          <cell r="J34" t="str">
            <v>Europe</v>
          </cell>
        </row>
        <row r="35">
          <cell r="J35" t="str">
            <v>Other</v>
          </cell>
        </row>
        <row r="36">
          <cell r="J36" t="str">
            <v>Swiss</v>
          </cell>
        </row>
        <row r="37">
          <cell r="J37" t="str">
            <v>UK</v>
          </cell>
        </row>
        <row r="211">
          <cell r="J211" t="str">
            <v>Europe</v>
          </cell>
          <cell r="K211">
            <v>42560000</v>
          </cell>
        </row>
        <row r="212">
          <cell r="J212" t="str">
            <v>Other</v>
          </cell>
          <cell r="K212">
            <v>87425000</v>
          </cell>
        </row>
        <row r="213">
          <cell r="J213" t="str">
            <v>Swiss</v>
          </cell>
          <cell r="K213">
            <v>24660000</v>
          </cell>
        </row>
        <row r="214">
          <cell r="J214" t="str">
            <v>UK</v>
          </cell>
          <cell r="K214">
            <v>42000000</v>
          </cell>
        </row>
        <row r="398">
          <cell r="J398" t="str">
            <v>Europe</v>
          </cell>
          <cell r="K398">
            <v>33000000</v>
          </cell>
        </row>
        <row r="399">
          <cell r="J399" t="str">
            <v>Other</v>
          </cell>
          <cell r="K399">
            <v>21500000</v>
          </cell>
        </row>
        <row r="400">
          <cell r="J400" t="str">
            <v>Swiss</v>
          </cell>
          <cell r="K400">
            <v>116440000</v>
          </cell>
        </row>
        <row r="401">
          <cell r="J401" t="str">
            <v>UK</v>
          </cell>
          <cell r="K401">
            <v>101448000</v>
          </cell>
        </row>
        <row r="1121">
          <cell r="I1121" t="str">
            <v>Europe</v>
          </cell>
          <cell r="J1121">
            <v>11000000</v>
          </cell>
        </row>
        <row r="1122">
          <cell r="I1122" t="str">
            <v>Swiss</v>
          </cell>
          <cell r="J1122">
            <v>3370000</v>
          </cell>
        </row>
        <row r="1632">
          <cell r="I1632" t="str">
            <v>Europe</v>
          </cell>
          <cell r="J1632">
            <v>96300000</v>
          </cell>
        </row>
        <row r="1633">
          <cell r="I1633" t="str">
            <v>Other</v>
          </cell>
          <cell r="J1633">
            <v>39000000</v>
          </cell>
        </row>
        <row r="1634">
          <cell r="I1634" t="str">
            <v>Swiss</v>
          </cell>
          <cell r="J1634">
            <v>92900000</v>
          </cell>
        </row>
        <row r="1635">
          <cell r="I1635" t="str">
            <v>UK</v>
          </cell>
          <cell r="J1635">
            <v>64000000</v>
          </cell>
        </row>
        <row r="2248">
          <cell r="I2248" t="str">
            <v>Europe</v>
          </cell>
          <cell r="J2248">
            <v>12600000</v>
          </cell>
        </row>
        <row r="2249">
          <cell r="I2249" t="str">
            <v>Other</v>
          </cell>
          <cell r="J2249">
            <v>24500000</v>
          </cell>
        </row>
        <row r="2250">
          <cell r="I2250" t="str">
            <v>Swiss</v>
          </cell>
          <cell r="J2250">
            <v>56200000</v>
          </cell>
        </row>
        <row r="2251">
          <cell r="I2251" t="str">
            <v>UK</v>
          </cell>
          <cell r="J2251">
            <v>56400000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ock Price"/>
      <sheetName val="Sheet1"/>
      <sheetName val="Price of Comps-1yr (UHS)"/>
      <sheetName val="Price of Comps-1yr (UNH)"/>
      <sheetName val="Price of Comps-3yrs (UHS)"/>
      <sheetName val="Price of Comps-3yrs (UNH)"/>
      <sheetName val="critical"/>
      <sheetName val="medical"/>
      <sheetName val="manor"/>
      <sheetName val="Stock Price (4)"/>
      <sheetName val="Shareholder Value"/>
      <sheetName val="Shareholder Value (2)"/>
      <sheetName val="Shareholder Value (3)"/>
      <sheetName val="theatre"/>
      <sheetName val="StockPrice"/>
      <sheetName val="Total"/>
      <sheetName val="P&amp;L"/>
      <sheetName val="consolidated"/>
      <sheetName val="EuroInputs"/>
      <sheetName val="A.2"/>
      <sheetName val="sales vol."/>
      <sheetName val="CUS Image"/>
      <sheetName val="Quarters"/>
      <sheetName val="oldSEG"/>
      <sheetName val="synthgraph DCF"/>
      <sheetName val="Calculations"/>
      <sheetName val="Source --&gt;"/>
      <sheetName val="Main"/>
      <sheetName val="2014-2015 BBR"/>
      <sheetName val="2013 BBR"/>
      <sheetName val="data"/>
      <sheetName val="all"/>
      <sheetName val="BBR-2015"/>
      <sheetName val="ACV-2015"/>
      <sheetName val="MRB"/>
      <sheetName val="99 JULY SALE"/>
      <sheetName val="Stock_Price"/>
      <sheetName val="Price_of_Comps-1yr_(UHS)"/>
      <sheetName val="Price_of_Comps-1yr_(UNH)"/>
      <sheetName val="Price_of_Comps-3yrs_(UHS)"/>
      <sheetName val="Price_of_Comps-3yrs_(UNH)"/>
      <sheetName val="Stock_Price_(4)"/>
      <sheetName val="Shareholder_Value"/>
      <sheetName val="Shareholder_Value_(2)"/>
      <sheetName val="Shareholder_Value_(3)"/>
      <sheetName val="Graph"/>
      <sheetName val="Clec_Comp"/>
      <sheetName val="Assump"/>
      <sheetName val="DCF_Rider_Term_Mult"/>
      <sheetName val="Horus_P&amp;L"/>
      <sheetName val="Assumptions"/>
      <sheetName val="sales_vol_"/>
      <sheetName val="NewGLP_Assumptions"/>
      <sheetName val="Revenue"/>
      <sheetName val="3"/>
      <sheetName val="Acc_Dil"/>
      <sheetName val="6b"/>
      <sheetName val="ValMatrix"/>
      <sheetName val="Overview_1"/>
      <sheetName val="Value_Creation"/>
      <sheetName val="Controls"/>
      <sheetName val="budg_act"/>
      <sheetName val="1"/>
      <sheetName val="Admin"/>
      <sheetName val="Constants"/>
      <sheetName val="Model"/>
      <sheetName val="MOE"/>
      <sheetName val="Financials_Old"/>
      <sheetName val="5a"/>
      <sheetName val="Side_by_Side"/>
      <sheetName val="CA"/>
      <sheetName val="Overview_2"/>
      <sheetName val="Value_Creation_Chart"/>
      <sheetName val="PF__Cash_EPS_Graph"/>
      <sheetName val="Cash_Flow"/>
      <sheetName val="4"/>
      <sheetName val="Contribution"/>
      <sheetName val="middle-market_-_new"/>
      <sheetName val="7"/>
      <sheetName val="DRDs"/>
      <sheetName val="SX3"/>
      <sheetName val="QuickMerge"/>
      <sheetName val="CONTROL"/>
      <sheetName val="Parameters"/>
      <sheetName val="NOPAT_VDF"/>
      <sheetName val="RC"/>
      <sheetName val="Chapter_7"/>
      <sheetName val="Invested_capital_VDF"/>
      <sheetName val="DCF_VDF"/>
      <sheetName val="MWV-BAL"/>
      <sheetName val="Balance_Sheet"/>
      <sheetName val="US_dollar_mkt"/>
      <sheetName val="riderF"/>
      <sheetName val="cd_Data"/>
      <sheetName val="Colour_Hierarchy"/>
      <sheetName val="graphdialog"/>
      <sheetName val="CID"/>
      <sheetName val="Inputs"/>
      <sheetName val="Customers"/>
      <sheetName val="WEEKLYVLS"/>
      <sheetName val="Market_Share"/>
      <sheetName val="DCF"/>
      <sheetName val="lev_loan_raw_data"/>
      <sheetName val="Valuation_Matrix"/>
      <sheetName val="MLP_IPO_Yields_vs_MLP_Index"/>
      <sheetName val="Forecast"/>
      <sheetName val="Financing_Memo"/>
      <sheetName val="Force_Count"/>
      <sheetName val="Instructions"/>
      <sheetName val="MWV-FUN"/>
      <sheetName val="FX_Rates"/>
      <sheetName val="Delhaize"/>
      <sheetName val="Income_Stmt"/>
      <sheetName val="Income_Statement"/>
      <sheetName val="Input"/>
      <sheetName val="Accretion_SensitivityOutput"/>
      <sheetName val="Summary"/>
      <sheetName val="IRR"/>
      <sheetName val="Lookup"/>
      <sheetName val="Budget"/>
      <sheetName val="WACC_VDF"/>
      <sheetName val="Minutes"/>
      <sheetName val="Monthly_IS"/>
      <sheetName val="Scenario_Manager"/>
      <sheetName val="PV_of_Op_Leases_VDF"/>
      <sheetName val="Sensitivity"/>
      <sheetName val="LBO_Model"/>
      <sheetName val="1991_-_1999_Drilling_Type"/>
      <sheetName val="MWV-QTR1"/>
      <sheetName val="LookupRanges"/>
      <sheetName val="Ali_Synergy_Est_(2)"/>
      <sheetName val="Summary_Inc_Stmt"/>
      <sheetName val="f3"/>
      <sheetName val="MarketData"/>
      <sheetName val="Definitions"/>
      <sheetName val="Team_Award"/>
      <sheetName val="Income_Statement_VDF"/>
      <sheetName val="Neste_Oy"/>
      <sheetName val="yc_Formula"/>
      <sheetName val="SEP"/>
      <sheetName val="Stock_Price1"/>
      <sheetName val="Price_of_Comps-1yr_(UHS)1"/>
      <sheetName val="Price_of_Comps-1yr_(UNH)1"/>
      <sheetName val="Price_of_Comps-3yrs_(UHS)1"/>
      <sheetName val="Price_of_Comps-3yrs_(UNH)1"/>
      <sheetName val="Stock_Price_(4)1"/>
      <sheetName val="Shareholder_Value1"/>
      <sheetName val="Shareholder_Value_(2)1"/>
      <sheetName val="Shareholder_Value_(3)1"/>
      <sheetName val="Stock_Price2"/>
      <sheetName val="Price_of_Comps-1yr_(UHS)2"/>
      <sheetName val="Price_of_Comps-1yr_(UNH)2"/>
      <sheetName val="Price_of_Comps-3yrs_(UHS)2"/>
      <sheetName val="Price_of_Comps-3yrs_(UNH)2"/>
      <sheetName val="Stock_Price_(4)2"/>
      <sheetName val="Shareholder_Value2"/>
      <sheetName val="Shareholder_Value_(2)2"/>
      <sheetName val="Shareholder_Value_(3)2"/>
      <sheetName val="Stock_Price3"/>
      <sheetName val="Price_of_Comps-1yr_(UHS)3"/>
      <sheetName val="Price_of_Comps-1yr_(UNH)3"/>
      <sheetName val="Price_of_Comps-3yrs_(UHS)3"/>
      <sheetName val="Price_of_Comps-3yrs_(UNH)3"/>
      <sheetName val="Stock_Price_(4)3"/>
      <sheetName val="Shareholder_Value3"/>
      <sheetName val="Shareholder_Value_(2)3"/>
      <sheetName val="Shareholder_Value_(3)3"/>
      <sheetName val="Price_of_Compsjà_x0013__x0000_¤ß_x0013__x0000_lâ_x0013_"/>
      <sheetName val="Refunds Weekly"/>
      <sheetName val="Final Payments"/>
      <sheetName val="FootballField"/>
      <sheetName val="CNST"/>
      <sheetName val="AL &amp; NHY"/>
      <sheetName val="SEE"/>
      <sheetName val="company"/>
      <sheetName val="Sheet2"/>
      <sheetName val="9040832n"/>
      <sheetName val="MLP IPO Yields vs MLP Index"/>
      <sheetName val="SD NA - Revenue - SD"/>
      <sheetName val="budg act"/>
      <sheetName val="Price_of_Compsjà_x0013_"/>
    </sheetNames>
    <sheetDataSet>
      <sheetData sheetId="0" refreshError="1">
        <row r="4">
          <cell r="A4">
            <v>35464</v>
          </cell>
          <cell r="B4">
            <v>1</v>
          </cell>
          <cell r="C4">
            <v>1</v>
          </cell>
          <cell r="D4">
            <v>1</v>
          </cell>
          <cell r="E4">
            <v>1</v>
          </cell>
          <cell r="F4">
            <v>1</v>
          </cell>
          <cell r="G4">
            <v>1</v>
          </cell>
        </row>
        <row r="5">
          <cell r="A5">
            <v>35465</v>
          </cell>
          <cell r="B5">
            <v>0.99669966996699666</v>
          </cell>
          <cell r="C5">
            <v>1.0280811232449298</v>
          </cell>
          <cell r="D5">
            <v>1</v>
          </cell>
          <cell r="E5">
            <v>0.99328859060402686</v>
          </cell>
          <cell r="F5">
            <v>0.97093023255813948</v>
          </cell>
          <cell r="G5">
            <v>1.0113636363636365</v>
          </cell>
        </row>
        <row r="6">
          <cell r="A6">
            <v>35466</v>
          </cell>
          <cell r="B6">
            <v>0.97689768976897695</v>
          </cell>
          <cell r="C6">
            <v>0.97347893915756634</v>
          </cell>
          <cell r="D6">
            <v>1.0112781954887218</v>
          </cell>
          <cell r="E6">
            <v>0.96644295302013428</v>
          </cell>
          <cell r="F6">
            <v>0.95813953488372094</v>
          </cell>
          <cell r="G6">
            <v>0.96590909090909094</v>
          </cell>
        </row>
        <row r="7">
          <cell r="A7">
            <v>35467</v>
          </cell>
          <cell r="B7">
            <v>0.99339933993399343</v>
          </cell>
          <cell r="C7">
            <v>0.96567862714508579</v>
          </cell>
          <cell r="D7">
            <v>1.0263157894736843</v>
          </cell>
          <cell r="E7">
            <v>0.95302013422818788</v>
          </cell>
          <cell r="F7">
            <v>0.92093023255813955</v>
          </cell>
          <cell r="G7">
            <v>0.95454545454545459</v>
          </cell>
        </row>
        <row r="8">
          <cell r="A8">
            <v>35468</v>
          </cell>
          <cell r="B8">
            <v>1.0297029702970297</v>
          </cell>
          <cell r="C8">
            <v>0.97347893915756634</v>
          </cell>
          <cell r="D8">
            <v>1.0413533834586466</v>
          </cell>
          <cell r="E8">
            <v>0.97315436241610742</v>
          </cell>
          <cell r="F8">
            <v>0.95581395348837206</v>
          </cell>
          <cell r="G8">
            <v>0.96590909090909094</v>
          </cell>
        </row>
        <row r="9">
          <cell r="A9">
            <v>35471</v>
          </cell>
          <cell r="B9">
            <v>1.033003300330033</v>
          </cell>
          <cell r="C9">
            <v>0.99375975039001563</v>
          </cell>
          <cell r="D9">
            <v>1.0883458646616542</v>
          </cell>
          <cell r="E9">
            <v>0.98657718120805371</v>
          </cell>
          <cell r="F9">
            <v>0.94883720930232562</v>
          </cell>
          <cell r="G9">
            <v>0.95454545454545459</v>
          </cell>
        </row>
        <row r="10">
          <cell r="A10">
            <v>35472</v>
          </cell>
          <cell r="B10">
            <v>1.0594059405940595</v>
          </cell>
          <cell r="C10">
            <v>0.99843993759750393</v>
          </cell>
          <cell r="D10">
            <v>1.0676691729323309</v>
          </cell>
          <cell r="E10">
            <v>1.0067114093959733</v>
          </cell>
          <cell r="F10">
            <v>0.96976744186046515</v>
          </cell>
          <cell r="G10">
            <v>0.95454545454545459</v>
          </cell>
        </row>
        <row r="11">
          <cell r="A11">
            <v>35473</v>
          </cell>
          <cell r="B11">
            <v>1.0734323432343233</v>
          </cell>
          <cell r="C11">
            <v>1.0265210608424338</v>
          </cell>
          <cell r="D11">
            <v>1.0864661654135339</v>
          </cell>
          <cell r="E11">
            <v>1.0067114093959733</v>
          </cell>
          <cell r="F11">
            <v>1.0418604651162791</v>
          </cell>
          <cell r="G11">
            <v>0.96590909090909094</v>
          </cell>
        </row>
        <row r="12">
          <cell r="A12">
            <v>35474</v>
          </cell>
          <cell r="B12">
            <v>1.0981848184818481</v>
          </cell>
          <cell r="C12">
            <v>1.0733229329173166</v>
          </cell>
          <cell r="D12">
            <v>1.1165413533834587</v>
          </cell>
          <cell r="E12">
            <v>1.0536912751677852</v>
          </cell>
          <cell r="F12">
            <v>1.1046511627906976</v>
          </cell>
          <cell r="G12">
            <v>0.98863636363636365</v>
          </cell>
        </row>
        <row r="13">
          <cell r="A13">
            <v>35475</v>
          </cell>
          <cell r="B13">
            <v>1.1056105610561056</v>
          </cell>
          <cell r="C13">
            <v>1.0795631825273011</v>
          </cell>
          <cell r="D13">
            <v>1.131578947368421</v>
          </cell>
          <cell r="E13">
            <v>1.0738255033557047</v>
          </cell>
          <cell r="F13">
            <v>1.1441860465116278</v>
          </cell>
          <cell r="G13">
            <v>1.2159090909090908</v>
          </cell>
        </row>
        <row r="14">
          <cell r="A14">
            <v>35478</v>
          </cell>
          <cell r="B14">
            <v>1.1056105610561056</v>
          </cell>
          <cell r="C14">
            <v>1.0795631825273011</v>
          </cell>
          <cell r="D14">
            <v>1.131578947368421</v>
          </cell>
          <cell r="E14">
            <v>1.0738255033557047</v>
          </cell>
          <cell r="F14">
            <v>1.1441860465116278</v>
          </cell>
          <cell r="G14">
            <v>1.2159090909090908</v>
          </cell>
        </row>
        <row r="15">
          <cell r="A15">
            <v>35479</v>
          </cell>
          <cell r="B15">
            <v>1.0990099009900991</v>
          </cell>
          <cell r="C15">
            <v>1.0608424336973479</v>
          </cell>
          <cell r="D15">
            <v>1.1090225563909775</v>
          </cell>
          <cell r="E15">
            <v>1.0738255033557047</v>
          </cell>
          <cell r="F15">
            <v>1.1000000000000001</v>
          </cell>
          <cell r="G15">
            <v>1.2159090909090908</v>
          </cell>
        </row>
        <row r="16">
          <cell r="A16">
            <v>35480</v>
          </cell>
          <cell r="B16">
            <v>1.1122112211221122</v>
          </cell>
          <cell r="C16">
            <v>1.0717628705148206</v>
          </cell>
          <cell r="D16">
            <v>1.131578947368421</v>
          </cell>
          <cell r="E16">
            <v>1.0268456375838926</v>
          </cell>
          <cell r="F16">
            <v>1.1046511627906976</v>
          </cell>
          <cell r="G16">
            <v>1.2159090909090908</v>
          </cell>
        </row>
        <row r="17">
          <cell r="A17">
            <v>35481</v>
          </cell>
          <cell r="B17">
            <v>1.1056105610561056</v>
          </cell>
          <cell r="C17">
            <v>1.0592823712948518</v>
          </cell>
          <cell r="D17">
            <v>1.1099624060150375</v>
          </cell>
          <cell r="E17">
            <v>1.0671140939597314</v>
          </cell>
          <cell r="F17">
            <v>1.0930232558139534</v>
          </cell>
          <cell r="G17">
            <v>1.2045454545454546</v>
          </cell>
        </row>
        <row r="18">
          <cell r="A18">
            <v>35482</v>
          </cell>
          <cell r="B18">
            <v>1.0990099009900991</v>
          </cell>
          <cell r="C18">
            <v>1.0608424336973479</v>
          </cell>
          <cell r="D18">
            <v>1.1353383458646618</v>
          </cell>
          <cell r="E18">
            <v>1.0738255033557047</v>
          </cell>
          <cell r="F18">
            <v>1.0953488372093023</v>
          </cell>
          <cell r="G18">
            <v>1.2159090909090908</v>
          </cell>
        </row>
        <row r="19">
          <cell r="A19">
            <v>35485</v>
          </cell>
          <cell r="B19">
            <v>1.0808580858085808</v>
          </cell>
          <cell r="C19">
            <v>1.0702028081123245</v>
          </cell>
          <cell r="D19">
            <v>1.1390977443609023</v>
          </cell>
          <cell r="E19">
            <v>1.0604026845637584</v>
          </cell>
          <cell r="F19">
            <v>1.0627906976744186</v>
          </cell>
          <cell r="G19">
            <v>1.2045454545454546</v>
          </cell>
        </row>
        <row r="20">
          <cell r="A20">
            <v>35486</v>
          </cell>
          <cell r="B20">
            <v>1.0990099009900991</v>
          </cell>
          <cell r="C20">
            <v>1.0670826833073324</v>
          </cell>
          <cell r="D20">
            <v>1.1503759398496241</v>
          </cell>
          <cell r="E20">
            <v>1.0738255033557047</v>
          </cell>
          <cell r="F20">
            <v>1.069767441860465</v>
          </cell>
          <cell r="G20">
            <v>1.2045454545454546</v>
          </cell>
        </row>
        <row r="21">
          <cell r="A21">
            <v>35487</v>
          </cell>
          <cell r="B21">
            <v>1.0940594059405941</v>
          </cell>
          <cell r="C21">
            <v>1.0405616224648986</v>
          </cell>
          <cell r="D21">
            <v>1.1503759398496241</v>
          </cell>
          <cell r="E21">
            <v>1.0134228187919463</v>
          </cell>
          <cell r="F21">
            <v>1.0488372093023255</v>
          </cell>
          <cell r="G21">
            <v>1.2045454545454546</v>
          </cell>
        </row>
        <row r="22">
          <cell r="A22">
            <v>35488</v>
          </cell>
          <cell r="B22">
            <v>1.0990099009900991</v>
          </cell>
          <cell r="C22">
            <v>1.0468018720748831</v>
          </cell>
          <cell r="D22">
            <v>1.1390977443609023</v>
          </cell>
          <cell r="E22">
            <v>1.0201342281879195</v>
          </cell>
          <cell r="F22">
            <v>1.0372093023255815</v>
          </cell>
          <cell r="G22">
            <v>1.2045454545454546</v>
          </cell>
        </row>
        <row r="23">
          <cell r="A23">
            <v>35489</v>
          </cell>
          <cell r="B23">
            <v>1.1056105610561056</v>
          </cell>
          <cell r="C23">
            <v>1.0374414976599065</v>
          </cell>
          <cell r="D23">
            <v>1.1353383458646618</v>
          </cell>
          <cell r="E23">
            <v>1.0536912751677852</v>
          </cell>
          <cell r="F23">
            <v>1.0372093023255815</v>
          </cell>
          <cell r="G23">
            <v>1.1931818181818181</v>
          </cell>
        </row>
        <row r="24">
          <cell r="A24">
            <v>35492</v>
          </cell>
          <cell r="B24">
            <v>1.0965346534653466</v>
          </cell>
          <cell r="C24">
            <v>1.0577223088923557</v>
          </cell>
          <cell r="D24">
            <v>1.1390977443609023</v>
          </cell>
          <cell r="E24">
            <v>1.1342281879194631</v>
          </cell>
          <cell r="F24">
            <v>1.0325581395348837</v>
          </cell>
          <cell r="G24">
            <v>1.2159090909090908</v>
          </cell>
        </row>
        <row r="25">
          <cell r="A25">
            <v>35493</v>
          </cell>
          <cell r="B25">
            <v>1.0973597359735974</v>
          </cell>
          <cell r="C25">
            <v>1.06396255850234</v>
          </cell>
          <cell r="D25">
            <v>1.1353383458646618</v>
          </cell>
          <cell r="E25">
            <v>1.1610738255033557</v>
          </cell>
          <cell r="F25">
            <v>1.069767441860465</v>
          </cell>
          <cell r="G25">
            <v>1.2159090909090908</v>
          </cell>
        </row>
        <row r="26">
          <cell r="A26">
            <v>35494</v>
          </cell>
          <cell r="B26">
            <v>1.113861386138614</v>
          </cell>
          <cell r="C26">
            <v>1.076443057722309</v>
          </cell>
          <cell r="D26">
            <v>1.1278195488721805</v>
          </cell>
          <cell r="E26">
            <v>1.174496644295302</v>
          </cell>
          <cell r="F26">
            <v>1.1255813953488372</v>
          </cell>
          <cell r="G26">
            <v>1.2727272727272727</v>
          </cell>
        </row>
        <row r="27">
          <cell r="A27">
            <v>35495</v>
          </cell>
          <cell r="B27">
            <v>1.1460396039603959</v>
          </cell>
          <cell r="C27">
            <v>1.0717628705148206</v>
          </cell>
          <cell r="D27">
            <v>1.1090225563909775</v>
          </cell>
          <cell r="E27">
            <v>1.1208053691275168</v>
          </cell>
          <cell r="F27">
            <v>1.1093023255813954</v>
          </cell>
          <cell r="G27">
            <v>1.2272727272727273</v>
          </cell>
        </row>
        <row r="28">
          <cell r="A28">
            <v>35496</v>
          </cell>
          <cell r="B28">
            <v>1.165016501650165</v>
          </cell>
          <cell r="C28">
            <v>1.1216848673946958</v>
          </cell>
          <cell r="D28">
            <v>1.1541353383458646</v>
          </cell>
          <cell r="E28">
            <v>1.2147651006711409</v>
          </cell>
          <cell r="F28">
            <v>1.1511627906976745</v>
          </cell>
          <cell r="G28">
            <v>1.2386363636363635</v>
          </cell>
        </row>
        <row r="29">
          <cell r="A29">
            <v>35499</v>
          </cell>
          <cell r="B29">
            <v>1.165016501650165</v>
          </cell>
          <cell r="C29">
            <v>1.1372854914196568</v>
          </cell>
          <cell r="D29">
            <v>1.1766917293233083</v>
          </cell>
          <cell r="E29">
            <v>1.2348993288590604</v>
          </cell>
          <cell r="F29">
            <v>1.2069767441860466</v>
          </cell>
          <cell r="G29">
            <v>1.3068181818181819</v>
          </cell>
        </row>
        <row r="30">
          <cell r="A30">
            <v>35500</v>
          </cell>
          <cell r="B30">
            <v>1.1452145214521452</v>
          </cell>
          <cell r="C30">
            <v>1.1528861154446177</v>
          </cell>
          <cell r="D30">
            <v>1.1766917293233083</v>
          </cell>
          <cell r="E30">
            <v>1.2348993288590604</v>
          </cell>
          <cell r="F30">
            <v>1.2255813953488373</v>
          </cell>
          <cell r="G30">
            <v>1.2954545454545454</v>
          </cell>
        </row>
        <row r="31">
          <cell r="A31">
            <v>35501</v>
          </cell>
          <cell r="B31">
            <v>1.1386138613861385</v>
          </cell>
          <cell r="C31">
            <v>1.1591263650546022</v>
          </cell>
          <cell r="D31">
            <v>1.1879699248120301</v>
          </cell>
          <cell r="E31">
            <v>1.2214765100671141</v>
          </cell>
          <cell r="F31">
            <v>1.213953488372093</v>
          </cell>
          <cell r="G31">
            <v>1.2954545454545454</v>
          </cell>
        </row>
        <row r="32">
          <cell r="A32">
            <v>35502</v>
          </cell>
          <cell r="B32">
            <v>1.1353135313531353</v>
          </cell>
          <cell r="C32">
            <v>1.1232449297971918</v>
          </cell>
          <cell r="D32">
            <v>1.1766917293233083</v>
          </cell>
          <cell r="E32">
            <v>1.1879194630872483</v>
          </cell>
          <cell r="F32">
            <v>1.1895348837209303</v>
          </cell>
          <cell r="G32">
            <v>1.2954545454545454</v>
          </cell>
        </row>
        <row r="33">
          <cell r="A33">
            <v>35503</v>
          </cell>
          <cell r="B33">
            <v>1.1353135313531353</v>
          </cell>
          <cell r="C33">
            <v>1.1341653666146645</v>
          </cell>
          <cell r="D33">
            <v>1.1691729323308271</v>
          </cell>
          <cell r="E33">
            <v>1.2281879194630871</v>
          </cell>
          <cell r="F33">
            <v>1.1837209302325582</v>
          </cell>
          <cell r="G33">
            <v>1.2954545454545454</v>
          </cell>
        </row>
        <row r="34">
          <cell r="A34">
            <v>35506</v>
          </cell>
          <cell r="B34">
            <v>1.1377887788778878</v>
          </cell>
          <cell r="C34">
            <v>1.1216848673946958</v>
          </cell>
          <cell r="D34">
            <v>1.1541353383458646</v>
          </cell>
          <cell r="E34">
            <v>1.1946308724832215</v>
          </cell>
          <cell r="F34">
            <v>1.1348837209302325</v>
          </cell>
          <cell r="G34">
            <v>1.2954545454545454</v>
          </cell>
        </row>
        <row r="35">
          <cell r="A35">
            <v>35507</v>
          </cell>
          <cell r="B35">
            <v>1.1287128712871286</v>
          </cell>
          <cell r="C35">
            <v>1.1154446177847115</v>
          </cell>
          <cell r="D35">
            <v>1.1428571428571428</v>
          </cell>
          <cell r="E35">
            <v>1.1946308724832215</v>
          </cell>
          <cell r="F35">
            <v>1.1093023255813954</v>
          </cell>
          <cell r="G35">
            <v>1.3068181818181819</v>
          </cell>
        </row>
        <row r="36">
          <cell r="A36">
            <v>35508</v>
          </cell>
          <cell r="B36">
            <v>1.1287128712871286</v>
          </cell>
          <cell r="C36">
            <v>1.0936037441497659</v>
          </cell>
          <cell r="D36">
            <v>1.1466165413533835</v>
          </cell>
          <cell r="E36">
            <v>1.174496644295302</v>
          </cell>
          <cell r="F36">
            <v>1.1232558139534883</v>
          </cell>
          <cell r="G36">
            <v>1.2954545454545454</v>
          </cell>
        </row>
        <row r="37">
          <cell r="A37">
            <v>35509</v>
          </cell>
          <cell r="B37">
            <v>1.1303630363036303</v>
          </cell>
          <cell r="C37">
            <v>1.0998439937597504</v>
          </cell>
          <cell r="D37">
            <v>1.1503759398496241</v>
          </cell>
          <cell r="E37">
            <v>1.1677852348993289</v>
          </cell>
          <cell r="F37">
            <v>1.155813953488372</v>
          </cell>
          <cell r="G37">
            <v>1.2954545454545454</v>
          </cell>
        </row>
        <row r="38">
          <cell r="A38">
            <v>35510</v>
          </cell>
          <cell r="B38">
            <v>1.1221122112211221</v>
          </cell>
          <cell r="C38">
            <v>1.1014040561622465</v>
          </cell>
          <cell r="D38">
            <v>1.1466165413533835</v>
          </cell>
          <cell r="E38">
            <v>1.1812080536912752</v>
          </cell>
          <cell r="F38">
            <v>1.1441860465116278</v>
          </cell>
          <cell r="G38">
            <v>1.2954545454545454</v>
          </cell>
        </row>
        <row r="39">
          <cell r="A39">
            <v>35513</v>
          </cell>
          <cell r="B39">
            <v>1.0965346534653466</v>
          </cell>
          <cell r="C39">
            <v>1.0951638065522622</v>
          </cell>
          <cell r="D39">
            <v>1.1353383458646618</v>
          </cell>
          <cell r="E39">
            <v>1.1677852348993289</v>
          </cell>
          <cell r="F39">
            <v>1.1441860465116278</v>
          </cell>
          <cell r="G39">
            <v>1.2954545454545454</v>
          </cell>
        </row>
        <row r="40">
          <cell r="A40">
            <v>35514</v>
          </cell>
          <cell r="B40">
            <v>1.1221122112211221</v>
          </cell>
          <cell r="C40">
            <v>1.1232449297971918</v>
          </cell>
          <cell r="D40">
            <v>1.131578947368421</v>
          </cell>
          <cell r="E40">
            <v>1.1812080536912752</v>
          </cell>
          <cell r="F40">
            <v>1.1790697674418604</v>
          </cell>
          <cell r="G40">
            <v>1.2954545454545454</v>
          </cell>
        </row>
        <row r="41">
          <cell r="A41">
            <v>35515</v>
          </cell>
          <cell r="B41">
            <v>1.1435643564356435</v>
          </cell>
          <cell r="C41">
            <v>1.1185647425897036</v>
          </cell>
          <cell r="D41">
            <v>1.112781954887218</v>
          </cell>
          <cell r="E41">
            <v>1.2013422818791946</v>
          </cell>
          <cell r="F41">
            <v>1.1697674418604651</v>
          </cell>
          <cell r="G41">
            <v>1.2954545454545454</v>
          </cell>
        </row>
        <row r="42">
          <cell r="A42">
            <v>35516</v>
          </cell>
          <cell r="B42">
            <v>1.141914191419142</v>
          </cell>
          <cell r="C42">
            <v>1.0904836193447738</v>
          </cell>
          <cell r="D42">
            <v>1.1052631578947369</v>
          </cell>
          <cell r="E42">
            <v>1.174496644295302</v>
          </cell>
          <cell r="F42">
            <v>1.1372093023255814</v>
          </cell>
          <cell r="G42">
            <v>1.2954545454545454</v>
          </cell>
        </row>
        <row r="43">
          <cell r="A43">
            <v>35517</v>
          </cell>
          <cell r="B43">
            <v>1.141914191419142</v>
          </cell>
          <cell r="C43">
            <v>1.0904836193447738</v>
          </cell>
          <cell r="D43">
            <v>1.1052631578947369</v>
          </cell>
          <cell r="E43">
            <v>1.174496644295302</v>
          </cell>
          <cell r="F43">
            <v>1.1372093023255814</v>
          </cell>
          <cell r="G43">
            <v>1.2954545454545454</v>
          </cell>
        </row>
        <row r="44">
          <cell r="A44">
            <v>35520</v>
          </cell>
          <cell r="B44">
            <v>1.1386138613861385</v>
          </cell>
          <cell r="C44">
            <v>1.0717628705148206</v>
          </cell>
          <cell r="D44">
            <v>1.0977443609022557</v>
          </cell>
          <cell r="E44">
            <v>1.1812080536912752</v>
          </cell>
          <cell r="F44">
            <v>1.0906976744186045</v>
          </cell>
          <cell r="G44">
            <v>1.2954545454545454</v>
          </cell>
        </row>
        <row r="45">
          <cell r="A45">
            <v>35521</v>
          </cell>
          <cell r="B45">
            <v>1.1056105610561056</v>
          </cell>
          <cell r="C45">
            <v>1.0748829953198127</v>
          </cell>
          <cell r="D45">
            <v>1.1090225563909775</v>
          </cell>
          <cell r="E45">
            <v>1.1342281879194631</v>
          </cell>
          <cell r="F45">
            <v>1.0604651162790697</v>
          </cell>
          <cell r="G45">
            <v>1.2954545454545454</v>
          </cell>
        </row>
        <row r="46">
          <cell r="A46">
            <v>35522</v>
          </cell>
          <cell r="B46">
            <v>1.0973597359735974</v>
          </cell>
          <cell r="C46">
            <v>1.0748829953198127</v>
          </cell>
          <cell r="D46">
            <v>0.84586466165413532</v>
          </cell>
          <cell r="E46">
            <v>1.1140939597315436</v>
          </cell>
          <cell r="F46">
            <v>1.0511627906976744</v>
          </cell>
          <cell r="G46">
            <v>1.2954545454545454</v>
          </cell>
        </row>
        <row r="47">
          <cell r="A47">
            <v>35523</v>
          </cell>
          <cell r="B47">
            <v>1.0957095709570956</v>
          </cell>
          <cell r="C47">
            <v>1.0842433697347893</v>
          </cell>
          <cell r="D47">
            <v>0.82330827067669177</v>
          </cell>
          <cell r="E47">
            <v>1.1342281879194631</v>
          </cell>
          <cell r="F47">
            <v>1.0813953488372092</v>
          </cell>
          <cell r="G47">
            <v>1.2840909090909092</v>
          </cell>
        </row>
        <row r="48">
          <cell r="A48">
            <v>35524</v>
          </cell>
          <cell r="B48">
            <v>1.1023102310231023</v>
          </cell>
          <cell r="C48">
            <v>1.076443057722309</v>
          </cell>
          <cell r="D48">
            <v>0.83082706766917291</v>
          </cell>
          <cell r="E48">
            <v>1.1342281879194631</v>
          </cell>
          <cell r="F48">
            <v>1.0790697674418606</v>
          </cell>
          <cell r="G48">
            <v>1.2954545454545454</v>
          </cell>
        </row>
        <row r="49">
          <cell r="A49">
            <v>35527</v>
          </cell>
          <cell r="B49">
            <v>1.0907590759075907</v>
          </cell>
          <cell r="C49">
            <v>1.0670826833073324</v>
          </cell>
          <cell r="D49">
            <v>0.82706766917293228</v>
          </cell>
          <cell r="E49">
            <v>1.1677852348993289</v>
          </cell>
          <cell r="F49">
            <v>1.1093023255813954</v>
          </cell>
          <cell r="G49">
            <v>1.2954545454545454</v>
          </cell>
        </row>
        <row r="50">
          <cell r="A50">
            <v>35528</v>
          </cell>
          <cell r="B50">
            <v>1.0907590759075907</v>
          </cell>
          <cell r="C50">
            <v>1.0686427457098284</v>
          </cell>
          <cell r="D50">
            <v>0.81578947368421051</v>
          </cell>
          <cell r="E50">
            <v>1.1610738255033557</v>
          </cell>
          <cell r="F50">
            <v>1.1418604651162791</v>
          </cell>
          <cell r="G50">
            <v>1.2840909090909092</v>
          </cell>
        </row>
        <row r="51">
          <cell r="A51">
            <v>35529</v>
          </cell>
          <cell r="B51">
            <v>1.0874587458745875</v>
          </cell>
          <cell r="C51">
            <v>1.0655226209048363</v>
          </cell>
          <cell r="D51">
            <v>0.83834586466165417</v>
          </cell>
          <cell r="E51">
            <v>1.1208053691275168</v>
          </cell>
          <cell r="F51">
            <v>1.1744186046511629</v>
          </cell>
          <cell r="G51">
            <v>1.3068181818181819</v>
          </cell>
        </row>
        <row r="52">
          <cell r="A52">
            <v>35530</v>
          </cell>
          <cell r="B52">
            <v>1.0891089108910892</v>
          </cell>
          <cell r="C52">
            <v>1.076443057722309</v>
          </cell>
          <cell r="D52">
            <v>0.83458646616541354</v>
          </cell>
          <cell r="E52">
            <v>1.1409395973154361</v>
          </cell>
          <cell r="F52">
            <v>1.1976744186046511</v>
          </cell>
          <cell r="G52">
            <v>1.2954545454545454</v>
          </cell>
        </row>
        <row r="53">
          <cell r="A53">
            <v>35531</v>
          </cell>
          <cell r="B53">
            <v>1.0577557755775577</v>
          </cell>
          <cell r="C53">
            <v>1.0436817472698907</v>
          </cell>
          <cell r="D53">
            <v>0.81203007518796988</v>
          </cell>
          <cell r="E53">
            <v>1.1140939597315436</v>
          </cell>
          <cell r="F53">
            <v>1.1232558139534883</v>
          </cell>
          <cell r="G53">
            <v>1.2840909090909092</v>
          </cell>
        </row>
        <row r="54">
          <cell r="A54">
            <v>35534</v>
          </cell>
          <cell r="B54">
            <v>1.0379537953795379</v>
          </cell>
          <cell r="C54">
            <v>1.0748829953198127</v>
          </cell>
          <cell r="D54">
            <v>0.82330827067669177</v>
          </cell>
          <cell r="E54">
            <v>1.1275167785234899</v>
          </cell>
          <cell r="F54">
            <v>1.1534883720930234</v>
          </cell>
          <cell r="G54">
            <v>1.2727272727272727</v>
          </cell>
        </row>
        <row r="55">
          <cell r="A55">
            <v>35535</v>
          </cell>
          <cell r="B55">
            <v>1.0742574257425743</v>
          </cell>
          <cell r="C55">
            <v>1.1045241809672386</v>
          </cell>
          <cell r="D55">
            <v>0.84586466165413532</v>
          </cell>
          <cell r="E55">
            <v>1.1476510067114094</v>
          </cell>
          <cell r="F55">
            <v>1.1767441860465115</v>
          </cell>
          <cell r="G55">
            <v>1.2727272727272727</v>
          </cell>
        </row>
        <row r="56">
          <cell r="A56">
            <v>35536</v>
          </cell>
          <cell r="B56">
            <v>1.1039603960396041</v>
          </cell>
          <cell r="C56">
            <v>1.1201248049921997</v>
          </cell>
          <cell r="D56">
            <v>0.86466165413533835</v>
          </cell>
          <cell r="E56">
            <v>1.1476510067114094</v>
          </cell>
          <cell r="F56">
            <v>1.1476744186046512</v>
          </cell>
          <cell r="G56">
            <v>1.2840909090909092</v>
          </cell>
        </row>
        <row r="57">
          <cell r="A57">
            <v>35537</v>
          </cell>
          <cell r="B57">
            <v>1.0990099009900991</v>
          </cell>
          <cell r="C57">
            <v>1.0982839313572543</v>
          </cell>
          <cell r="D57">
            <v>0.84962406015037595</v>
          </cell>
          <cell r="E57">
            <v>1.1409395973154361</v>
          </cell>
          <cell r="F57">
            <v>1.1627906976744187</v>
          </cell>
          <cell r="G57">
            <v>1.2840909090909092</v>
          </cell>
        </row>
        <row r="58">
          <cell r="A58">
            <v>35538</v>
          </cell>
          <cell r="B58">
            <v>1.0577557755775577</v>
          </cell>
          <cell r="C58">
            <v>1.0717628705148206</v>
          </cell>
          <cell r="D58">
            <v>0.80451127819548873</v>
          </cell>
          <cell r="E58">
            <v>1.080536912751678</v>
          </cell>
          <cell r="F58">
            <v>1.1232558139534883</v>
          </cell>
          <cell r="G58">
            <v>1.2840909090909092</v>
          </cell>
        </row>
        <row r="59">
          <cell r="A59">
            <v>35541</v>
          </cell>
          <cell r="B59">
            <v>1.0445544554455446</v>
          </cell>
          <cell r="C59">
            <v>1.0624024960998439</v>
          </cell>
          <cell r="D59">
            <v>0.77819548872180455</v>
          </cell>
          <cell r="E59">
            <v>1.0939597315436242</v>
          </cell>
          <cell r="F59">
            <v>1.1232558139534883</v>
          </cell>
          <cell r="G59">
            <v>1.2727272727272727</v>
          </cell>
        </row>
        <row r="60">
          <cell r="A60">
            <v>35542</v>
          </cell>
          <cell r="B60">
            <v>1.0297029702970297</v>
          </cell>
          <cell r="C60">
            <v>1.0702028081123245</v>
          </cell>
          <cell r="D60">
            <v>0.76691729323308266</v>
          </cell>
          <cell r="E60">
            <v>1.1073825503355705</v>
          </cell>
          <cell r="F60">
            <v>1.1418604651162791</v>
          </cell>
          <cell r="G60">
            <v>1.2727272727272727</v>
          </cell>
        </row>
        <row r="61">
          <cell r="A61">
            <v>35543</v>
          </cell>
          <cell r="B61">
            <v>1.0148514851485149</v>
          </cell>
          <cell r="C61">
            <v>1.0686427457098284</v>
          </cell>
          <cell r="D61">
            <v>0.75563909774436089</v>
          </cell>
          <cell r="E61">
            <v>1.1208053691275168</v>
          </cell>
          <cell r="F61">
            <v>1.1488372093023256</v>
          </cell>
          <cell r="G61">
            <v>1.2727272727272727</v>
          </cell>
        </row>
        <row r="62">
          <cell r="A62">
            <v>35544</v>
          </cell>
          <cell r="B62">
            <v>1.0198019801980198</v>
          </cell>
          <cell r="C62">
            <v>1.0530421216848673</v>
          </cell>
          <cell r="D62">
            <v>0.75939849624060152</v>
          </cell>
          <cell r="E62">
            <v>1.080536912751678</v>
          </cell>
          <cell r="F62">
            <v>1.1395348837209303</v>
          </cell>
          <cell r="G62">
            <v>1.2727272727272727</v>
          </cell>
        </row>
        <row r="63">
          <cell r="A63">
            <v>35545</v>
          </cell>
          <cell r="B63">
            <v>1.0156765676567656</v>
          </cell>
          <cell r="C63">
            <v>1.0483619344773791</v>
          </cell>
          <cell r="D63">
            <v>0.74060150375939848</v>
          </cell>
          <cell r="E63">
            <v>1.0939597315436242</v>
          </cell>
          <cell r="F63">
            <v>1.1046511627906976</v>
          </cell>
          <cell r="G63">
            <v>1.2727272727272727</v>
          </cell>
        </row>
        <row r="64">
          <cell r="A64">
            <v>35548</v>
          </cell>
          <cell r="B64">
            <v>1.0099009900990099</v>
          </cell>
          <cell r="C64">
            <v>1.0468018720748831</v>
          </cell>
          <cell r="D64">
            <v>0.73308270676691734</v>
          </cell>
          <cell r="E64">
            <v>1.087248322147651</v>
          </cell>
          <cell r="F64">
            <v>1.0976744186046512</v>
          </cell>
          <cell r="G64">
            <v>1.2613636363636365</v>
          </cell>
        </row>
        <row r="65">
          <cell r="A65">
            <v>35549</v>
          </cell>
          <cell r="B65">
            <v>1.033003300330033</v>
          </cell>
          <cell r="C65">
            <v>1.1185647425897036</v>
          </cell>
          <cell r="D65">
            <v>0.77067669172932329</v>
          </cell>
          <cell r="E65">
            <v>1.1543624161073827</v>
          </cell>
          <cell r="F65">
            <v>1.1674418604651162</v>
          </cell>
          <cell r="G65">
            <v>1.2613636363636365</v>
          </cell>
        </row>
        <row r="66">
          <cell r="A66">
            <v>35550</v>
          </cell>
          <cell r="B66">
            <v>1.0594059405940595</v>
          </cell>
          <cell r="C66">
            <v>1.1372854914196568</v>
          </cell>
          <cell r="D66">
            <v>0.81203007518796988</v>
          </cell>
          <cell r="E66">
            <v>1.1677852348993289</v>
          </cell>
          <cell r="F66">
            <v>1.2255813953488373</v>
          </cell>
          <cell r="G66">
            <v>1.2613636363636365</v>
          </cell>
        </row>
        <row r="67">
          <cell r="A67">
            <v>35551</v>
          </cell>
          <cell r="B67">
            <v>1.0148514851485149</v>
          </cell>
          <cell r="C67">
            <v>1.1216848673946958</v>
          </cell>
          <cell r="D67">
            <v>0.80451127819548873</v>
          </cell>
          <cell r="E67">
            <v>1.1610738255033557</v>
          </cell>
          <cell r="F67">
            <v>1.213953488372093</v>
          </cell>
          <cell r="G67">
            <v>1.2727272727272727</v>
          </cell>
        </row>
        <row r="68">
          <cell r="A68">
            <v>35552</v>
          </cell>
          <cell r="B68">
            <v>1.0181518151815181</v>
          </cell>
          <cell r="C68">
            <v>1.1216848673946958</v>
          </cell>
          <cell r="D68">
            <v>0.82330827067669177</v>
          </cell>
          <cell r="E68">
            <v>1.174496644295302</v>
          </cell>
          <cell r="F68">
            <v>1.2720930232558139</v>
          </cell>
          <cell r="G68">
            <v>1.2727272727272727</v>
          </cell>
        </row>
        <row r="69">
          <cell r="A69">
            <v>35555</v>
          </cell>
          <cell r="B69">
            <v>1.0396039603960396</v>
          </cell>
          <cell r="C69">
            <v>1.1310452418096724</v>
          </cell>
          <cell r="D69">
            <v>0.83458646616541354</v>
          </cell>
          <cell r="E69">
            <v>1.1543624161073827</v>
          </cell>
          <cell r="F69">
            <v>1.2</v>
          </cell>
          <cell r="G69">
            <v>1.2954545454545454</v>
          </cell>
        </row>
        <row r="70">
          <cell r="A70">
            <v>35556</v>
          </cell>
          <cell r="B70">
            <v>1.056930693069307</v>
          </cell>
          <cell r="C70">
            <v>1.1965678627145087</v>
          </cell>
          <cell r="D70">
            <v>0.81203007518796988</v>
          </cell>
          <cell r="E70">
            <v>1.1543624161073827</v>
          </cell>
          <cell r="F70">
            <v>1.2441860465116279</v>
          </cell>
          <cell r="G70">
            <v>1.2727272727272727</v>
          </cell>
        </row>
        <row r="71">
          <cell r="A71">
            <v>35557</v>
          </cell>
          <cell r="B71">
            <v>1.0627062706270627</v>
          </cell>
          <cell r="C71">
            <v>1.2059282371294853</v>
          </cell>
          <cell r="D71">
            <v>0.81203007518796988</v>
          </cell>
          <cell r="E71">
            <v>1.1610738255033557</v>
          </cell>
          <cell r="F71">
            <v>1.2511627906976743</v>
          </cell>
          <cell r="G71">
            <v>1.2840909090909092</v>
          </cell>
        </row>
        <row r="72">
          <cell r="A72">
            <v>35558</v>
          </cell>
          <cell r="B72">
            <v>1.0412541254125414</v>
          </cell>
          <cell r="C72">
            <v>1.2246489859594383</v>
          </cell>
          <cell r="D72">
            <v>0.80451127819548873</v>
          </cell>
          <cell r="E72">
            <v>1.1476510067114094</v>
          </cell>
          <cell r="F72">
            <v>1.2279069767441861</v>
          </cell>
          <cell r="G72">
            <v>1.2727272727272727</v>
          </cell>
        </row>
        <row r="73">
          <cell r="A73">
            <v>35559</v>
          </cell>
          <cell r="B73">
            <v>1.028052805280528</v>
          </cell>
          <cell r="C73">
            <v>1.2293291731669267</v>
          </cell>
          <cell r="D73">
            <v>0.81578947368421051</v>
          </cell>
          <cell r="E73">
            <v>1.1409395973154361</v>
          </cell>
          <cell r="F73">
            <v>1.2069767441860466</v>
          </cell>
          <cell r="G73">
            <v>1.2840909090909092</v>
          </cell>
        </row>
        <row r="74">
          <cell r="A74">
            <v>35562</v>
          </cell>
          <cell r="B74">
            <v>1.033003300330033</v>
          </cell>
          <cell r="C74">
            <v>1.2402496099843994</v>
          </cell>
          <cell r="D74">
            <v>0.83834586466165417</v>
          </cell>
          <cell r="E74">
            <v>1.174496644295302</v>
          </cell>
          <cell r="F74">
            <v>1.2279069767441861</v>
          </cell>
          <cell r="G74">
            <v>1.2840909090909092</v>
          </cell>
        </row>
        <row r="75">
          <cell r="A75">
            <v>35563</v>
          </cell>
          <cell r="B75">
            <v>0.98844884488448848</v>
          </cell>
          <cell r="C75">
            <v>1.2308892355694228</v>
          </cell>
          <cell r="D75">
            <v>0.83458646616541354</v>
          </cell>
          <cell r="E75">
            <v>1.2013422818791946</v>
          </cell>
          <cell r="F75">
            <v>1.2127906976744185</v>
          </cell>
          <cell r="G75">
            <v>1.2840909090909092</v>
          </cell>
        </row>
        <row r="76">
          <cell r="A76">
            <v>35564</v>
          </cell>
          <cell r="B76">
            <v>0.95379537953795379</v>
          </cell>
          <cell r="C76">
            <v>1.218408736349454</v>
          </cell>
          <cell r="D76">
            <v>0.83458646616541354</v>
          </cell>
          <cell r="E76">
            <v>1.1543624161073827</v>
          </cell>
          <cell r="F76">
            <v>1.1883720930232557</v>
          </cell>
          <cell r="G76">
            <v>1.2727272727272727</v>
          </cell>
        </row>
        <row r="77">
          <cell r="A77">
            <v>35565</v>
          </cell>
          <cell r="B77">
            <v>0.96039603960396036</v>
          </cell>
          <cell r="C77">
            <v>1.2090483619344774</v>
          </cell>
          <cell r="D77">
            <v>0.83834586466165417</v>
          </cell>
          <cell r="E77">
            <v>1.1610738255033557</v>
          </cell>
          <cell r="F77">
            <v>1.1744186046511629</v>
          </cell>
          <cell r="G77">
            <v>1.2840909090909092</v>
          </cell>
        </row>
        <row r="78">
          <cell r="A78">
            <v>35566</v>
          </cell>
          <cell r="B78">
            <v>0.97029702970297027</v>
          </cell>
          <cell r="C78">
            <v>1.1825273010920436</v>
          </cell>
          <cell r="D78">
            <v>0.83834586466165417</v>
          </cell>
          <cell r="E78">
            <v>1.1409395973154361</v>
          </cell>
          <cell r="F78">
            <v>1.1790697674418604</v>
          </cell>
          <cell r="G78">
            <v>1.2840909090909092</v>
          </cell>
        </row>
        <row r="79">
          <cell r="A79">
            <v>35569</v>
          </cell>
          <cell r="B79">
            <v>0.97854785478547857</v>
          </cell>
          <cell r="C79">
            <v>1.204368174726989</v>
          </cell>
          <cell r="D79">
            <v>0.84210526315789469</v>
          </cell>
          <cell r="E79">
            <v>1.1610738255033557</v>
          </cell>
          <cell r="F79">
            <v>1.2186046511627906</v>
          </cell>
          <cell r="G79">
            <v>1.2840909090909092</v>
          </cell>
        </row>
        <row r="80">
          <cell r="A80">
            <v>35570</v>
          </cell>
          <cell r="B80">
            <v>0.98679867986798675</v>
          </cell>
          <cell r="C80">
            <v>1.204368174726989</v>
          </cell>
          <cell r="D80">
            <v>0.83834586466165417</v>
          </cell>
          <cell r="E80">
            <v>1.1677852348993289</v>
          </cell>
          <cell r="F80">
            <v>1.2488372093023257</v>
          </cell>
          <cell r="G80">
            <v>1.2840909090909092</v>
          </cell>
        </row>
        <row r="81">
          <cell r="A81">
            <v>35571</v>
          </cell>
          <cell r="B81">
            <v>0.98514851485148514</v>
          </cell>
          <cell r="C81">
            <v>1.1778471138845554</v>
          </cell>
          <cell r="D81">
            <v>0.84586466165413532</v>
          </cell>
          <cell r="E81">
            <v>1.1409395973154361</v>
          </cell>
          <cell r="F81">
            <v>1.2244186046511627</v>
          </cell>
          <cell r="G81">
            <v>1.2840909090909092</v>
          </cell>
        </row>
        <row r="82">
          <cell r="A82">
            <v>35572</v>
          </cell>
          <cell r="B82">
            <v>1.0148514851485149</v>
          </cell>
          <cell r="C82">
            <v>1.1825273010920436</v>
          </cell>
          <cell r="D82">
            <v>0.84962406015037595</v>
          </cell>
          <cell r="E82">
            <v>1.1342281879194631</v>
          </cell>
          <cell r="F82">
            <v>1.2116279069767442</v>
          </cell>
          <cell r="G82">
            <v>1.3068181818181819</v>
          </cell>
        </row>
        <row r="83">
          <cell r="A83">
            <v>35573</v>
          </cell>
          <cell r="B83">
            <v>1.0066006600660067</v>
          </cell>
          <cell r="C83">
            <v>1.1887675507020281</v>
          </cell>
          <cell r="D83">
            <v>0.8571428571428571</v>
          </cell>
          <cell r="E83">
            <v>1.1677852348993289</v>
          </cell>
          <cell r="F83">
            <v>1.2116279069767442</v>
          </cell>
          <cell r="G83">
            <v>1.2954545454545454</v>
          </cell>
        </row>
        <row r="84">
          <cell r="A84">
            <v>35576</v>
          </cell>
          <cell r="B84">
            <v>1.0066006600660067</v>
          </cell>
          <cell r="C84">
            <v>1.1887675507020281</v>
          </cell>
          <cell r="D84">
            <v>0.8571428571428571</v>
          </cell>
          <cell r="E84">
            <v>1.1677852348993289</v>
          </cell>
          <cell r="F84">
            <v>1.2116279069767442</v>
          </cell>
          <cell r="G84">
            <v>1.2954545454545454</v>
          </cell>
        </row>
        <row r="85">
          <cell r="A85">
            <v>35577</v>
          </cell>
          <cell r="B85">
            <v>1.0066006600660067</v>
          </cell>
          <cell r="C85">
            <v>1.1903276131045242</v>
          </cell>
          <cell r="D85">
            <v>0.8721804511278195</v>
          </cell>
          <cell r="E85">
            <v>1.1543624161073827</v>
          </cell>
          <cell r="F85">
            <v>1.2232558139534884</v>
          </cell>
          <cell r="G85">
            <v>1.3068181818181819</v>
          </cell>
        </row>
        <row r="86">
          <cell r="A86">
            <v>35578</v>
          </cell>
          <cell r="B86">
            <v>1.0066006600660067</v>
          </cell>
          <cell r="C86">
            <v>1.1825273010920436</v>
          </cell>
          <cell r="D86">
            <v>0.88345864661654139</v>
          </cell>
          <cell r="E86">
            <v>1.1342281879194631</v>
          </cell>
          <cell r="F86">
            <v>1.2093023255813953</v>
          </cell>
          <cell r="G86">
            <v>1.3068181818181819</v>
          </cell>
        </row>
        <row r="87">
          <cell r="A87">
            <v>35579</v>
          </cell>
          <cell r="B87">
            <v>1.0297029702970297</v>
          </cell>
          <cell r="C87">
            <v>1.1965678627145087</v>
          </cell>
          <cell r="D87">
            <v>0.86842105263157898</v>
          </cell>
          <cell r="E87">
            <v>1.1543624161073827</v>
          </cell>
          <cell r="F87">
            <v>1.2116279069767442</v>
          </cell>
          <cell r="G87">
            <v>1.3068181818181819</v>
          </cell>
        </row>
        <row r="88">
          <cell r="A88">
            <v>35580</v>
          </cell>
          <cell r="B88">
            <v>1.0462046204620461</v>
          </cell>
          <cell r="C88">
            <v>1.2605304212168487</v>
          </cell>
          <cell r="D88">
            <v>0.89849624060150379</v>
          </cell>
          <cell r="E88">
            <v>1.2214765100671141</v>
          </cell>
          <cell r="F88">
            <v>1.3116279069767443</v>
          </cell>
          <cell r="G88">
            <v>1.3181818181818181</v>
          </cell>
        </row>
        <row r="89">
          <cell r="A89">
            <v>35583</v>
          </cell>
          <cell r="B89">
            <v>1.0511551155115511</v>
          </cell>
          <cell r="C89">
            <v>1.2480499219968799</v>
          </cell>
          <cell r="D89">
            <v>0.90225563909774431</v>
          </cell>
          <cell r="E89">
            <v>1.2483221476510067</v>
          </cell>
          <cell r="F89">
            <v>1.344186046511628</v>
          </cell>
          <cell r="G89">
            <v>1.3068181818181819</v>
          </cell>
        </row>
        <row r="90">
          <cell r="A90">
            <v>35584</v>
          </cell>
          <cell r="B90">
            <v>1.056105610561056</v>
          </cell>
          <cell r="C90">
            <v>1.2371294851794072</v>
          </cell>
          <cell r="D90">
            <v>0.92481203007518797</v>
          </cell>
          <cell r="E90">
            <v>1.2684563758389262</v>
          </cell>
          <cell r="F90">
            <v>1.35</v>
          </cell>
          <cell r="G90">
            <v>1.3068181818181819</v>
          </cell>
        </row>
        <row r="91">
          <cell r="A91">
            <v>35585</v>
          </cell>
          <cell r="B91">
            <v>1.0833333333333333</v>
          </cell>
          <cell r="C91">
            <v>1.2605304212168487</v>
          </cell>
          <cell r="D91">
            <v>0.9135338345864662</v>
          </cell>
          <cell r="E91">
            <v>1.2483221476510067</v>
          </cell>
          <cell r="F91">
            <v>1.3779069767441861</v>
          </cell>
          <cell r="G91">
            <v>1.3181818181818181</v>
          </cell>
        </row>
        <row r="92">
          <cell r="A92">
            <v>35586</v>
          </cell>
          <cell r="B92">
            <v>1.0891089108910892</v>
          </cell>
          <cell r="C92">
            <v>1.2854914196567864</v>
          </cell>
          <cell r="D92">
            <v>0.90977443609022557</v>
          </cell>
          <cell r="E92">
            <v>1.2550335570469799</v>
          </cell>
          <cell r="F92">
            <v>1.3395348837209302</v>
          </cell>
          <cell r="G92">
            <v>1.3068181818181819</v>
          </cell>
        </row>
        <row r="93">
          <cell r="A93">
            <v>35587</v>
          </cell>
          <cell r="B93">
            <v>1.0726072607260726</v>
          </cell>
          <cell r="C93">
            <v>1.313572542901716</v>
          </cell>
          <cell r="D93">
            <v>0.93233082706766912</v>
          </cell>
          <cell r="E93">
            <v>1.2416107382550337</v>
          </cell>
          <cell r="F93">
            <v>1.3162790697674418</v>
          </cell>
          <cell r="G93">
            <v>1.3068181818181819</v>
          </cell>
        </row>
        <row r="94">
          <cell r="A94">
            <v>35590</v>
          </cell>
          <cell r="B94">
            <v>1.0874587458745875</v>
          </cell>
          <cell r="C94">
            <v>1.3494539781591264</v>
          </cell>
          <cell r="D94">
            <v>0.94360902255639101</v>
          </cell>
          <cell r="E94">
            <v>1.2818791946308725</v>
          </cell>
          <cell r="F94">
            <v>1.3523255813953488</v>
          </cell>
          <cell r="G94">
            <v>1.3068181818181819</v>
          </cell>
        </row>
        <row r="95">
          <cell r="A95">
            <v>35591</v>
          </cell>
          <cell r="B95">
            <v>1.0808580858085808</v>
          </cell>
          <cell r="C95">
            <v>1.3416536661466458</v>
          </cell>
          <cell r="D95">
            <v>0.96240601503759393</v>
          </cell>
          <cell r="E95">
            <v>1.3020134228187918</v>
          </cell>
          <cell r="F95">
            <v>1.3383720930232559</v>
          </cell>
          <cell r="G95">
            <v>1.3295454545454546</v>
          </cell>
        </row>
        <row r="96">
          <cell r="A96">
            <v>35592</v>
          </cell>
          <cell r="B96">
            <v>1.1105610561056105</v>
          </cell>
          <cell r="C96">
            <v>1.3541341653666146</v>
          </cell>
          <cell r="D96">
            <v>0.98496240601503759</v>
          </cell>
          <cell r="E96">
            <v>1.2953020134228188</v>
          </cell>
          <cell r="F96">
            <v>1.3395348837209302</v>
          </cell>
          <cell r="G96">
            <v>1.3181818181818181</v>
          </cell>
        </row>
        <row r="97">
          <cell r="A97">
            <v>35593</v>
          </cell>
          <cell r="B97">
            <v>1.1468646864686469</v>
          </cell>
          <cell r="C97">
            <v>1.3884555382215289</v>
          </cell>
          <cell r="D97">
            <v>0.96992481203007519</v>
          </cell>
          <cell r="E97">
            <v>1.2818791946308725</v>
          </cell>
          <cell r="F97">
            <v>1.3209302325581396</v>
          </cell>
          <cell r="G97">
            <v>1.3181818181818181</v>
          </cell>
        </row>
        <row r="98">
          <cell r="A98">
            <v>35594</v>
          </cell>
          <cell r="B98">
            <v>1.1534653465346534</v>
          </cell>
          <cell r="C98">
            <v>1.4071762870514821</v>
          </cell>
          <cell r="D98">
            <v>0.97744360902255634</v>
          </cell>
          <cell r="E98">
            <v>1.3020134228187918</v>
          </cell>
          <cell r="F98">
            <v>1.3186046511627907</v>
          </cell>
          <cell r="G98">
            <v>1.3181818181818181</v>
          </cell>
        </row>
        <row r="99">
          <cell r="A99">
            <v>35597</v>
          </cell>
          <cell r="B99">
            <v>1.136138613861386</v>
          </cell>
          <cell r="C99">
            <v>1.3666146645865835</v>
          </cell>
          <cell r="D99">
            <v>0.96240601503759393</v>
          </cell>
          <cell r="E99">
            <v>1.2751677852348993</v>
          </cell>
          <cell r="F99">
            <v>1.2872093023255815</v>
          </cell>
          <cell r="G99">
            <v>1.3181818181818181</v>
          </cell>
        </row>
        <row r="100">
          <cell r="A100">
            <v>35598</v>
          </cell>
          <cell r="B100">
            <v>1.1303630363036303</v>
          </cell>
          <cell r="C100">
            <v>1.3650546021840875</v>
          </cell>
          <cell r="D100">
            <v>0.93984962406015038</v>
          </cell>
          <cell r="E100">
            <v>1.2818791946308725</v>
          </cell>
          <cell r="F100">
            <v>1.286046511627907</v>
          </cell>
          <cell r="G100">
            <v>1.3181818181818181</v>
          </cell>
        </row>
        <row r="101">
          <cell r="A101">
            <v>35599</v>
          </cell>
          <cell r="B101">
            <v>1.0973597359735974</v>
          </cell>
          <cell r="C101">
            <v>1.3338533541341653</v>
          </cell>
          <cell r="D101">
            <v>0.94360902255639101</v>
          </cell>
          <cell r="E101">
            <v>1.2751677852348993</v>
          </cell>
          <cell r="F101">
            <v>1.2790697674418605</v>
          </cell>
          <cell r="G101">
            <v>1.3181818181818181</v>
          </cell>
        </row>
        <row r="102">
          <cell r="A102">
            <v>35600</v>
          </cell>
          <cell r="B102">
            <v>1.1171617161716172</v>
          </cell>
          <cell r="C102">
            <v>1.3634945397815912</v>
          </cell>
          <cell r="D102">
            <v>0.97744360902255634</v>
          </cell>
          <cell r="E102">
            <v>1.2885906040268456</v>
          </cell>
          <cell r="F102">
            <v>1.3813953488372093</v>
          </cell>
          <cell r="G102">
            <v>1.3295454545454546</v>
          </cell>
        </row>
        <row r="103">
          <cell r="A103">
            <v>35601</v>
          </cell>
          <cell r="B103">
            <v>1.1320132013201321</v>
          </cell>
          <cell r="C103">
            <v>1.3494539781591264</v>
          </cell>
          <cell r="D103">
            <v>0.98496240601503759</v>
          </cell>
          <cell r="E103">
            <v>1.2751677852348993</v>
          </cell>
          <cell r="F103">
            <v>1.3651162790697675</v>
          </cell>
          <cell r="G103">
            <v>1.3295454545454546</v>
          </cell>
        </row>
        <row r="104">
          <cell r="A104">
            <v>35604</v>
          </cell>
          <cell r="B104">
            <v>1.1287128712871286</v>
          </cell>
          <cell r="C104">
            <v>1.3354134165366616</v>
          </cell>
          <cell r="D104">
            <v>0.97368421052631582</v>
          </cell>
          <cell r="E104">
            <v>1.2550335570469799</v>
          </cell>
          <cell r="F104">
            <v>1.3616279069767443</v>
          </cell>
          <cell r="G104">
            <v>1.3295454545454546</v>
          </cell>
        </row>
        <row r="105">
          <cell r="A105">
            <v>35605</v>
          </cell>
          <cell r="B105">
            <v>0.88118811881188119</v>
          </cell>
          <cell r="C105">
            <v>1.3494539781591264</v>
          </cell>
          <cell r="D105">
            <v>0.94736842105263153</v>
          </cell>
          <cell r="E105">
            <v>1.2483221476510067</v>
          </cell>
          <cell r="F105">
            <v>1.3651162790697675</v>
          </cell>
          <cell r="G105">
            <v>1.3295454545454546</v>
          </cell>
        </row>
        <row r="106">
          <cell r="A106">
            <v>35606</v>
          </cell>
          <cell r="B106">
            <v>0.92409240924092406</v>
          </cell>
          <cell r="C106">
            <v>1.3361934477379096</v>
          </cell>
          <cell r="D106">
            <v>0.94360902255639101</v>
          </cell>
          <cell r="E106">
            <v>1.2449664429530201</v>
          </cell>
          <cell r="F106">
            <v>1.3813953488372093</v>
          </cell>
          <cell r="G106">
            <v>1.3295454545454546</v>
          </cell>
        </row>
        <row r="107">
          <cell r="A107">
            <v>35607</v>
          </cell>
          <cell r="B107">
            <v>0.91171617161716167</v>
          </cell>
          <cell r="C107">
            <v>1.3299531981279251</v>
          </cell>
          <cell r="D107">
            <v>0.93609022556390975</v>
          </cell>
          <cell r="E107">
            <v>1.2315436241610738</v>
          </cell>
          <cell r="F107">
            <v>1.3744186046511628</v>
          </cell>
          <cell r="G107">
            <v>1.3238636363636365</v>
          </cell>
        </row>
        <row r="108">
          <cell r="A108">
            <v>35608</v>
          </cell>
          <cell r="B108">
            <v>0.83003300330033003</v>
          </cell>
          <cell r="C108">
            <v>1.2971918876755071</v>
          </cell>
          <cell r="D108">
            <v>0.93984962406015038</v>
          </cell>
          <cell r="E108">
            <v>1.2281879194630871</v>
          </cell>
          <cell r="F108">
            <v>1.3581395348837209</v>
          </cell>
          <cell r="G108">
            <v>1.3295454545454546</v>
          </cell>
        </row>
        <row r="109">
          <cell r="A109">
            <v>35611</v>
          </cell>
          <cell r="B109">
            <v>0.84323432343234328</v>
          </cell>
          <cell r="C109">
            <v>1.2776911076443058</v>
          </cell>
          <cell r="D109">
            <v>0.91165413533834583</v>
          </cell>
          <cell r="E109">
            <v>1.2416107382550337</v>
          </cell>
          <cell r="F109">
            <v>1.3348837209302327</v>
          </cell>
          <cell r="G109">
            <v>1.3295454545454546</v>
          </cell>
        </row>
        <row r="110">
          <cell r="A110">
            <v>35612</v>
          </cell>
          <cell r="B110">
            <v>0.84818481848184824</v>
          </cell>
          <cell r="C110">
            <v>1.2761310452418098</v>
          </cell>
          <cell r="D110">
            <v>0.9285714285714286</v>
          </cell>
          <cell r="E110">
            <v>1.238255033557047</v>
          </cell>
          <cell r="F110">
            <v>1.3837209302325582</v>
          </cell>
          <cell r="G110">
            <v>1.3295454545454546</v>
          </cell>
        </row>
        <row r="111">
          <cell r="A111">
            <v>35613</v>
          </cell>
          <cell r="B111">
            <v>0.8366336633663366</v>
          </cell>
          <cell r="C111">
            <v>1.2901716068642746</v>
          </cell>
          <cell r="D111">
            <v>0.9285714285714286</v>
          </cell>
          <cell r="E111">
            <v>1.2449664429530201</v>
          </cell>
          <cell r="F111">
            <v>1.4116279069767441</v>
          </cell>
          <cell r="G111">
            <v>1.3181818181818181</v>
          </cell>
        </row>
        <row r="112">
          <cell r="A112">
            <v>35614</v>
          </cell>
          <cell r="B112">
            <v>0.84570957095709576</v>
          </cell>
          <cell r="C112">
            <v>1.3151326053042123</v>
          </cell>
          <cell r="D112">
            <v>0.93421052631578949</v>
          </cell>
          <cell r="E112">
            <v>1.2348993288590604</v>
          </cell>
          <cell r="F112">
            <v>1.4290697674418604</v>
          </cell>
          <cell r="G112">
            <v>1.3125</v>
          </cell>
        </row>
        <row r="113">
          <cell r="A113">
            <v>35615</v>
          </cell>
          <cell r="B113">
            <v>0.84570957095709576</v>
          </cell>
          <cell r="C113">
            <v>1.3151326053042123</v>
          </cell>
          <cell r="D113">
            <v>0.93421052631578949</v>
          </cell>
          <cell r="E113">
            <v>1.2348993288590604</v>
          </cell>
          <cell r="F113">
            <v>1.4290697674418604</v>
          </cell>
          <cell r="G113">
            <v>1.3125</v>
          </cell>
        </row>
        <row r="114">
          <cell r="A114">
            <v>35618</v>
          </cell>
          <cell r="B114">
            <v>0.84158415841584155</v>
          </cell>
          <cell r="C114">
            <v>1.3018720748829953</v>
          </cell>
          <cell r="D114">
            <v>0.93984962406015038</v>
          </cell>
          <cell r="E114">
            <v>1.238255033557047</v>
          </cell>
          <cell r="F114">
            <v>1.4162790697674419</v>
          </cell>
          <cell r="G114">
            <v>1.3181818181818181</v>
          </cell>
        </row>
        <row r="115">
          <cell r="A115">
            <v>35619</v>
          </cell>
          <cell r="B115">
            <v>0.85808580858085803</v>
          </cell>
          <cell r="C115">
            <v>1.3112324492979719</v>
          </cell>
          <cell r="D115">
            <v>0.9285714285714286</v>
          </cell>
          <cell r="E115">
            <v>1.2315436241610738</v>
          </cell>
          <cell r="F115">
            <v>1.4953488372093022</v>
          </cell>
          <cell r="G115">
            <v>1.3181818181818181</v>
          </cell>
        </row>
        <row r="116">
          <cell r="A116">
            <v>35620</v>
          </cell>
          <cell r="B116">
            <v>0.86303630363036299</v>
          </cell>
          <cell r="C116">
            <v>1.2893915756630265</v>
          </cell>
          <cell r="D116">
            <v>0.90977443609022557</v>
          </cell>
          <cell r="E116">
            <v>1.2348993288590604</v>
          </cell>
          <cell r="F116">
            <v>1.4441860465116279</v>
          </cell>
          <cell r="G116">
            <v>1.3295454545454546</v>
          </cell>
        </row>
        <row r="117">
          <cell r="A117">
            <v>35621</v>
          </cell>
          <cell r="B117">
            <v>0.86138613861386137</v>
          </cell>
          <cell r="C117">
            <v>1.2901716068642746</v>
          </cell>
          <cell r="D117">
            <v>0.91917293233082709</v>
          </cell>
          <cell r="E117">
            <v>1.261744966442953</v>
          </cell>
          <cell r="F117">
            <v>1.4744186046511627</v>
          </cell>
          <cell r="G117">
            <v>1.3295454545454546</v>
          </cell>
        </row>
        <row r="118">
          <cell r="A118">
            <v>35622</v>
          </cell>
          <cell r="B118">
            <v>0.83333333333333337</v>
          </cell>
          <cell r="C118">
            <v>1.3096723868954758</v>
          </cell>
          <cell r="D118">
            <v>0.9135338345864662</v>
          </cell>
          <cell r="E118">
            <v>1.2751677852348993</v>
          </cell>
          <cell r="F118">
            <v>1.5069767441860464</v>
          </cell>
          <cell r="G118">
            <v>1.3181818181818181</v>
          </cell>
        </row>
        <row r="119">
          <cell r="A119">
            <v>35625</v>
          </cell>
          <cell r="B119">
            <v>0.84818481848184824</v>
          </cell>
          <cell r="C119">
            <v>1.3010920436817472</v>
          </cell>
          <cell r="D119">
            <v>0.92293233082706772</v>
          </cell>
          <cell r="E119">
            <v>1.261744966442953</v>
          </cell>
          <cell r="F119">
            <v>1.4697674418604652</v>
          </cell>
          <cell r="G119">
            <v>1.3295454545454546</v>
          </cell>
        </row>
        <row r="120">
          <cell r="A120">
            <v>35626</v>
          </cell>
          <cell r="B120">
            <v>0.85231023102310233</v>
          </cell>
          <cell r="C120">
            <v>1.3042121684867394</v>
          </cell>
          <cell r="D120">
            <v>0.93045112781954886</v>
          </cell>
          <cell r="E120">
            <v>1.2651006711409396</v>
          </cell>
          <cell r="F120">
            <v>1.5139534883720931</v>
          </cell>
          <cell r="G120">
            <v>1.3181818181818181</v>
          </cell>
        </row>
        <row r="121">
          <cell r="A121">
            <v>35627</v>
          </cell>
          <cell r="B121">
            <v>0.84983498349834985</v>
          </cell>
          <cell r="C121">
            <v>1.3424336973478939</v>
          </cell>
          <cell r="D121">
            <v>0.9135338345864662</v>
          </cell>
          <cell r="E121">
            <v>1.2885906040268456</v>
          </cell>
          <cell r="F121">
            <v>1.569767441860465</v>
          </cell>
          <cell r="G121">
            <v>1.2954545454545454</v>
          </cell>
        </row>
        <row r="122">
          <cell r="A122">
            <v>35628</v>
          </cell>
          <cell r="B122">
            <v>0.85313531353135319</v>
          </cell>
          <cell r="C122">
            <v>1.3338533541341653</v>
          </cell>
          <cell r="D122">
            <v>0.91541353383458646</v>
          </cell>
          <cell r="E122">
            <v>1.2684563758389262</v>
          </cell>
          <cell r="F122">
            <v>1.6069767441860465</v>
          </cell>
          <cell r="G122">
            <v>1.3068181818181819</v>
          </cell>
        </row>
        <row r="123">
          <cell r="A123">
            <v>35629</v>
          </cell>
          <cell r="B123">
            <v>0.84653465346534651</v>
          </cell>
          <cell r="C123">
            <v>1.3018720748829953</v>
          </cell>
          <cell r="D123">
            <v>0.91541353383458646</v>
          </cell>
          <cell r="E123">
            <v>1.2583892617449663</v>
          </cell>
          <cell r="F123">
            <v>1.6046511627906976</v>
          </cell>
          <cell r="G123">
            <v>1.2954545454545454</v>
          </cell>
        </row>
        <row r="124">
          <cell r="A124">
            <v>35632</v>
          </cell>
          <cell r="B124">
            <v>0.83993399339933994</v>
          </cell>
          <cell r="C124">
            <v>1.3252730109204369</v>
          </cell>
          <cell r="D124">
            <v>0.90037593984962405</v>
          </cell>
          <cell r="E124">
            <v>1.2483221476510067</v>
          </cell>
          <cell r="F124">
            <v>1.5488372093023255</v>
          </cell>
          <cell r="G124">
            <v>1.3125</v>
          </cell>
        </row>
        <row r="125">
          <cell r="A125">
            <v>35633</v>
          </cell>
          <cell r="B125">
            <v>0.84488448844884489</v>
          </cell>
          <cell r="C125">
            <v>1.3400936037441498</v>
          </cell>
          <cell r="D125">
            <v>0.90413533834586468</v>
          </cell>
          <cell r="E125">
            <v>1.2751677852348993</v>
          </cell>
          <cell r="F125">
            <v>1.5813953488372092</v>
          </cell>
          <cell r="G125">
            <v>1.3238636363636365</v>
          </cell>
        </row>
        <row r="126">
          <cell r="A126">
            <v>35634</v>
          </cell>
          <cell r="B126">
            <v>0.84158415841584155</v>
          </cell>
          <cell r="C126">
            <v>1.3837753510140405</v>
          </cell>
          <cell r="D126">
            <v>0.90601503759398494</v>
          </cell>
          <cell r="E126">
            <v>1.2483221476510067</v>
          </cell>
          <cell r="F126">
            <v>1.5930232558139534</v>
          </cell>
          <cell r="G126">
            <v>1.3238636363636365</v>
          </cell>
        </row>
        <row r="127">
          <cell r="A127">
            <v>35635</v>
          </cell>
          <cell r="B127">
            <v>0.86551155115511547</v>
          </cell>
          <cell r="C127">
            <v>1.43603744149766</v>
          </cell>
          <cell r="D127">
            <v>0.95676691729323304</v>
          </cell>
          <cell r="E127">
            <v>1.3154362416107384</v>
          </cell>
          <cell r="F127">
            <v>1.6279069767441861</v>
          </cell>
          <cell r="G127">
            <v>1.3238636363636365</v>
          </cell>
        </row>
        <row r="128">
          <cell r="A128">
            <v>35636</v>
          </cell>
          <cell r="B128">
            <v>0.86963696369636967</v>
          </cell>
          <cell r="C128">
            <v>1.4056162246489861</v>
          </cell>
          <cell r="D128">
            <v>0.9285714285714286</v>
          </cell>
          <cell r="E128">
            <v>1.2651006711409396</v>
          </cell>
          <cell r="F128">
            <v>1.5837209302325581</v>
          </cell>
          <cell r="G128">
            <v>1.3238636363636365</v>
          </cell>
        </row>
        <row r="129">
          <cell r="A129">
            <v>35639</v>
          </cell>
          <cell r="B129">
            <v>0.85643564356435642</v>
          </cell>
          <cell r="C129">
            <v>1.3759750390015602</v>
          </cell>
          <cell r="D129">
            <v>0.9285714285714286</v>
          </cell>
          <cell r="E129">
            <v>1.2416107382550337</v>
          </cell>
          <cell r="F129">
            <v>1.5418604651162791</v>
          </cell>
          <cell r="G129">
            <v>1.3181818181818181</v>
          </cell>
        </row>
        <row r="130">
          <cell r="A130">
            <v>35640</v>
          </cell>
          <cell r="B130">
            <v>0.8729372937293729</v>
          </cell>
          <cell r="C130">
            <v>1.4149765990639624</v>
          </cell>
          <cell r="D130">
            <v>0.94360902255639101</v>
          </cell>
          <cell r="E130">
            <v>1.2550335570469799</v>
          </cell>
          <cell r="F130">
            <v>1.5441860465116279</v>
          </cell>
          <cell r="G130">
            <v>1.3125</v>
          </cell>
        </row>
        <row r="131">
          <cell r="A131">
            <v>35641</v>
          </cell>
          <cell r="B131">
            <v>0.9455445544554455</v>
          </cell>
          <cell r="C131">
            <v>1.4266770670826834</v>
          </cell>
          <cell r="D131">
            <v>0.96804511278195493</v>
          </cell>
          <cell r="E131">
            <v>1.2751677852348993</v>
          </cell>
          <cell r="F131">
            <v>1.5767441860465117</v>
          </cell>
          <cell r="G131">
            <v>1.3181818181818181</v>
          </cell>
        </row>
        <row r="132">
          <cell r="A132">
            <v>35642</v>
          </cell>
          <cell r="B132">
            <v>0.93399339933993397</v>
          </cell>
          <cell r="C132">
            <v>1.421996879875195</v>
          </cell>
          <cell r="D132">
            <v>0.97368421052631582</v>
          </cell>
          <cell r="E132">
            <v>1.3087248322147651</v>
          </cell>
          <cell r="F132">
            <v>1.5639534883720929</v>
          </cell>
          <cell r="G132">
            <v>1.3181818181818181</v>
          </cell>
        </row>
        <row r="133">
          <cell r="A133">
            <v>35643</v>
          </cell>
          <cell r="B133">
            <v>0.8910891089108911</v>
          </cell>
          <cell r="C133">
            <v>1.422776911076443</v>
          </cell>
          <cell r="D133">
            <v>0.96240601503759393</v>
          </cell>
          <cell r="E133">
            <v>1.2852348993288591</v>
          </cell>
          <cell r="F133">
            <v>1.5488372093023255</v>
          </cell>
          <cell r="G133">
            <v>1.3181818181818181</v>
          </cell>
        </row>
        <row r="134">
          <cell r="A134">
            <v>35646</v>
          </cell>
          <cell r="B134">
            <v>0.90594059405940597</v>
          </cell>
          <cell r="C134">
            <v>1.4602184087363494</v>
          </cell>
          <cell r="D134">
            <v>0.99436090225563911</v>
          </cell>
          <cell r="E134">
            <v>1.3087248322147651</v>
          </cell>
          <cell r="F134">
            <v>1.5965116279069766</v>
          </cell>
          <cell r="G134">
            <v>1.3181818181818181</v>
          </cell>
        </row>
        <row r="135">
          <cell r="A135">
            <v>35647</v>
          </cell>
          <cell r="B135">
            <v>0.8952145214521452</v>
          </cell>
          <cell r="C135">
            <v>1.282371294851794</v>
          </cell>
          <cell r="D135">
            <v>0.97556390977443608</v>
          </cell>
          <cell r="E135">
            <v>1.2885906040268456</v>
          </cell>
          <cell r="F135">
            <v>1.527906976744186</v>
          </cell>
          <cell r="G135">
            <v>1.3238636363636365</v>
          </cell>
        </row>
        <row r="136">
          <cell r="A136">
            <v>35648</v>
          </cell>
          <cell r="B136">
            <v>0.8910891089108911</v>
          </cell>
          <cell r="C136">
            <v>1.2730109204368174</v>
          </cell>
          <cell r="D136">
            <v>0.94736842105263153</v>
          </cell>
          <cell r="E136">
            <v>1.3154362416107384</v>
          </cell>
          <cell r="F136">
            <v>1.4744186046511627</v>
          </cell>
          <cell r="G136">
            <v>1.3125</v>
          </cell>
        </row>
        <row r="137">
          <cell r="A137">
            <v>35649</v>
          </cell>
          <cell r="B137">
            <v>0.88778877887788776</v>
          </cell>
          <cell r="C137">
            <v>1.2074882995319813</v>
          </cell>
          <cell r="D137">
            <v>0.91165413533834583</v>
          </cell>
          <cell r="E137">
            <v>1.2751677852348993</v>
          </cell>
          <cell r="F137">
            <v>1.3767441860465117</v>
          </cell>
          <cell r="G137">
            <v>1.2954545454545454</v>
          </cell>
        </row>
        <row r="138">
          <cell r="A138">
            <v>35650</v>
          </cell>
          <cell r="B138">
            <v>0.91089108910891092</v>
          </cell>
          <cell r="C138">
            <v>1.218408736349454</v>
          </cell>
          <cell r="D138">
            <v>0.91729323308270672</v>
          </cell>
          <cell r="E138">
            <v>1.2583892617449663</v>
          </cell>
          <cell r="F138">
            <v>1.3767441860465117</v>
          </cell>
          <cell r="G138">
            <v>1.3125</v>
          </cell>
        </row>
        <row r="139">
          <cell r="A139">
            <v>35653</v>
          </cell>
          <cell r="B139">
            <v>0.91749174917491749</v>
          </cell>
          <cell r="C139">
            <v>1.2199687987519501</v>
          </cell>
          <cell r="D139">
            <v>0.9135338345864662</v>
          </cell>
          <cell r="E139">
            <v>1.2818791946308725</v>
          </cell>
          <cell r="F139">
            <v>1.3813953488372093</v>
          </cell>
          <cell r="G139">
            <v>1.3295454545454546</v>
          </cell>
        </row>
        <row r="140">
          <cell r="A140">
            <v>35654</v>
          </cell>
          <cell r="B140">
            <v>0.91254125412541254</v>
          </cell>
          <cell r="C140">
            <v>1.217628705148206</v>
          </cell>
          <cell r="D140">
            <v>0.90789473684210531</v>
          </cell>
          <cell r="E140">
            <v>1.2550335570469799</v>
          </cell>
          <cell r="F140">
            <v>1.386046511627907</v>
          </cell>
          <cell r="G140">
            <v>1.3295454545454546</v>
          </cell>
        </row>
        <row r="141">
          <cell r="A141">
            <v>35655</v>
          </cell>
          <cell r="B141">
            <v>0.93399339933993397</v>
          </cell>
          <cell r="C141">
            <v>1.2012480499219969</v>
          </cell>
          <cell r="D141">
            <v>0.9135338345864662</v>
          </cell>
          <cell r="E141">
            <v>1.2248322147651007</v>
          </cell>
          <cell r="F141">
            <v>1.3558139534883722</v>
          </cell>
          <cell r="G141">
            <v>1.3295454545454546</v>
          </cell>
        </row>
        <row r="142">
          <cell r="A142">
            <v>35656</v>
          </cell>
          <cell r="B142">
            <v>0.95132013201320131</v>
          </cell>
          <cell r="C142">
            <v>1.2082683307332294</v>
          </cell>
          <cell r="D142">
            <v>0.9135338345864662</v>
          </cell>
          <cell r="E142">
            <v>1.2483221476510067</v>
          </cell>
          <cell r="F142">
            <v>1.3953488372093024</v>
          </cell>
          <cell r="G142">
            <v>1.3295454545454546</v>
          </cell>
        </row>
        <row r="143">
          <cell r="A143">
            <v>35657</v>
          </cell>
          <cell r="B143">
            <v>0.94884488448844884</v>
          </cell>
          <cell r="C143">
            <v>1.1950078003120126</v>
          </cell>
          <cell r="D143">
            <v>0.90977443609022557</v>
          </cell>
          <cell r="E143">
            <v>1.2684563758389262</v>
          </cell>
          <cell r="F143">
            <v>1.4</v>
          </cell>
          <cell r="G143">
            <v>1.3295454545454546</v>
          </cell>
        </row>
        <row r="144">
          <cell r="A144">
            <v>35660</v>
          </cell>
          <cell r="B144">
            <v>0.9356435643564357</v>
          </cell>
          <cell r="C144">
            <v>1.1895475819032761</v>
          </cell>
          <cell r="D144">
            <v>0.90601503759398494</v>
          </cell>
          <cell r="E144">
            <v>1.2651006711409396</v>
          </cell>
          <cell r="F144">
            <v>1.413953488372093</v>
          </cell>
          <cell r="G144">
            <v>1.3352272727272727</v>
          </cell>
        </row>
        <row r="145">
          <cell r="A145">
            <v>35661</v>
          </cell>
          <cell r="B145">
            <v>0.94224422442244227</v>
          </cell>
          <cell r="C145">
            <v>1.1770670826833074</v>
          </cell>
          <cell r="D145">
            <v>0.92481203007518797</v>
          </cell>
          <cell r="E145">
            <v>1.2986577181208054</v>
          </cell>
          <cell r="F145">
            <v>1.4604651162790698</v>
          </cell>
          <cell r="G145">
            <v>1.3522727272727273</v>
          </cell>
        </row>
        <row r="146">
          <cell r="A146">
            <v>35662</v>
          </cell>
          <cell r="B146">
            <v>0.95049504950495045</v>
          </cell>
          <cell r="C146">
            <v>1.173166926677067</v>
          </cell>
          <cell r="D146">
            <v>0.9135338345864662</v>
          </cell>
          <cell r="E146">
            <v>1.2986577181208054</v>
          </cell>
          <cell r="F146">
            <v>1.4767441860465116</v>
          </cell>
          <cell r="G146">
            <v>1.3522727272727273</v>
          </cell>
        </row>
        <row r="147">
          <cell r="A147">
            <v>35663</v>
          </cell>
          <cell r="B147">
            <v>0.92904290429042902</v>
          </cell>
          <cell r="C147">
            <v>1.1669266770670828</v>
          </cell>
          <cell r="D147">
            <v>0.91165413533834583</v>
          </cell>
          <cell r="E147">
            <v>1.2684563758389262</v>
          </cell>
          <cell r="F147">
            <v>1.4279069767441861</v>
          </cell>
          <cell r="G147">
            <v>1.3522727272727273</v>
          </cell>
        </row>
        <row r="148">
          <cell r="A148">
            <v>35664</v>
          </cell>
          <cell r="B148">
            <v>0.93894389438943893</v>
          </cell>
          <cell r="C148">
            <v>1.1653666146645867</v>
          </cell>
          <cell r="D148">
            <v>0.93984962406015038</v>
          </cell>
          <cell r="E148">
            <v>1.261744966442953</v>
          </cell>
          <cell r="F148">
            <v>1.430232558139535</v>
          </cell>
          <cell r="G148">
            <v>1.3522727272727273</v>
          </cell>
        </row>
        <row r="149">
          <cell r="A149">
            <v>35667</v>
          </cell>
          <cell r="B149">
            <v>0.91584158415841588</v>
          </cell>
          <cell r="C149">
            <v>1.187207488299532</v>
          </cell>
          <cell r="D149">
            <v>0.94548872180451127</v>
          </cell>
          <cell r="E149">
            <v>1.2919463087248322</v>
          </cell>
          <cell r="F149">
            <v>1.4244186046511629</v>
          </cell>
          <cell r="G149">
            <v>1.3465909090909092</v>
          </cell>
        </row>
        <row r="150">
          <cell r="A150">
            <v>35668</v>
          </cell>
          <cell r="B150">
            <v>0.92409240924092406</v>
          </cell>
          <cell r="C150">
            <v>1.1981279251170047</v>
          </cell>
          <cell r="D150">
            <v>0.92669172932330823</v>
          </cell>
          <cell r="E150">
            <v>1.2953020134228188</v>
          </cell>
          <cell r="F150">
            <v>1.4162790697674419</v>
          </cell>
          <cell r="G150">
            <v>1.3465909090909092</v>
          </cell>
        </row>
        <row r="151">
          <cell r="A151">
            <v>35669</v>
          </cell>
          <cell r="B151">
            <v>0.91254125412541254</v>
          </cell>
          <cell r="C151">
            <v>1.2098283931357254</v>
          </cell>
          <cell r="D151">
            <v>0.94736842105263153</v>
          </cell>
          <cell r="E151">
            <v>1.2818791946308725</v>
          </cell>
          <cell r="F151">
            <v>1.3930232558139535</v>
          </cell>
          <cell r="G151">
            <v>1.3522727272727273</v>
          </cell>
        </row>
        <row r="152">
          <cell r="A152">
            <v>35670</v>
          </cell>
          <cell r="B152">
            <v>0.9092409240924092</v>
          </cell>
          <cell r="C152">
            <v>1.1989079563182528</v>
          </cell>
          <cell r="D152">
            <v>0.95864661654135341</v>
          </cell>
          <cell r="E152">
            <v>1.2785234899328859</v>
          </cell>
          <cell r="F152">
            <v>1.3651162790697675</v>
          </cell>
          <cell r="G152">
            <v>1.3522727272727273</v>
          </cell>
        </row>
        <row r="153">
          <cell r="A153">
            <v>35671</v>
          </cell>
          <cell r="B153">
            <v>0.90264026402640263</v>
          </cell>
          <cell r="C153">
            <v>1.1911076443057722</v>
          </cell>
          <cell r="D153">
            <v>0.95676691729323304</v>
          </cell>
          <cell r="E153">
            <v>1.2651006711409396</v>
          </cell>
          <cell r="F153">
            <v>1.3604651162790697</v>
          </cell>
          <cell r="G153">
            <v>1.3522727272727273</v>
          </cell>
        </row>
        <row r="154">
          <cell r="A154">
            <v>35674</v>
          </cell>
          <cell r="B154">
            <v>0.90264026402640263</v>
          </cell>
          <cell r="C154">
            <v>1.1911076443057722</v>
          </cell>
          <cell r="D154">
            <v>0.95676691729323304</v>
          </cell>
          <cell r="E154">
            <v>1.2651006711409396</v>
          </cell>
          <cell r="F154">
            <v>1.3604651162790697</v>
          </cell>
          <cell r="G154">
            <v>1.3522727272727273</v>
          </cell>
        </row>
        <row r="155">
          <cell r="A155">
            <v>35675</v>
          </cell>
          <cell r="B155">
            <v>0.94801980198019797</v>
          </cell>
          <cell r="C155">
            <v>1.2207488299531981</v>
          </cell>
          <cell r="D155">
            <v>0.97368421052631582</v>
          </cell>
          <cell r="E155">
            <v>1.2516778523489933</v>
          </cell>
          <cell r="F155">
            <v>1.3813953488372093</v>
          </cell>
          <cell r="G155">
            <v>1.3579545454545454</v>
          </cell>
        </row>
        <row r="156">
          <cell r="A156">
            <v>35676</v>
          </cell>
          <cell r="B156">
            <v>0.95049504950495045</v>
          </cell>
          <cell r="C156">
            <v>1.2394695787831513</v>
          </cell>
          <cell r="D156">
            <v>0.98872180451127822</v>
          </cell>
          <cell r="E156">
            <v>1.3087248322147651</v>
          </cell>
          <cell r="F156">
            <v>1.4075581395348837</v>
          </cell>
          <cell r="G156">
            <v>1.3636363636363635</v>
          </cell>
        </row>
        <row r="157">
          <cell r="A157">
            <v>35677</v>
          </cell>
          <cell r="B157">
            <v>0.94059405940594054</v>
          </cell>
          <cell r="C157">
            <v>1.2464898595943839</v>
          </cell>
          <cell r="D157">
            <v>0.97744360902255634</v>
          </cell>
          <cell r="E157">
            <v>1.2885906040268456</v>
          </cell>
          <cell r="F157">
            <v>1.4046511627906977</v>
          </cell>
          <cell r="G157">
            <v>1.3522727272727273</v>
          </cell>
        </row>
        <row r="158">
          <cell r="A158">
            <v>35678</v>
          </cell>
          <cell r="B158">
            <v>0.94884488448844884</v>
          </cell>
          <cell r="C158">
            <v>1.2636505460218408</v>
          </cell>
          <cell r="D158">
            <v>0.99812030075187974</v>
          </cell>
          <cell r="E158">
            <v>1.3120805369127517</v>
          </cell>
          <cell r="F158">
            <v>1.4395348837209303</v>
          </cell>
          <cell r="G158">
            <v>1.3522727272727273</v>
          </cell>
        </row>
        <row r="159">
          <cell r="A159">
            <v>35681</v>
          </cell>
          <cell r="B159">
            <v>0.94636963696369636</v>
          </cell>
          <cell r="C159">
            <v>1.2659906396255851</v>
          </cell>
          <cell r="D159">
            <v>0.99248120300751874</v>
          </cell>
          <cell r="E159">
            <v>1.2818791946308725</v>
          </cell>
          <cell r="F159">
            <v>1.4186046511627908</v>
          </cell>
          <cell r="G159">
            <v>1.3636363636363635</v>
          </cell>
        </row>
        <row r="160">
          <cell r="A160">
            <v>35682</v>
          </cell>
          <cell r="B160">
            <v>0.95049504950495045</v>
          </cell>
          <cell r="C160">
            <v>1.2730109204368174</v>
          </cell>
          <cell r="D160">
            <v>0.99624060150375937</v>
          </cell>
          <cell r="E160">
            <v>1.2953020134228188</v>
          </cell>
          <cell r="F160">
            <v>1.4209302325581394</v>
          </cell>
          <cell r="G160">
            <v>1.3579545454545454</v>
          </cell>
        </row>
        <row r="161">
          <cell r="A161">
            <v>35683</v>
          </cell>
          <cell r="B161">
            <v>0.95379537953795379</v>
          </cell>
          <cell r="C161">
            <v>1.2652106084243371</v>
          </cell>
          <cell r="D161">
            <v>0.99624060150375937</v>
          </cell>
          <cell r="E161">
            <v>1.2953020134228188</v>
          </cell>
          <cell r="F161">
            <v>1.4162790697674419</v>
          </cell>
          <cell r="G161">
            <v>1.3636363636363635</v>
          </cell>
        </row>
        <row r="162">
          <cell r="A162">
            <v>35684</v>
          </cell>
          <cell r="B162">
            <v>0.95049504950495045</v>
          </cell>
          <cell r="C162">
            <v>1.2480499219968799</v>
          </cell>
          <cell r="D162">
            <v>0.99060150375939848</v>
          </cell>
          <cell r="E162">
            <v>1.2785234899328859</v>
          </cell>
          <cell r="F162">
            <v>1.4395348837209303</v>
          </cell>
          <cell r="G162">
            <v>1.3579545454545454</v>
          </cell>
        </row>
        <row r="163">
          <cell r="A163">
            <v>35685</v>
          </cell>
          <cell r="B163">
            <v>0.98679867986798675</v>
          </cell>
          <cell r="C163">
            <v>1.2730109204368174</v>
          </cell>
          <cell r="D163">
            <v>1.013157894736842</v>
          </cell>
          <cell r="E163">
            <v>1.3389261744966443</v>
          </cell>
          <cell r="F163">
            <v>1.45</v>
          </cell>
          <cell r="G163">
            <v>1.3579545454545454</v>
          </cell>
        </row>
        <row r="164">
          <cell r="A164">
            <v>35688</v>
          </cell>
          <cell r="B164">
            <v>0.97689768976897695</v>
          </cell>
          <cell r="C164">
            <v>1.2862714508580344</v>
          </cell>
          <cell r="D164">
            <v>1.0018796992481203</v>
          </cell>
          <cell r="E164">
            <v>1.2885906040268456</v>
          </cell>
          <cell r="F164">
            <v>1.413953488372093</v>
          </cell>
          <cell r="G164">
            <v>1.3522727272727273</v>
          </cell>
        </row>
        <row r="165">
          <cell r="A165">
            <v>35689</v>
          </cell>
          <cell r="B165">
            <v>0.96534653465346532</v>
          </cell>
          <cell r="C165">
            <v>1.3213728549141965</v>
          </cell>
          <cell r="D165">
            <v>1.005639097744361</v>
          </cell>
          <cell r="E165">
            <v>1.3355704697986577</v>
          </cell>
          <cell r="F165">
            <v>1.4511627906976745</v>
          </cell>
          <cell r="G165">
            <v>1.3579545454545454</v>
          </cell>
        </row>
        <row r="166">
          <cell r="A166">
            <v>35690</v>
          </cell>
          <cell r="B166">
            <v>0.9636963696369637</v>
          </cell>
          <cell r="C166">
            <v>1.3237129485179406</v>
          </cell>
          <cell r="D166">
            <v>0.99436090225563911</v>
          </cell>
          <cell r="E166">
            <v>1.3355704697986577</v>
          </cell>
          <cell r="F166">
            <v>1.4279069767441861</v>
          </cell>
          <cell r="G166">
            <v>1.3636363636363635</v>
          </cell>
        </row>
        <row r="167">
          <cell r="A167">
            <v>35691</v>
          </cell>
          <cell r="B167">
            <v>0.96039603960396036</v>
          </cell>
          <cell r="C167">
            <v>1.3244929797191887</v>
          </cell>
          <cell r="D167">
            <v>1.0075187969924813</v>
          </cell>
          <cell r="E167">
            <v>1.3288590604026846</v>
          </cell>
          <cell r="F167">
            <v>1.430232558139535</v>
          </cell>
          <cell r="G167">
            <v>1.3636363636363635</v>
          </cell>
        </row>
        <row r="168">
          <cell r="A168">
            <v>35692</v>
          </cell>
          <cell r="B168">
            <v>0.96204620462046209</v>
          </cell>
          <cell r="C168">
            <v>1.3057722308892357</v>
          </cell>
          <cell r="D168">
            <v>1.0093984962406015</v>
          </cell>
          <cell r="E168">
            <v>1.3154362416107384</v>
          </cell>
          <cell r="F168">
            <v>1.4232558139534883</v>
          </cell>
          <cell r="G168">
            <v>1.3636363636363635</v>
          </cell>
        </row>
        <row r="169">
          <cell r="A169">
            <v>35695</v>
          </cell>
          <cell r="B169">
            <v>0.95709570957095713</v>
          </cell>
          <cell r="C169">
            <v>1.282371294851794</v>
          </cell>
          <cell r="D169">
            <v>1.0075187969924813</v>
          </cell>
          <cell r="E169">
            <v>1.3020134228187918</v>
          </cell>
          <cell r="F169">
            <v>1.4476744186046511</v>
          </cell>
          <cell r="G169">
            <v>1.3636363636363635</v>
          </cell>
        </row>
        <row r="170">
          <cell r="A170">
            <v>35696</v>
          </cell>
          <cell r="B170">
            <v>0.92574257425742579</v>
          </cell>
          <cell r="C170">
            <v>1.1692667706708268</v>
          </cell>
          <cell r="D170">
            <v>0.99812030075187974</v>
          </cell>
          <cell r="E170">
            <v>1.2785234899328859</v>
          </cell>
          <cell r="F170">
            <v>1.4313953488372093</v>
          </cell>
          <cell r="G170">
            <v>1.3636363636363635</v>
          </cell>
        </row>
        <row r="171">
          <cell r="A171">
            <v>35697</v>
          </cell>
          <cell r="B171">
            <v>0.92409240924092406</v>
          </cell>
          <cell r="C171">
            <v>1.1560062402496101</v>
          </cell>
          <cell r="D171">
            <v>0.98872180451127822</v>
          </cell>
          <cell r="E171">
            <v>1.2684563758389262</v>
          </cell>
          <cell r="F171">
            <v>1.4162790697674419</v>
          </cell>
          <cell r="G171">
            <v>1.3636363636363635</v>
          </cell>
        </row>
        <row r="172">
          <cell r="A172">
            <v>35698</v>
          </cell>
          <cell r="B172">
            <v>0.92079207920792083</v>
          </cell>
          <cell r="C172">
            <v>1.1248049921996879</v>
          </cell>
          <cell r="D172">
            <v>0.99436090225563911</v>
          </cell>
          <cell r="E172">
            <v>1.238255033557047</v>
          </cell>
          <cell r="F172">
            <v>1.3941860465116278</v>
          </cell>
          <cell r="G172">
            <v>1.3636363636363635</v>
          </cell>
        </row>
        <row r="173">
          <cell r="A173">
            <v>35699</v>
          </cell>
          <cell r="B173">
            <v>0.8952145214521452</v>
          </cell>
          <cell r="C173">
            <v>1.1294851794071763</v>
          </cell>
          <cell r="D173">
            <v>0.97556390977443608</v>
          </cell>
          <cell r="E173">
            <v>1.2550335570469799</v>
          </cell>
          <cell r="F173">
            <v>1.4511627906976745</v>
          </cell>
          <cell r="G173">
            <v>1.3636363636363635</v>
          </cell>
        </row>
        <row r="174">
          <cell r="A174">
            <v>35702</v>
          </cell>
          <cell r="B174">
            <v>0.88778877887788776</v>
          </cell>
          <cell r="C174">
            <v>1.0109204368174727</v>
          </cell>
          <cell r="D174">
            <v>0.96052631578947367</v>
          </cell>
          <cell r="E174">
            <v>1.2550335570469799</v>
          </cell>
          <cell r="F174">
            <v>1.4116279069767441</v>
          </cell>
          <cell r="G174">
            <v>1.3636363636363635</v>
          </cell>
        </row>
        <row r="175">
          <cell r="A175">
            <v>35703</v>
          </cell>
          <cell r="B175">
            <v>0.89933993399339929</v>
          </cell>
          <cell r="C175">
            <v>1.0163806552262091</v>
          </cell>
          <cell r="D175">
            <v>0.96240601503759393</v>
          </cell>
          <cell r="E175">
            <v>1.2785234899328859</v>
          </cell>
          <cell r="F175">
            <v>1.3930232558139535</v>
          </cell>
          <cell r="G175">
            <v>1.3636363636363635</v>
          </cell>
        </row>
        <row r="176">
          <cell r="A176">
            <v>35704</v>
          </cell>
          <cell r="B176">
            <v>0.88448844884488453</v>
          </cell>
          <cell r="C176">
            <v>0.99531981279251169</v>
          </cell>
          <cell r="D176">
            <v>0.97932330827067671</v>
          </cell>
          <cell r="E176">
            <v>1.2550335570469799</v>
          </cell>
          <cell r="F176">
            <v>1.336046511627907</v>
          </cell>
          <cell r="G176">
            <v>1.3636363636363635</v>
          </cell>
        </row>
        <row r="177">
          <cell r="A177">
            <v>35705</v>
          </cell>
          <cell r="B177">
            <v>0.88531353135313529</v>
          </cell>
          <cell r="C177">
            <v>0.97659906396255847</v>
          </cell>
          <cell r="D177">
            <v>0.96240601503759393</v>
          </cell>
          <cell r="E177">
            <v>1.1946308724832215</v>
          </cell>
          <cell r="F177">
            <v>1.3255813953488371</v>
          </cell>
          <cell r="G177">
            <v>1.3636363636363635</v>
          </cell>
        </row>
        <row r="178">
          <cell r="A178">
            <v>35706</v>
          </cell>
          <cell r="B178">
            <v>0.89603960396039606</v>
          </cell>
          <cell r="C178">
            <v>0.9726989079563183</v>
          </cell>
          <cell r="D178">
            <v>0.96240601503759393</v>
          </cell>
          <cell r="E178">
            <v>1.2516778523489933</v>
          </cell>
          <cell r="F178">
            <v>1.3720930232558139</v>
          </cell>
          <cell r="G178">
            <v>1.3636363636363635</v>
          </cell>
        </row>
        <row r="179">
          <cell r="A179">
            <v>35709</v>
          </cell>
          <cell r="B179">
            <v>0.90594059405940597</v>
          </cell>
          <cell r="C179">
            <v>0.9726989079563183</v>
          </cell>
          <cell r="D179">
            <v>0.95676691729323304</v>
          </cell>
          <cell r="E179">
            <v>1.2348993288590604</v>
          </cell>
          <cell r="F179">
            <v>1.3232558139534885</v>
          </cell>
          <cell r="G179">
            <v>1.3636363636363635</v>
          </cell>
        </row>
        <row r="180">
          <cell r="A180">
            <v>35710</v>
          </cell>
          <cell r="B180">
            <v>0.94059405940594054</v>
          </cell>
          <cell r="C180">
            <v>1.0015600624024961</v>
          </cell>
          <cell r="D180">
            <v>1.0037593984962405</v>
          </cell>
          <cell r="E180">
            <v>1.3154362416107384</v>
          </cell>
          <cell r="F180">
            <v>1.4267441860465115</v>
          </cell>
          <cell r="G180">
            <v>1.3636363636363635</v>
          </cell>
        </row>
        <row r="181">
          <cell r="A181">
            <v>35711</v>
          </cell>
          <cell r="B181">
            <v>0.92904290429042902</v>
          </cell>
          <cell r="C181">
            <v>0.98751950078003126</v>
          </cell>
          <cell r="D181">
            <v>0.99812030075187974</v>
          </cell>
          <cell r="E181">
            <v>1.2718120805369129</v>
          </cell>
          <cell r="F181">
            <v>1.4488372093023256</v>
          </cell>
          <cell r="G181">
            <v>1.3636363636363635</v>
          </cell>
        </row>
        <row r="182">
          <cell r="A182">
            <v>35712</v>
          </cell>
          <cell r="B182">
            <v>0.93234323432343236</v>
          </cell>
          <cell r="C182">
            <v>0.98595943837753508</v>
          </cell>
          <cell r="D182">
            <v>0.98308270676691734</v>
          </cell>
          <cell r="E182">
            <v>1.2785234899328859</v>
          </cell>
          <cell r="F182">
            <v>1.430232558139535</v>
          </cell>
          <cell r="G182">
            <v>1.3636363636363635</v>
          </cell>
        </row>
        <row r="183">
          <cell r="A183">
            <v>35713</v>
          </cell>
          <cell r="B183">
            <v>0.92079207920792083</v>
          </cell>
          <cell r="C183">
            <v>0.98049921996879874</v>
          </cell>
          <cell r="D183">
            <v>0.98308270676691734</v>
          </cell>
          <cell r="E183">
            <v>1.2651006711409396</v>
          </cell>
          <cell r="F183">
            <v>1.3720930232558139</v>
          </cell>
          <cell r="G183">
            <v>1.3636363636363635</v>
          </cell>
        </row>
        <row r="184">
          <cell r="A184">
            <v>35716</v>
          </cell>
          <cell r="B184">
            <v>0.91419141914191415</v>
          </cell>
          <cell r="C184">
            <v>0.99687987519500776</v>
          </cell>
          <cell r="D184">
            <v>0.98684210526315785</v>
          </cell>
          <cell r="E184">
            <v>1.2885906040268456</v>
          </cell>
          <cell r="F184">
            <v>1.4162790697674419</v>
          </cell>
          <cell r="G184">
            <v>1.3636363636363635</v>
          </cell>
        </row>
        <row r="185">
          <cell r="A185">
            <v>35717</v>
          </cell>
          <cell r="B185">
            <v>0.91914191419141911</v>
          </cell>
          <cell r="C185">
            <v>0.98985959438377535</v>
          </cell>
          <cell r="D185">
            <v>0.99248120300751874</v>
          </cell>
          <cell r="E185">
            <v>1.2818791946308725</v>
          </cell>
          <cell r="F185">
            <v>1.3767441860465117</v>
          </cell>
          <cell r="G185">
            <v>1.3636363636363635</v>
          </cell>
        </row>
        <row r="186">
          <cell r="A186">
            <v>35718</v>
          </cell>
          <cell r="B186">
            <v>0.91089108910891092</v>
          </cell>
          <cell r="C186">
            <v>0.98361934477379098</v>
          </cell>
          <cell r="D186">
            <v>0.98308270676691734</v>
          </cell>
          <cell r="E186">
            <v>1.2919463087248322</v>
          </cell>
          <cell r="F186">
            <v>1.3674418604651162</v>
          </cell>
          <cell r="G186">
            <v>1.3636363636363635</v>
          </cell>
        </row>
        <row r="187">
          <cell r="A187">
            <v>35719</v>
          </cell>
          <cell r="B187">
            <v>0.91419141914191415</v>
          </cell>
          <cell r="C187">
            <v>0.95865834633385338</v>
          </cell>
          <cell r="D187">
            <v>0.95864661654135341</v>
          </cell>
          <cell r="E187">
            <v>1.2651006711409396</v>
          </cell>
          <cell r="F187">
            <v>1.3465116279069766</v>
          </cell>
          <cell r="G187">
            <v>1.3636363636363635</v>
          </cell>
        </row>
        <row r="188">
          <cell r="A188">
            <v>35720</v>
          </cell>
          <cell r="B188">
            <v>0.90594059405940597</v>
          </cell>
          <cell r="C188">
            <v>0.93369734789391579</v>
          </cell>
          <cell r="D188">
            <v>0.96804511278195493</v>
          </cell>
          <cell r="E188">
            <v>1.2718120805369129</v>
          </cell>
          <cell r="F188">
            <v>1.3104651162790697</v>
          </cell>
          <cell r="G188">
            <v>1.3636363636363635</v>
          </cell>
        </row>
        <row r="189">
          <cell r="A189">
            <v>35723</v>
          </cell>
          <cell r="B189">
            <v>0.91584158415841588</v>
          </cell>
          <cell r="C189">
            <v>0.9430577223088924</v>
          </cell>
          <cell r="D189">
            <v>0.99624060150375937</v>
          </cell>
          <cell r="E189">
            <v>1.2986577181208054</v>
          </cell>
          <cell r="F189">
            <v>1.3511627906976744</v>
          </cell>
          <cell r="G189">
            <v>1.3636363636363635</v>
          </cell>
        </row>
        <row r="190">
          <cell r="A190">
            <v>35724</v>
          </cell>
          <cell r="B190">
            <v>0.94059405940594054</v>
          </cell>
          <cell r="C190">
            <v>0.96567862714508579</v>
          </cell>
          <cell r="D190">
            <v>0.98308270676691734</v>
          </cell>
          <cell r="E190">
            <v>1.3221476510067114</v>
          </cell>
          <cell r="F190">
            <v>1.3604651162790697</v>
          </cell>
          <cell r="G190">
            <v>1.3636363636363635</v>
          </cell>
        </row>
        <row r="191">
          <cell r="A191">
            <v>35725</v>
          </cell>
          <cell r="B191">
            <v>0.93151815181518149</v>
          </cell>
          <cell r="C191">
            <v>0.95865834633385338</v>
          </cell>
          <cell r="D191">
            <v>0.96992481203007519</v>
          </cell>
          <cell r="E191">
            <v>1.2818791946308725</v>
          </cell>
          <cell r="F191">
            <v>1.3627906976744186</v>
          </cell>
          <cell r="G191">
            <v>1.3636363636363635</v>
          </cell>
        </row>
        <row r="192">
          <cell r="A192">
            <v>35726</v>
          </cell>
          <cell r="B192">
            <v>0.93069306930693074</v>
          </cell>
          <cell r="C192">
            <v>0.95163806552262087</v>
          </cell>
          <cell r="D192">
            <v>0.96052631578947367</v>
          </cell>
          <cell r="E192">
            <v>1.2449664429530201</v>
          </cell>
          <cell r="F192">
            <v>1.3209302325581396</v>
          </cell>
          <cell r="G192">
            <v>1.3636363636363635</v>
          </cell>
        </row>
        <row r="193">
          <cell r="A193">
            <v>35727</v>
          </cell>
          <cell r="B193">
            <v>0.9092409240924092</v>
          </cell>
          <cell r="C193">
            <v>0.94071762870514819</v>
          </cell>
          <cell r="D193">
            <v>0.96240601503759393</v>
          </cell>
          <cell r="E193">
            <v>1.2147651006711409</v>
          </cell>
          <cell r="F193">
            <v>1.2790697674418605</v>
          </cell>
          <cell r="G193">
            <v>1.3636363636363635</v>
          </cell>
        </row>
        <row r="194">
          <cell r="A194">
            <v>35730</v>
          </cell>
          <cell r="B194">
            <v>0.83333333333333337</v>
          </cell>
          <cell r="C194">
            <v>0.86115444617784709</v>
          </cell>
          <cell r="D194">
            <v>0.89473684210526316</v>
          </cell>
          <cell r="E194">
            <v>1.1241610738255035</v>
          </cell>
          <cell r="F194">
            <v>0.4813953488372093</v>
          </cell>
          <cell r="G194">
            <v>1.3636363636363635</v>
          </cell>
        </row>
        <row r="195">
          <cell r="A195">
            <v>35731</v>
          </cell>
          <cell r="B195">
            <v>0.87458745874587462</v>
          </cell>
          <cell r="C195">
            <v>0.89781591263650551</v>
          </cell>
          <cell r="D195">
            <v>0.91917293233082709</v>
          </cell>
          <cell r="E195">
            <v>1.1543624161073827</v>
          </cell>
          <cell r="F195">
            <v>0.47209302325581393</v>
          </cell>
          <cell r="G195">
            <v>1.3636363636363635</v>
          </cell>
        </row>
        <row r="196">
          <cell r="A196">
            <v>35732</v>
          </cell>
          <cell r="B196">
            <v>0.85973597359735976</v>
          </cell>
          <cell r="C196">
            <v>0.90561622464898595</v>
          </cell>
          <cell r="D196">
            <v>0.90601503759398494</v>
          </cell>
          <cell r="E196">
            <v>1.1577181208053691</v>
          </cell>
          <cell r="F196">
            <v>0.5058139534883721</v>
          </cell>
          <cell r="G196">
            <v>1.3636363636363635</v>
          </cell>
        </row>
        <row r="197">
          <cell r="A197">
            <v>35733</v>
          </cell>
          <cell r="B197">
            <v>0.85313531353135319</v>
          </cell>
          <cell r="C197">
            <v>0.8931357254290172</v>
          </cell>
          <cell r="D197">
            <v>0.89097744360902253</v>
          </cell>
          <cell r="E197">
            <v>1.1208053691275168</v>
          </cell>
          <cell r="F197">
            <v>0.48023255813953486</v>
          </cell>
          <cell r="G197">
            <v>1.3636363636363635</v>
          </cell>
        </row>
        <row r="198">
          <cell r="A198">
            <v>35734</v>
          </cell>
          <cell r="B198">
            <v>0.8547854785478548</v>
          </cell>
          <cell r="C198">
            <v>0.88689547581903272</v>
          </cell>
          <cell r="D198">
            <v>0.86466165413533835</v>
          </cell>
          <cell r="E198">
            <v>1.1241610738255035</v>
          </cell>
          <cell r="F198">
            <v>0.48023255813953486</v>
          </cell>
          <cell r="G198">
            <v>1.3636363636363635</v>
          </cell>
        </row>
        <row r="199">
          <cell r="A199">
            <v>35737</v>
          </cell>
          <cell r="B199">
            <v>0.86138613861386137</v>
          </cell>
          <cell r="C199">
            <v>0.90717628705148201</v>
          </cell>
          <cell r="D199">
            <v>0.8778195488721805</v>
          </cell>
          <cell r="E199">
            <v>1.1677852348993289</v>
          </cell>
          <cell r="F199">
            <v>0.48372093023255813</v>
          </cell>
          <cell r="G199">
            <v>1.3636363636363635</v>
          </cell>
        </row>
        <row r="200">
          <cell r="A200">
            <v>35738</v>
          </cell>
          <cell r="B200">
            <v>0.85973597359735976</v>
          </cell>
          <cell r="C200">
            <v>0.92433697347893917</v>
          </cell>
          <cell r="D200">
            <v>0.88157894736842102</v>
          </cell>
          <cell r="E200">
            <v>1.1845637583892616</v>
          </cell>
          <cell r="F200">
            <v>0.47093023255813954</v>
          </cell>
          <cell r="G200">
            <v>1.3636363636363635</v>
          </cell>
        </row>
        <row r="201">
          <cell r="A201">
            <v>35739</v>
          </cell>
          <cell r="B201">
            <v>0.86138613861386137</v>
          </cell>
          <cell r="C201">
            <v>0.89937597503900157</v>
          </cell>
          <cell r="D201">
            <v>0.89473684210526316</v>
          </cell>
          <cell r="E201">
            <v>1.1845637583892616</v>
          </cell>
          <cell r="F201">
            <v>0.44418604651162791</v>
          </cell>
          <cell r="G201">
            <v>1.3636363636363635</v>
          </cell>
        </row>
        <row r="202">
          <cell r="A202">
            <v>35740</v>
          </cell>
          <cell r="B202">
            <v>0.90264026402640263</v>
          </cell>
          <cell r="C202">
            <v>0.90639625585023398</v>
          </cell>
          <cell r="D202">
            <v>0.89097744360902253</v>
          </cell>
          <cell r="E202">
            <v>1.2080536912751678</v>
          </cell>
          <cell r="F202">
            <v>0.45930232558139533</v>
          </cell>
          <cell r="G202">
            <v>1.3636363636363635</v>
          </cell>
        </row>
        <row r="203">
          <cell r="A203">
            <v>35741</v>
          </cell>
          <cell r="B203">
            <v>0.9273927392739274</v>
          </cell>
          <cell r="C203">
            <v>0.92667706708268327</v>
          </cell>
          <cell r="D203">
            <v>0.87593984962406013</v>
          </cell>
          <cell r="E203">
            <v>1.2013422818791946</v>
          </cell>
          <cell r="F203">
            <v>0.47325581395348837</v>
          </cell>
          <cell r="G203">
            <v>1.3636363636363635</v>
          </cell>
        </row>
        <row r="204">
          <cell r="A204">
            <v>35744</v>
          </cell>
          <cell r="B204">
            <v>0.94389438943894388</v>
          </cell>
          <cell r="C204">
            <v>0.94461778471138846</v>
          </cell>
          <cell r="D204">
            <v>0.89473684210526316</v>
          </cell>
          <cell r="E204">
            <v>1.2214765100671141</v>
          </cell>
          <cell r="F204">
            <v>0.46046511627906977</v>
          </cell>
          <cell r="G204">
            <v>1.3636363636363635</v>
          </cell>
        </row>
        <row r="205">
          <cell r="A205">
            <v>35745</v>
          </cell>
          <cell r="B205">
            <v>0.94884488448844884</v>
          </cell>
          <cell r="C205">
            <v>0.97191887675507016</v>
          </cell>
          <cell r="D205">
            <v>0.92105263157894735</v>
          </cell>
          <cell r="E205">
            <v>1.2214765100671141</v>
          </cell>
          <cell r="F205">
            <v>0.46395348837209305</v>
          </cell>
          <cell r="G205">
            <v>1.3636363636363635</v>
          </cell>
        </row>
        <row r="206">
          <cell r="A206">
            <v>35746</v>
          </cell>
          <cell r="B206">
            <v>0.9092409240924092</v>
          </cell>
          <cell r="C206">
            <v>0.96099843993759748</v>
          </cell>
          <cell r="D206">
            <v>0.90601503759398494</v>
          </cell>
          <cell r="E206">
            <v>1.1812080536912752</v>
          </cell>
          <cell r="F206">
            <v>0.44534883720930235</v>
          </cell>
          <cell r="G206">
            <v>1.3636363636363635</v>
          </cell>
        </row>
        <row r="207">
          <cell r="A207">
            <v>35747</v>
          </cell>
          <cell r="B207">
            <v>0.91254125412541254</v>
          </cell>
          <cell r="C207">
            <v>0.95865834633385338</v>
          </cell>
          <cell r="D207">
            <v>0.91541353383458646</v>
          </cell>
          <cell r="E207">
            <v>1.1644295302013423</v>
          </cell>
          <cell r="F207">
            <v>0.43604651162790697</v>
          </cell>
          <cell r="G207">
            <v>1.3636363636363635</v>
          </cell>
        </row>
        <row r="208">
          <cell r="A208">
            <v>35748</v>
          </cell>
          <cell r="B208">
            <v>0.89768976897689767</v>
          </cell>
          <cell r="C208">
            <v>0.96723868954758185</v>
          </cell>
          <cell r="D208">
            <v>0.89473684210526316</v>
          </cell>
          <cell r="E208">
            <v>1.1644295302013423</v>
          </cell>
          <cell r="F208">
            <v>0.46279069767441861</v>
          </cell>
          <cell r="G208">
            <v>1.3636363636363635</v>
          </cell>
        </row>
        <row r="209">
          <cell r="A209">
            <v>35751</v>
          </cell>
          <cell r="B209">
            <v>0.90429042904290424</v>
          </cell>
          <cell r="C209">
            <v>0.98595943837753508</v>
          </cell>
          <cell r="D209">
            <v>0.90601503759398494</v>
          </cell>
          <cell r="E209">
            <v>1.1946308724832215</v>
          </cell>
          <cell r="F209">
            <v>0.44883720930232557</v>
          </cell>
          <cell r="G209">
            <v>1.3636363636363635</v>
          </cell>
        </row>
        <row r="210">
          <cell r="A210">
            <v>35752</v>
          </cell>
          <cell r="B210">
            <v>0.89273927392739272</v>
          </cell>
          <cell r="C210">
            <v>0.9773790951638065</v>
          </cell>
          <cell r="D210">
            <v>0.89849624060150379</v>
          </cell>
          <cell r="E210">
            <v>1.1979865771812082</v>
          </cell>
          <cell r="F210">
            <v>0.4325581395348837</v>
          </cell>
          <cell r="G210">
            <v>1.3636363636363635</v>
          </cell>
        </row>
        <row r="211">
          <cell r="A211">
            <v>35753</v>
          </cell>
          <cell r="B211">
            <v>0.89603960396039606</v>
          </cell>
          <cell r="C211">
            <v>0.97581903276131043</v>
          </cell>
          <cell r="D211">
            <v>0.87969924812030076</v>
          </cell>
          <cell r="E211">
            <v>1.1711409395973154</v>
          </cell>
          <cell r="F211">
            <v>0.44069767441860463</v>
          </cell>
          <cell r="G211">
            <v>1.3636363636363635</v>
          </cell>
        </row>
        <row r="212">
          <cell r="A212">
            <v>35754</v>
          </cell>
          <cell r="B212">
            <v>0.87128712871287128</v>
          </cell>
          <cell r="C212">
            <v>0.9726989079563183</v>
          </cell>
          <cell r="D212">
            <v>0.90037593984962405</v>
          </cell>
          <cell r="E212">
            <v>1.1812080536912752</v>
          </cell>
          <cell r="F212">
            <v>0.4325581395348837</v>
          </cell>
          <cell r="G212">
            <v>1.3636363636363635</v>
          </cell>
        </row>
        <row r="213">
          <cell r="A213">
            <v>35755</v>
          </cell>
          <cell r="B213">
            <v>0.88613861386138615</v>
          </cell>
          <cell r="C213">
            <v>0.97035881435257409</v>
          </cell>
          <cell r="D213">
            <v>0.8928571428571429</v>
          </cell>
          <cell r="E213">
            <v>1.1912751677852349</v>
          </cell>
          <cell r="F213">
            <v>0.42674418604651165</v>
          </cell>
          <cell r="G213">
            <v>1.3636363636363635</v>
          </cell>
        </row>
        <row r="214">
          <cell r="A214">
            <v>35758</v>
          </cell>
          <cell r="B214">
            <v>0.86468646864686471</v>
          </cell>
          <cell r="C214">
            <v>0.94929797191887677</v>
          </cell>
          <cell r="D214">
            <v>0.8928571428571429</v>
          </cell>
          <cell r="E214">
            <v>1.174496644295302</v>
          </cell>
          <cell r="F214">
            <v>0.42441860465116277</v>
          </cell>
          <cell r="G214">
            <v>1.3636363636363635</v>
          </cell>
        </row>
        <row r="215">
          <cell r="A215">
            <v>35759</v>
          </cell>
          <cell r="B215">
            <v>0.68151815181518149</v>
          </cell>
          <cell r="C215">
            <v>0.93369734789391579</v>
          </cell>
          <cell r="D215">
            <v>0.88721804511278191</v>
          </cell>
          <cell r="E215">
            <v>1.1812080536912752</v>
          </cell>
          <cell r="F215">
            <v>0.42790697674418604</v>
          </cell>
          <cell r="G215">
            <v>1.3636363636363635</v>
          </cell>
        </row>
        <row r="216">
          <cell r="A216">
            <v>35760</v>
          </cell>
          <cell r="B216">
            <v>0.70792079207920788</v>
          </cell>
          <cell r="C216">
            <v>0.93447737909516382</v>
          </cell>
          <cell r="D216">
            <v>0.84774436090225569</v>
          </cell>
          <cell r="E216">
            <v>1.1845637583892616</v>
          </cell>
          <cell r="F216">
            <v>0.43604651162790697</v>
          </cell>
          <cell r="G216">
            <v>1.3636363636363635</v>
          </cell>
        </row>
        <row r="217">
          <cell r="A217">
            <v>35761</v>
          </cell>
          <cell r="B217">
            <v>0.70792079207920788</v>
          </cell>
          <cell r="C217">
            <v>0.93447737909516382</v>
          </cell>
          <cell r="D217">
            <v>0.84774436090225569</v>
          </cell>
          <cell r="E217">
            <v>1.1845637583892616</v>
          </cell>
          <cell r="F217">
            <v>0.43604651162790697</v>
          </cell>
          <cell r="G217">
            <v>1.3636363636363635</v>
          </cell>
        </row>
        <row r="218">
          <cell r="A218">
            <v>35762</v>
          </cell>
          <cell r="B218">
            <v>0.70957095709570961</v>
          </cell>
          <cell r="C218">
            <v>0.93603744149765988</v>
          </cell>
          <cell r="D218">
            <v>0.84398496240601506</v>
          </cell>
          <cell r="E218">
            <v>1.1912751677852349</v>
          </cell>
          <cell r="F218">
            <v>0.44418604651162791</v>
          </cell>
          <cell r="G218">
            <v>1.3636363636363635</v>
          </cell>
        </row>
        <row r="219">
          <cell r="A219">
            <v>35765</v>
          </cell>
          <cell r="B219">
            <v>0.72277227722772275</v>
          </cell>
          <cell r="C219">
            <v>0.96723868954758185</v>
          </cell>
          <cell r="D219">
            <v>0.85902255639097747</v>
          </cell>
          <cell r="E219">
            <v>1.2281879194630871</v>
          </cell>
          <cell r="F219">
            <v>0.45348837209302323</v>
          </cell>
          <cell r="G219">
            <v>1.3636363636363635</v>
          </cell>
        </row>
        <row r="220">
          <cell r="A220">
            <v>35766</v>
          </cell>
          <cell r="B220">
            <v>0.70132013201320131</v>
          </cell>
          <cell r="C220">
            <v>0.98283931357254295</v>
          </cell>
          <cell r="D220">
            <v>0.84586466165413532</v>
          </cell>
          <cell r="E220">
            <v>1.2080536912751678</v>
          </cell>
          <cell r="F220">
            <v>0.43720930232558142</v>
          </cell>
          <cell r="G220">
            <v>1.3636363636363635</v>
          </cell>
        </row>
        <row r="221">
          <cell r="A221">
            <v>35767</v>
          </cell>
          <cell r="B221">
            <v>0.71122112211221122</v>
          </cell>
          <cell r="C221">
            <v>1.0015600624024961</v>
          </cell>
          <cell r="D221">
            <v>0.84586466165413532</v>
          </cell>
          <cell r="E221">
            <v>1.1879194630872483</v>
          </cell>
          <cell r="F221">
            <v>0.44186046511627908</v>
          </cell>
          <cell r="G221">
            <v>1.3636363636363635</v>
          </cell>
        </row>
        <row r="222">
          <cell r="A222">
            <v>35768</v>
          </cell>
          <cell r="B222">
            <v>0.70709570957095713</v>
          </cell>
          <cell r="C222">
            <v>0.9929797191887676</v>
          </cell>
          <cell r="D222">
            <v>0.84210526315789469</v>
          </cell>
          <cell r="E222">
            <v>1.2483221476510067</v>
          </cell>
          <cell r="F222">
            <v>0.39302325581395348</v>
          </cell>
          <cell r="G222">
            <v>1.3636363636363635</v>
          </cell>
        </row>
        <row r="223">
          <cell r="A223">
            <v>35769</v>
          </cell>
          <cell r="B223">
            <v>0.71452145214521456</v>
          </cell>
          <cell r="C223">
            <v>0.99687987519500776</v>
          </cell>
          <cell r="D223">
            <v>0.84210526315789469</v>
          </cell>
          <cell r="E223">
            <v>1.2583892617449663</v>
          </cell>
          <cell r="F223">
            <v>0.413953488372093</v>
          </cell>
          <cell r="G223">
            <v>1.3636363636363635</v>
          </cell>
        </row>
        <row r="224">
          <cell r="A224">
            <v>35772</v>
          </cell>
          <cell r="B224">
            <v>0.72277227722772275</v>
          </cell>
          <cell r="C224">
            <v>0.98673946957878311</v>
          </cell>
          <cell r="D224">
            <v>0.82518796992481203</v>
          </cell>
          <cell r="E224">
            <v>1.2483221476510067</v>
          </cell>
          <cell r="F224">
            <v>0.39767441860465114</v>
          </cell>
          <cell r="G224">
            <v>1.3636363636363635</v>
          </cell>
        </row>
        <row r="225">
          <cell r="A225">
            <v>35773</v>
          </cell>
          <cell r="B225">
            <v>0.71617161716171618</v>
          </cell>
          <cell r="C225">
            <v>0.99219968798751945</v>
          </cell>
          <cell r="D225">
            <v>0.80639097744360899</v>
          </cell>
          <cell r="E225">
            <v>1.2751677852348993</v>
          </cell>
          <cell r="F225">
            <v>0.37325581395348839</v>
          </cell>
          <cell r="G225">
            <v>1.3636363636363635</v>
          </cell>
        </row>
        <row r="226">
          <cell r="A226">
            <v>35774</v>
          </cell>
          <cell r="B226">
            <v>0.70792079207920788</v>
          </cell>
          <cell r="C226">
            <v>0.98751950078003126</v>
          </cell>
          <cell r="D226">
            <v>0.76315789473684215</v>
          </cell>
          <cell r="E226">
            <v>1.1476510067114094</v>
          </cell>
          <cell r="F226">
            <v>0.31860465116279069</v>
          </cell>
          <cell r="G226">
            <v>1.3636363636363635</v>
          </cell>
        </row>
        <row r="227">
          <cell r="A227">
            <v>35775</v>
          </cell>
          <cell r="B227">
            <v>0.70709570957095713</v>
          </cell>
          <cell r="C227">
            <v>0.9750390015600624</v>
          </cell>
          <cell r="D227">
            <v>0.75939849624060152</v>
          </cell>
          <cell r="E227">
            <v>1.1275167785234899</v>
          </cell>
          <cell r="F227">
            <v>0.30813953488372092</v>
          </cell>
          <cell r="G227">
            <v>1.3636363636363635</v>
          </cell>
        </row>
        <row r="228">
          <cell r="A228">
            <v>35776</v>
          </cell>
          <cell r="B228">
            <v>0.70297029702970293</v>
          </cell>
          <cell r="C228">
            <v>0.98517940717628705</v>
          </cell>
          <cell r="D228">
            <v>0.75939849624060152</v>
          </cell>
          <cell r="E228">
            <v>1.1241610738255035</v>
          </cell>
          <cell r="F228">
            <v>0.28953488372093023</v>
          </cell>
          <cell r="G228">
            <v>1.3636363636363635</v>
          </cell>
        </row>
        <row r="229">
          <cell r="A229">
            <v>35779</v>
          </cell>
          <cell r="B229">
            <v>0.71122112211221122</v>
          </cell>
          <cell r="C229">
            <v>1.0031201248049921</v>
          </cell>
          <cell r="D229">
            <v>0.73684210526315785</v>
          </cell>
          <cell r="E229">
            <v>1.1174496644295302</v>
          </cell>
          <cell r="F229">
            <v>0.2930232558139535</v>
          </cell>
          <cell r="G229">
            <v>1.3636363636363635</v>
          </cell>
        </row>
        <row r="230">
          <cell r="A230">
            <v>35780</v>
          </cell>
          <cell r="B230">
            <v>0.71947194719471952</v>
          </cell>
          <cell r="C230">
            <v>0.99375975039001563</v>
          </cell>
          <cell r="D230">
            <v>0.73872180451127822</v>
          </cell>
          <cell r="E230">
            <v>1.0906040268456376</v>
          </cell>
          <cell r="F230">
            <v>0.30116279069767443</v>
          </cell>
          <cell r="G230">
            <v>1.3636363636363635</v>
          </cell>
        </row>
        <row r="231">
          <cell r="A231">
            <v>35781</v>
          </cell>
          <cell r="B231">
            <v>0.71782178217821779</v>
          </cell>
          <cell r="C231">
            <v>0.98439937597503901</v>
          </cell>
          <cell r="D231">
            <v>0.75375939849624063</v>
          </cell>
          <cell r="E231">
            <v>1.080536912751678</v>
          </cell>
          <cell r="F231">
            <v>0.3</v>
          </cell>
          <cell r="G231">
            <v>1.3636363636363635</v>
          </cell>
        </row>
        <row r="232">
          <cell r="A232">
            <v>35782</v>
          </cell>
          <cell r="B232">
            <v>0.71122112211221122</v>
          </cell>
          <cell r="C232">
            <v>0.86739469578783146</v>
          </cell>
          <cell r="D232">
            <v>0.71240601503759393</v>
          </cell>
          <cell r="E232">
            <v>1.0671140939597314</v>
          </cell>
          <cell r="F232">
            <v>0.27790697674418607</v>
          </cell>
          <cell r="G232">
            <v>1.3636363636363635</v>
          </cell>
        </row>
        <row r="233">
          <cell r="A233">
            <v>35783</v>
          </cell>
          <cell r="B233">
            <v>0.70379537953795379</v>
          </cell>
          <cell r="C233">
            <v>0.84789391575663031</v>
          </cell>
          <cell r="D233">
            <v>0.68045112781954886</v>
          </cell>
          <cell r="E233">
            <v>1.0503355704697988</v>
          </cell>
          <cell r="F233">
            <v>0.28255813953488373</v>
          </cell>
          <cell r="G233">
            <v>1.3636363636363635</v>
          </cell>
        </row>
        <row r="234">
          <cell r="A234">
            <v>35786</v>
          </cell>
          <cell r="B234">
            <v>0.71947194719471952</v>
          </cell>
          <cell r="C234">
            <v>0.8408736349453978</v>
          </cell>
          <cell r="D234">
            <v>0.68045112781954886</v>
          </cell>
          <cell r="E234">
            <v>1.0402684563758389</v>
          </cell>
          <cell r="F234">
            <v>0.28139534883720929</v>
          </cell>
          <cell r="G234">
            <v>1.3636363636363635</v>
          </cell>
        </row>
        <row r="235">
          <cell r="A235">
            <v>35787</v>
          </cell>
          <cell r="B235">
            <v>0.70627062706270627</v>
          </cell>
          <cell r="C235">
            <v>0.8408736349453978</v>
          </cell>
          <cell r="D235">
            <v>0.67669172932330823</v>
          </cell>
          <cell r="E235">
            <v>1.0201342281879195</v>
          </cell>
          <cell r="F235">
            <v>0.27209302325581397</v>
          </cell>
          <cell r="G235">
            <v>1.3636363636363635</v>
          </cell>
        </row>
        <row r="236">
          <cell r="A236">
            <v>35788</v>
          </cell>
          <cell r="B236">
            <v>0.70297029702970293</v>
          </cell>
          <cell r="C236">
            <v>0.83619344773790949</v>
          </cell>
          <cell r="D236">
            <v>0.68421052631578949</v>
          </cell>
          <cell r="E236">
            <v>1.0134228187919463</v>
          </cell>
          <cell r="F236">
            <v>0.26976744186046514</v>
          </cell>
          <cell r="G236">
            <v>1.3636363636363635</v>
          </cell>
        </row>
        <row r="237">
          <cell r="A237">
            <v>35789</v>
          </cell>
          <cell r="B237">
            <v>0.70297029702970293</v>
          </cell>
          <cell r="C237">
            <v>0.83619344773790949</v>
          </cell>
          <cell r="D237">
            <v>0.68421052631578949</v>
          </cell>
          <cell r="E237">
            <v>1.0134228187919463</v>
          </cell>
          <cell r="F237">
            <v>0.26976744186046514</v>
          </cell>
          <cell r="G237">
            <v>1.3636363636363635</v>
          </cell>
        </row>
        <row r="238">
          <cell r="A238">
            <v>35790</v>
          </cell>
          <cell r="B238">
            <v>0.70462046204620465</v>
          </cell>
          <cell r="C238">
            <v>0.8408736349453978</v>
          </cell>
          <cell r="D238">
            <v>0.68233082706766912</v>
          </cell>
          <cell r="E238">
            <v>1.0134228187919463</v>
          </cell>
          <cell r="F238">
            <v>0.2686046511627907</v>
          </cell>
          <cell r="G238">
            <v>1.3636363636363635</v>
          </cell>
        </row>
        <row r="239">
          <cell r="A239">
            <v>35793</v>
          </cell>
          <cell r="B239">
            <v>0.68976897689768979</v>
          </cell>
          <cell r="C239">
            <v>0.84165366614664583</v>
          </cell>
          <cell r="D239">
            <v>0.68045112781954886</v>
          </cell>
          <cell r="E239">
            <v>1.0335570469798658</v>
          </cell>
          <cell r="F239">
            <v>0.2686046511627907</v>
          </cell>
          <cell r="G239">
            <v>1.3636363636363635</v>
          </cell>
        </row>
        <row r="240">
          <cell r="A240">
            <v>35794</v>
          </cell>
          <cell r="B240">
            <v>0.69471947194719474</v>
          </cell>
          <cell r="C240">
            <v>0.87363494539781594</v>
          </cell>
          <cell r="D240">
            <v>0.6992481203007519</v>
          </cell>
          <cell r="E240">
            <v>1.080536912751678</v>
          </cell>
          <cell r="F240">
            <v>0.28837209302325584</v>
          </cell>
          <cell r="G240">
            <v>1.3636363636363635</v>
          </cell>
        </row>
        <row r="241">
          <cell r="A241">
            <v>35795</v>
          </cell>
          <cell r="B241">
            <v>0.6914191419141914</v>
          </cell>
          <cell r="C241">
            <v>0.88065522620904835</v>
          </cell>
          <cell r="D241">
            <v>0.66917293233082709</v>
          </cell>
          <cell r="E241">
            <v>1.1140939597315436</v>
          </cell>
          <cell r="F241">
            <v>0.28953488372093023</v>
          </cell>
          <cell r="G241">
            <v>1.3636363636363635</v>
          </cell>
        </row>
        <row r="242">
          <cell r="A242">
            <v>35796</v>
          </cell>
          <cell r="B242">
            <v>0.6914191419141914</v>
          </cell>
          <cell r="C242">
            <v>0.88065522620904835</v>
          </cell>
          <cell r="D242">
            <v>0.66917293233082709</v>
          </cell>
          <cell r="E242">
            <v>1.1140939597315436</v>
          </cell>
          <cell r="F242">
            <v>0.28953488372093023</v>
          </cell>
          <cell r="G242">
            <v>1.3636363636363635</v>
          </cell>
        </row>
        <row r="243">
          <cell r="A243">
            <v>35797</v>
          </cell>
          <cell r="B243">
            <v>0.69636963696369636</v>
          </cell>
          <cell r="C243">
            <v>0.87363494539781594</v>
          </cell>
          <cell r="D243">
            <v>0.69548872180451127</v>
          </cell>
          <cell r="E243">
            <v>1.1342281879194631</v>
          </cell>
          <cell r="F243">
            <v>0.31860465116279069</v>
          </cell>
          <cell r="G243">
            <v>1.3636363636363635</v>
          </cell>
        </row>
        <row r="244">
          <cell r="A244">
            <v>35800</v>
          </cell>
          <cell r="B244">
            <v>0.68811881188118806</v>
          </cell>
          <cell r="C244">
            <v>0.87831513260530425</v>
          </cell>
          <cell r="D244">
            <v>0.69548872180451127</v>
          </cell>
          <cell r="E244">
            <v>1.1409395973154361</v>
          </cell>
          <cell r="F244">
            <v>0.33953488372093021</v>
          </cell>
          <cell r="G244">
            <v>1.3636363636363635</v>
          </cell>
        </row>
        <row r="245">
          <cell r="A245">
            <v>35801</v>
          </cell>
          <cell r="B245">
            <v>0.66666666666666663</v>
          </cell>
          <cell r="C245">
            <v>0.9024960998439937</v>
          </cell>
          <cell r="D245">
            <v>0.69172932330827064</v>
          </cell>
          <cell r="E245">
            <v>1.1140939597315436</v>
          </cell>
          <cell r="F245">
            <v>0.32558139534883723</v>
          </cell>
          <cell r="G245">
            <v>1.3636363636363635</v>
          </cell>
        </row>
        <row r="246">
          <cell r="A246">
            <v>35802</v>
          </cell>
          <cell r="B246">
            <v>0.72607260726072609</v>
          </cell>
          <cell r="C246">
            <v>0.91107644305772228</v>
          </cell>
          <cell r="D246">
            <v>0.73308270676691734</v>
          </cell>
          <cell r="E246">
            <v>1.1677852348993289</v>
          </cell>
          <cell r="F246">
            <v>0.3174418604651163</v>
          </cell>
          <cell r="G246">
            <v>1.3636363636363635</v>
          </cell>
        </row>
        <row r="247">
          <cell r="A247">
            <v>35803</v>
          </cell>
          <cell r="B247">
            <v>0.68646864686468645</v>
          </cell>
          <cell r="C247">
            <v>0.88767550702028086</v>
          </cell>
          <cell r="D247">
            <v>0.74060150375939848</v>
          </cell>
          <cell r="E247">
            <v>1.1174496644295302</v>
          </cell>
          <cell r="F247">
            <v>0.30465116279069765</v>
          </cell>
          <cell r="G247">
            <v>1.3636363636363635</v>
          </cell>
        </row>
        <row r="248">
          <cell r="A248">
            <v>35804</v>
          </cell>
          <cell r="B248">
            <v>0.65841584158415845</v>
          </cell>
          <cell r="C248">
            <v>0.86895475819032764</v>
          </cell>
          <cell r="D248">
            <v>0.74060150375939848</v>
          </cell>
          <cell r="E248">
            <v>1.0536912751677852</v>
          </cell>
          <cell r="F248">
            <v>0.29186046511627906</v>
          </cell>
          <cell r="G248">
            <v>1.3636363636363635</v>
          </cell>
        </row>
        <row r="249">
          <cell r="A249">
            <v>35807</v>
          </cell>
          <cell r="B249">
            <v>0.65676567656765672</v>
          </cell>
          <cell r="C249">
            <v>0.87909516380655228</v>
          </cell>
          <cell r="D249">
            <v>0.74060150375939848</v>
          </cell>
          <cell r="E249">
            <v>1.0738255033557047</v>
          </cell>
          <cell r="F249">
            <v>0.28255813953488373</v>
          </cell>
          <cell r="G249">
            <v>1.3636363636363635</v>
          </cell>
        </row>
        <row r="250">
          <cell r="A250">
            <v>35808</v>
          </cell>
          <cell r="B250">
            <v>0.66666666666666663</v>
          </cell>
          <cell r="C250">
            <v>0.87753510140405622</v>
          </cell>
          <cell r="D250">
            <v>0.73684210526315785</v>
          </cell>
          <cell r="E250">
            <v>1.0604026845637584</v>
          </cell>
          <cell r="F250">
            <v>0.28720930232558139</v>
          </cell>
          <cell r="G250">
            <v>1.3636363636363635</v>
          </cell>
        </row>
        <row r="251">
          <cell r="A251">
            <v>35809</v>
          </cell>
          <cell r="B251">
            <v>0.68316831683168322</v>
          </cell>
          <cell r="C251">
            <v>0.87597503900156004</v>
          </cell>
          <cell r="D251">
            <v>0.72556390977443608</v>
          </cell>
          <cell r="E251">
            <v>1.0939597315436242</v>
          </cell>
          <cell r="F251">
            <v>0.29534883720930233</v>
          </cell>
          <cell r="G251">
            <v>1.3636363636363635</v>
          </cell>
        </row>
        <row r="252">
          <cell r="A252">
            <v>35810</v>
          </cell>
          <cell r="B252">
            <v>0.71287128712871284</v>
          </cell>
          <cell r="C252">
            <v>0.89235569422776906</v>
          </cell>
          <cell r="D252">
            <v>0.73496240601503759</v>
          </cell>
          <cell r="E252">
            <v>1.0704697986577181</v>
          </cell>
          <cell r="F252">
            <v>0.29418604651162789</v>
          </cell>
          <cell r="G252">
            <v>1.3636363636363635</v>
          </cell>
        </row>
        <row r="253">
          <cell r="A253">
            <v>35811</v>
          </cell>
          <cell r="B253">
            <v>0.7277227722772277</v>
          </cell>
          <cell r="C253">
            <v>0.89703588143525737</v>
          </cell>
          <cell r="D253">
            <v>0.75187969924812026</v>
          </cell>
          <cell r="E253">
            <v>1.0838926174496644</v>
          </cell>
          <cell r="F253">
            <v>0.29534883720930233</v>
          </cell>
          <cell r="G253">
            <v>1.3636363636363635</v>
          </cell>
        </row>
        <row r="254">
          <cell r="A254">
            <v>35814</v>
          </cell>
          <cell r="B254">
            <v>0.7277227722772277</v>
          </cell>
          <cell r="C254">
            <v>0.89703588143525737</v>
          </cell>
          <cell r="D254">
            <v>0.75187969924812026</v>
          </cell>
          <cell r="E254">
            <v>1.0838926174496644</v>
          </cell>
          <cell r="F254">
            <v>0.29534883720930233</v>
          </cell>
          <cell r="G254">
            <v>1.3636363636363635</v>
          </cell>
        </row>
        <row r="255">
          <cell r="A255">
            <v>35815</v>
          </cell>
          <cell r="B255">
            <v>0.73019801980198018</v>
          </cell>
          <cell r="C255">
            <v>0.90873634945397819</v>
          </cell>
          <cell r="D255">
            <v>0.77067669172932329</v>
          </cell>
          <cell r="E255">
            <v>1.0738255033557047</v>
          </cell>
          <cell r="F255">
            <v>0.27906976744186046</v>
          </cell>
          <cell r="G255">
            <v>1.3636363636363635</v>
          </cell>
        </row>
        <row r="256">
          <cell r="A256">
            <v>35816</v>
          </cell>
          <cell r="B256">
            <v>0.76567656765676573</v>
          </cell>
          <cell r="C256">
            <v>0.91575663026521059</v>
          </cell>
          <cell r="D256">
            <v>0.77631578947368418</v>
          </cell>
          <cell r="E256">
            <v>1.0704697986577181</v>
          </cell>
          <cell r="F256">
            <v>0.27209302325581397</v>
          </cell>
          <cell r="G256">
            <v>1.3636363636363635</v>
          </cell>
        </row>
        <row r="257">
          <cell r="A257">
            <v>35817</v>
          </cell>
          <cell r="B257">
            <v>0.7722772277227723</v>
          </cell>
          <cell r="C257">
            <v>0.92823712948517945</v>
          </cell>
          <cell r="D257">
            <v>0.77819548872180455</v>
          </cell>
          <cell r="E257">
            <v>1.063758389261745</v>
          </cell>
          <cell r="F257">
            <v>0.2744186046511628</v>
          </cell>
          <cell r="G257">
            <v>1.3636363636363635</v>
          </cell>
        </row>
        <row r="258">
          <cell r="A258">
            <v>35818</v>
          </cell>
          <cell r="B258">
            <v>0.77516501650165015</v>
          </cell>
          <cell r="C258">
            <v>0.92199687987519496</v>
          </cell>
          <cell r="D258">
            <v>0.75563909774436089</v>
          </cell>
          <cell r="E258">
            <v>1.0469798657718121</v>
          </cell>
          <cell r="F258">
            <v>0.27325581395348836</v>
          </cell>
          <cell r="G258">
            <v>1.3636363636363635</v>
          </cell>
        </row>
        <row r="259">
          <cell r="A259">
            <v>35821</v>
          </cell>
          <cell r="B259">
            <v>0.7722772277227723</v>
          </cell>
          <cell r="C259">
            <v>0.93447737909516382</v>
          </cell>
          <cell r="D259">
            <v>0.74812030075187974</v>
          </cell>
          <cell r="E259">
            <v>1.0604026845637584</v>
          </cell>
          <cell r="F259">
            <v>0.27093023255813953</v>
          </cell>
          <cell r="G259">
            <v>1.3636363636363635</v>
          </cell>
        </row>
        <row r="260">
          <cell r="A260">
            <v>35822</v>
          </cell>
          <cell r="B260">
            <v>0.78382838283828382</v>
          </cell>
          <cell r="C260">
            <v>0.94929797191887677</v>
          </cell>
          <cell r="D260">
            <v>0.75187969924812026</v>
          </cell>
          <cell r="E260">
            <v>1.0704697986577181</v>
          </cell>
          <cell r="F260">
            <v>0.2686046511627907</v>
          </cell>
          <cell r="G260">
            <v>1.3636363636363635</v>
          </cell>
        </row>
        <row r="261">
          <cell r="A261">
            <v>35823</v>
          </cell>
          <cell r="B261">
            <v>0.77557755775577553</v>
          </cell>
          <cell r="C261">
            <v>0.94149765990639622</v>
          </cell>
          <cell r="D261">
            <v>0.76879699248120303</v>
          </cell>
          <cell r="E261">
            <v>1.0771812080536913</v>
          </cell>
          <cell r="F261">
            <v>0.26279069767441859</v>
          </cell>
          <cell r="G261">
            <v>1.3636363636363635</v>
          </cell>
        </row>
        <row r="262">
          <cell r="A262">
            <v>35824</v>
          </cell>
          <cell r="B262">
            <v>0.75247524752475248</v>
          </cell>
          <cell r="C262">
            <v>0.93837753510140409</v>
          </cell>
          <cell r="D262">
            <v>0.78947368421052633</v>
          </cell>
          <cell r="E262">
            <v>1.080536912751678</v>
          </cell>
          <cell r="F262">
            <v>0.2686046511627907</v>
          </cell>
          <cell r="G262">
            <v>1.3636363636363635</v>
          </cell>
        </row>
        <row r="263">
          <cell r="A263">
            <v>35825</v>
          </cell>
          <cell r="B263">
            <v>0.76567656765676573</v>
          </cell>
          <cell r="C263">
            <v>0.91731669266770666</v>
          </cell>
          <cell r="D263">
            <v>0.78007518796992481</v>
          </cell>
          <cell r="E263">
            <v>1.0771812080536913</v>
          </cell>
          <cell r="F263">
            <v>0.32558139534883723</v>
          </cell>
          <cell r="G263">
            <v>1.3636363636363635</v>
          </cell>
        </row>
        <row r="264">
          <cell r="A264">
            <v>35828</v>
          </cell>
          <cell r="B264">
            <v>0.7722772277227723</v>
          </cell>
          <cell r="C264">
            <v>0.95709828393135721</v>
          </cell>
          <cell r="D264">
            <v>0.79135338345864659</v>
          </cell>
          <cell r="E264">
            <v>1.1073825503355705</v>
          </cell>
          <cell r="F264">
            <v>0.33023255813953489</v>
          </cell>
          <cell r="G264">
            <v>1.3636363636363635</v>
          </cell>
        </row>
        <row r="265">
          <cell r="A265">
            <v>35829</v>
          </cell>
          <cell r="B265">
            <v>0.78877887788778878</v>
          </cell>
          <cell r="C265">
            <v>0.95397815912636508</v>
          </cell>
          <cell r="D265">
            <v>0.77631578947368418</v>
          </cell>
          <cell r="E265">
            <v>1.0973154362416107</v>
          </cell>
          <cell r="F265">
            <v>0.30813953488372092</v>
          </cell>
          <cell r="G265">
            <v>1.3636363636363635</v>
          </cell>
        </row>
      </sheetData>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row r="4">
          <cell r="A4" t="str">
            <v>Customer Name</v>
          </cell>
        </row>
      </sheetData>
      <sheetData sheetId="28"/>
      <sheetData sheetId="29"/>
      <sheetData sheetId="30" refreshError="1"/>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ock Price"/>
      <sheetName val="Sheet1"/>
      <sheetName val="Price of Comps-1yr (UHS)"/>
      <sheetName val="Price of Comps-1yr (UNH)"/>
      <sheetName val="Price of Comps-3yrs (UHS)"/>
      <sheetName val="Price of Comps-3yrs (UNH)"/>
      <sheetName val="critical"/>
      <sheetName val="medical"/>
      <sheetName val="manor"/>
      <sheetName val="Stock Price (4)"/>
      <sheetName val="Shareholder Value"/>
      <sheetName val="Shareholder Value (2)"/>
      <sheetName val="Shareholder Value (3)"/>
      <sheetName val="theatre"/>
      <sheetName val="StockPrice"/>
      <sheetName val="sales vol."/>
      <sheetName val="EuroInputs"/>
      <sheetName val="P&amp;L"/>
      <sheetName val="Total"/>
      <sheetName val="CUS Image"/>
      <sheetName val="consolidated"/>
      <sheetName val="A.2"/>
    </sheetNames>
    <sheetDataSet>
      <sheetData sheetId="0" refreshError="1">
        <row r="4">
          <cell r="A4">
            <v>35464</v>
          </cell>
          <cell r="B4">
            <v>1</v>
          </cell>
          <cell r="C4">
            <v>1</v>
          </cell>
          <cell r="D4">
            <v>1</v>
          </cell>
          <cell r="E4">
            <v>1</v>
          </cell>
          <cell r="F4">
            <v>1</v>
          </cell>
          <cell r="G4">
            <v>1</v>
          </cell>
        </row>
        <row r="5">
          <cell r="A5">
            <v>35465</v>
          </cell>
          <cell r="B5">
            <v>0.99669966996699666</v>
          </cell>
          <cell r="C5">
            <v>1.0280811232449298</v>
          </cell>
          <cell r="D5">
            <v>1</v>
          </cell>
          <cell r="E5">
            <v>0.99328859060402686</v>
          </cell>
          <cell r="F5">
            <v>0.97093023255813948</v>
          </cell>
          <cell r="G5">
            <v>1.0113636363636365</v>
          </cell>
        </row>
        <row r="6">
          <cell r="A6">
            <v>35466</v>
          </cell>
          <cell r="B6">
            <v>0.97689768976897695</v>
          </cell>
          <cell r="C6">
            <v>0.97347893915756634</v>
          </cell>
          <cell r="D6">
            <v>1.0112781954887218</v>
          </cell>
          <cell r="E6">
            <v>0.96644295302013428</v>
          </cell>
          <cell r="F6">
            <v>0.95813953488372094</v>
          </cell>
          <cell r="G6">
            <v>0.96590909090909094</v>
          </cell>
        </row>
        <row r="7">
          <cell r="A7">
            <v>35467</v>
          </cell>
          <cell r="B7">
            <v>0.99339933993399343</v>
          </cell>
          <cell r="C7">
            <v>0.96567862714508579</v>
          </cell>
          <cell r="D7">
            <v>1.0263157894736843</v>
          </cell>
          <cell r="E7">
            <v>0.95302013422818788</v>
          </cell>
          <cell r="F7">
            <v>0.92093023255813955</v>
          </cell>
          <cell r="G7">
            <v>0.95454545454545459</v>
          </cell>
        </row>
        <row r="8">
          <cell r="A8">
            <v>35468</v>
          </cell>
          <cell r="B8">
            <v>1.0297029702970297</v>
          </cell>
          <cell r="C8">
            <v>0.97347893915756634</v>
          </cell>
          <cell r="D8">
            <v>1.0413533834586466</v>
          </cell>
          <cell r="E8">
            <v>0.97315436241610742</v>
          </cell>
          <cell r="F8">
            <v>0.95581395348837206</v>
          </cell>
          <cell r="G8">
            <v>0.96590909090909094</v>
          </cell>
        </row>
        <row r="9">
          <cell r="A9">
            <v>35471</v>
          </cell>
          <cell r="B9">
            <v>1.033003300330033</v>
          </cell>
          <cell r="C9">
            <v>0.99375975039001563</v>
          </cell>
          <cell r="D9">
            <v>1.0883458646616542</v>
          </cell>
          <cell r="E9">
            <v>0.98657718120805371</v>
          </cell>
          <cell r="F9">
            <v>0.94883720930232562</v>
          </cell>
          <cell r="G9">
            <v>0.95454545454545459</v>
          </cell>
        </row>
        <row r="10">
          <cell r="A10">
            <v>35472</v>
          </cell>
          <cell r="B10">
            <v>1.0594059405940595</v>
          </cell>
          <cell r="C10">
            <v>0.99843993759750393</v>
          </cell>
          <cell r="D10">
            <v>1.0676691729323309</v>
          </cell>
          <cell r="E10">
            <v>1.0067114093959733</v>
          </cell>
          <cell r="F10">
            <v>0.96976744186046515</v>
          </cell>
          <cell r="G10">
            <v>0.95454545454545459</v>
          </cell>
        </row>
        <row r="11">
          <cell r="A11">
            <v>35473</v>
          </cell>
          <cell r="B11">
            <v>1.0734323432343233</v>
          </cell>
          <cell r="C11">
            <v>1.0265210608424338</v>
          </cell>
          <cell r="D11">
            <v>1.0864661654135339</v>
          </cell>
          <cell r="E11">
            <v>1.0067114093959733</v>
          </cell>
          <cell r="F11">
            <v>1.0418604651162791</v>
          </cell>
          <cell r="G11">
            <v>0.96590909090909094</v>
          </cell>
        </row>
        <row r="12">
          <cell r="A12">
            <v>35474</v>
          </cell>
          <cell r="B12">
            <v>1.0981848184818481</v>
          </cell>
          <cell r="C12">
            <v>1.0733229329173166</v>
          </cell>
          <cell r="D12">
            <v>1.1165413533834587</v>
          </cell>
          <cell r="E12">
            <v>1.0536912751677852</v>
          </cell>
          <cell r="F12">
            <v>1.1046511627906976</v>
          </cell>
          <cell r="G12">
            <v>0.98863636363636365</v>
          </cell>
        </row>
        <row r="13">
          <cell r="A13">
            <v>35475</v>
          </cell>
          <cell r="B13">
            <v>1.1056105610561056</v>
          </cell>
          <cell r="C13">
            <v>1.0795631825273011</v>
          </cell>
          <cell r="D13">
            <v>1.131578947368421</v>
          </cell>
          <cell r="E13">
            <v>1.0738255033557047</v>
          </cell>
          <cell r="F13">
            <v>1.1441860465116278</v>
          </cell>
          <cell r="G13">
            <v>1.2159090909090908</v>
          </cell>
        </row>
        <row r="14">
          <cell r="A14">
            <v>35478</v>
          </cell>
          <cell r="B14">
            <v>1.1056105610561056</v>
          </cell>
          <cell r="C14">
            <v>1.0795631825273011</v>
          </cell>
          <cell r="D14">
            <v>1.131578947368421</v>
          </cell>
          <cell r="E14">
            <v>1.0738255033557047</v>
          </cell>
          <cell r="F14">
            <v>1.1441860465116278</v>
          </cell>
          <cell r="G14">
            <v>1.2159090909090908</v>
          </cell>
        </row>
        <row r="15">
          <cell r="A15">
            <v>35479</v>
          </cell>
          <cell r="B15">
            <v>1.0990099009900991</v>
          </cell>
          <cell r="C15">
            <v>1.0608424336973479</v>
          </cell>
          <cell r="D15">
            <v>1.1090225563909775</v>
          </cell>
          <cell r="E15">
            <v>1.0738255033557047</v>
          </cell>
          <cell r="F15">
            <v>1.1000000000000001</v>
          </cell>
          <cell r="G15">
            <v>1.2159090909090908</v>
          </cell>
        </row>
        <row r="16">
          <cell r="A16">
            <v>35480</v>
          </cell>
          <cell r="B16">
            <v>1.1122112211221122</v>
          </cell>
          <cell r="C16">
            <v>1.0717628705148206</v>
          </cell>
          <cell r="D16">
            <v>1.131578947368421</v>
          </cell>
          <cell r="E16">
            <v>1.0268456375838926</v>
          </cell>
          <cell r="F16">
            <v>1.1046511627906976</v>
          </cell>
          <cell r="G16">
            <v>1.2159090909090908</v>
          </cell>
        </row>
        <row r="17">
          <cell r="A17">
            <v>35481</v>
          </cell>
          <cell r="B17">
            <v>1.1056105610561056</v>
          </cell>
          <cell r="C17">
            <v>1.0592823712948518</v>
          </cell>
          <cell r="D17">
            <v>1.1099624060150375</v>
          </cell>
          <cell r="E17">
            <v>1.0671140939597314</v>
          </cell>
          <cell r="F17">
            <v>1.0930232558139534</v>
          </cell>
          <cell r="G17">
            <v>1.2045454545454546</v>
          </cell>
        </row>
        <row r="18">
          <cell r="A18">
            <v>35482</v>
          </cell>
          <cell r="B18">
            <v>1.0990099009900991</v>
          </cell>
          <cell r="C18">
            <v>1.0608424336973479</v>
          </cell>
          <cell r="D18">
            <v>1.1353383458646618</v>
          </cell>
          <cell r="E18">
            <v>1.0738255033557047</v>
          </cell>
          <cell r="F18">
            <v>1.0953488372093023</v>
          </cell>
          <cell r="G18">
            <v>1.2159090909090908</v>
          </cell>
        </row>
        <row r="19">
          <cell r="A19">
            <v>35485</v>
          </cell>
          <cell r="B19">
            <v>1.0808580858085808</v>
          </cell>
          <cell r="C19">
            <v>1.0702028081123245</v>
          </cell>
          <cell r="D19">
            <v>1.1390977443609023</v>
          </cell>
          <cell r="E19">
            <v>1.0604026845637584</v>
          </cell>
          <cell r="F19">
            <v>1.0627906976744186</v>
          </cell>
          <cell r="G19">
            <v>1.2045454545454546</v>
          </cell>
        </row>
        <row r="20">
          <cell r="A20">
            <v>35486</v>
          </cell>
          <cell r="B20">
            <v>1.0990099009900991</v>
          </cell>
          <cell r="C20">
            <v>1.0670826833073324</v>
          </cell>
          <cell r="D20">
            <v>1.1503759398496241</v>
          </cell>
          <cell r="E20">
            <v>1.0738255033557047</v>
          </cell>
          <cell r="F20">
            <v>1.069767441860465</v>
          </cell>
          <cell r="G20">
            <v>1.2045454545454546</v>
          </cell>
        </row>
        <row r="21">
          <cell r="A21">
            <v>35487</v>
          </cell>
          <cell r="B21">
            <v>1.0940594059405941</v>
          </cell>
          <cell r="C21">
            <v>1.0405616224648986</v>
          </cell>
          <cell r="D21">
            <v>1.1503759398496241</v>
          </cell>
          <cell r="E21">
            <v>1.0134228187919463</v>
          </cell>
          <cell r="F21">
            <v>1.0488372093023255</v>
          </cell>
          <cell r="G21">
            <v>1.2045454545454546</v>
          </cell>
        </row>
        <row r="22">
          <cell r="A22">
            <v>35488</v>
          </cell>
          <cell r="B22">
            <v>1.0990099009900991</v>
          </cell>
          <cell r="C22">
            <v>1.0468018720748831</v>
          </cell>
          <cell r="D22">
            <v>1.1390977443609023</v>
          </cell>
          <cell r="E22">
            <v>1.0201342281879195</v>
          </cell>
          <cell r="F22">
            <v>1.0372093023255815</v>
          </cell>
          <cell r="G22">
            <v>1.2045454545454546</v>
          </cell>
        </row>
        <row r="23">
          <cell r="A23">
            <v>35489</v>
          </cell>
          <cell r="B23">
            <v>1.1056105610561056</v>
          </cell>
          <cell r="C23">
            <v>1.0374414976599065</v>
          </cell>
          <cell r="D23">
            <v>1.1353383458646618</v>
          </cell>
          <cell r="E23">
            <v>1.0536912751677852</v>
          </cell>
          <cell r="F23">
            <v>1.0372093023255815</v>
          </cell>
          <cell r="G23">
            <v>1.1931818181818181</v>
          </cell>
        </row>
        <row r="24">
          <cell r="A24">
            <v>35492</v>
          </cell>
          <cell r="B24">
            <v>1.0965346534653466</v>
          </cell>
          <cell r="C24">
            <v>1.0577223088923557</v>
          </cell>
          <cell r="D24">
            <v>1.1390977443609023</v>
          </cell>
          <cell r="E24">
            <v>1.1342281879194631</v>
          </cell>
          <cell r="F24">
            <v>1.0325581395348837</v>
          </cell>
          <cell r="G24">
            <v>1.2159090909090908</v>
          </cell>
        </row>
        <row r="25">
          <cell r="A25">
            <v>35493</v>
          </cell>
          <cell r="B25">
            <v>1.0973597359735974</v>
          </cell>
          <cell r="C25">
            <v>1.06396255850234</v>
          </cell>
          <cell r="D25">
            <v>1.1353383458646618</v>
          </cell>
          <cell r="E25">
            <v>1.1610738255033557</v>
          </cell>
          <cell r="F25">
            <v>1.069767441860465</v>
          </cell>
          <cell r="G25">
            <v>1.2159090909090908</v>
          </cell>
        </row>
        <row r="26">
          <cell r="A26">
            <v>35494</v>
          </cell>
          <cell r="B26">
            <v>1.113861386138614</v>
          </cell>
          <cell r="C26">
            <v>1.076443057722309</v>
          </cell>
          <cell r="D26">
            <v>1.1278195488721805</v>
          </cell>
          <cell r="E26">
            <v>1.174496644295302</v>
          </cell>
          <cell r="F26">
            <v>1.1255813953488372</v>
          </cell>
          <cell r="G26">
            <v>1.2727272727272727</v>
          </cell>
        </row>
        <row r="27">
          <cell r="A27">
            <v>35495</v>
          </cell>
          <cell r="B27">
            <v>1.1460396039603959</v>
          </cell>
          <cell r="C27">
            <v>1.0717628705148206</v>
          </cell>
          <cell r="D27">
            <v>1.1090225563909775</v>
          </cell>
          <cell r="E27">
            <v>1.1208053691275168</v>
          </cell>
          <cell r="F27">
            <v>1.1093023255813954</v>
          </cell>
          <cell r="G27">
            <v>1.2272727272727273</v>
          </cell>
        </row>
        <row r="28">
          <cell r="A28">
            <v>35496</v>
          </cell>
          <cell r="B28">
            <v>1.165016501650165</v>
          </cell>
          <cell r="C28">
            <v>1.1216848673946958</v>
          </cell>
          <cell r="D28">
            <v>1.1541353383458646</v>
          </cell>
          <cell r="E28">
            <v>1.2147651006711409</v>
          </cell>
          <cell r="F28">
            <v>1.1511627906976745</v>
          </cell>
          <cell r="G28">
            <v>1.2386363636363635</v>
          </cell>
        </row>
        <row r="29">
          <cell r="A29">
            <v>35499</v>
          </cell>
          <cell r="B29">
            <v>1.165016501650165</v>
          </cell>
          <cell r="C29">
            <v>1.1372854914196568</v>
          </cell>
          <cell r="D29">
            <v>1.1766917293233083</v>
          </cell>
          <cell r="E29">
            <v>1.2348993288590604</v>
          </cell>
          <cell r="F29">
            <v>1.2069767441860466</v>
          </cell>
          <cell r="G29">
            <v>1.3068181818181819</v>
          </cell>
        </row>
        <row r="30">
          <cell r="A30">
            <v>35500</v>
          </cell>
          <cell r="B30">
            <v>1.1452145214521452</v>
          </cell>
          <cell r="C30">
            <v>1.1528861154446177</v>
          </cell>
          <cell r="D30">
            <v>1.1766917293233083</v>
          </cell>
          <cell r="E30">
            <v>1.2348993288590604</v>
          </cell>
          <cell r="F30">
            <v>1.2255813953488373</v>
          </cell>
          <cell r="G30">
            <v>1.2954545454545454</v>
          </cell>
        </row>
        <row r="31">
          <cell r="A31">
            <v>35501</v>
          </cell>
          <cell r="B31">
            <v>1.1386138613861385</v>
          </cell>
          <cell r="C31">
            <v>1.1591263650546022</v>
          </cell>
          <cell r="D31">
            <v>1.1879699248120301</v>
          </cell>
          <cell r="E31">
            <v>1.2214765100671141</v>
          </cell>
          <cell r="F31">
            <v>1.213953488372093</v>
          </cell>
          <cell r="G31">
            <v>1.2954545454545454</v>
          </cell>
        </row>
        <row r="32">
          <cell r="A32">
            <v>35502</v>
          </cell>
          <cell r="B32">
            <v>1.1353135313531353</v>
          </cell>
          <cell r="C32">
            <v>1.1232449297971918</v>
          </cell>
          <cell r="D32">
            <v>1.1766917293233083</v>
          </cell>
          <cell r="E32">
            <v>1.1879194630872483</v>
          </cell>
          <cell r="F32">
            <v>1.1895348837209303</v>
          </cell>
          <cell r="G32">
            <v>1.2954545454545454</v>
          </cell>
        </row>
        <row r="33">
          <cell r="A33">
            <v>35503</v>
          </cell>
          <cell r="B33">
            <v>1.1353135313531353</v>
          </cell>
          <cell r="C33">
            <v>1.1341653666146645</v>
          </cell>
          <cell r="D33">
            <v>1.1691729323308271</v>
          </cell>
          <cell r="E33">
            <v>1.2281879194630871</v>
          </cell>
          <cell r="F33">
            <v>1.1837209302325582</v>
          </cell>
          <cell r="G33">
            <v>1.2954545454545454</v>
          </cell>
        </row>
        <row r="34">
          <cell r="A34">
            <v>35506</v>
          </cell>
          <cell r="B34">
            <v>1.1377887788778878</v>
          </cell>
          <cell r="C34">
            <v>1.1216848673946958</v>
          </cell>
          <cell r="D34">
            <v>1.1541353383458646</v>
          </cell>
          <cell r="E34">
            <v>1.1946308724832215</v>
          </cell>
          <cell r="F34">
            <v>1.1348837209302325</v>
          </cell>
          <cell r="G34">
            <v>1.2954545454545454</v>
          </cell>
        </row>
        <row r="35">
          <cell r="A35">
            <v>35507</v>
          </cell>
          <cell r="B35">
            <v>1.1287128712871286</v>
          </cell>
          <cell r="C35">
            <v>1.1154446177847115</v>
          </cell>
          <cell r="D35">
            <v>1.1428571428571428</v>
          </cell>
          <cell r="E35">
            <v>1.1946308724832215</v>
          </cell>
          <cell r="F35">
            <v>1.1093023255813954</v>
          </cell>
          <cell r="G35">
            <v>1.3068181818181819</v>
          </cell>
        </row>
        <row r="36">
          <cell r="A36">
            <v>35508</v>
          </cell>
          <cell r="B36">
            <v>1.1287128712871286</v>
          </cell>
          <cell r="C36">
            <v>1.0936037441497659</v>
          </cell>
          <cell r="D36">
            <v>1.1466165413533835</v>
          </cell>
          <cell r="E36">
            <v>1.174496644295302</v>
          </cell>
          <cell r="F36">
            <v>1.1232558139534883</v>
          </cell>
          <cell r="G36">
            <v>1.2954545454545454</v>
          </cell>
        </row>
        <row r="37">
          <cell r="A37">
            <v>35509</v>
          </cell>
          <cell r="B37">
            <v>1.1303630363036303</v>
          </cell>
          <cell r="C37">
            <v>1.0998439937597504</v>
          </cell>
          <cell r="D37">
            <v>1.1503759398496241</v>
          </cell>
          <cell r="E37">
            <v>1.1677852348993289</v>
          </cell>
          <cell r="F37">
            <v>1.155813953488372</v>
          </cell>
          <cell r="G37">
            <v>1.2954545454545454</v>
          </cell>
        </row>
        <row r="38">
          <cell r="A38">
            <v>35510</v>
          </cell>
          <cell r="B38">
            <v>1.1221122112211221</v>
          </cell>
          <cell r="C38">
            <v>1.1014040561622465</v>
          </cell>
          <cell r="D38">
            <v>1.1466165413533835</v>
          </cell>
          <cell r="E38">
            <v>1.1812080536912752</v>
          </cell>
          <cell r="F38">
            <v>1.1441860465116278</v>
          </cell>
          <cell r="G38">
            <v>1.2954545454545454</v>
          </cell>
        </row>
        <row r="39">
          <cell r="A39">
            <v>35513</v>
          </cell>
          <cell r="B39">
            <v>1.0965346534653466</v>
          </cell>
          <cell r="C39">
            <v>1.0951638065522622</v>
          </cell>
          <cell r="D39">
            <v>1.1353383458646618</v>
          </cell>
          <cell r="E39">
            <v>1.1677852348993289</v>
          </cell>
          <cell r="F39">
            <v>1.1441860465116278</v>
          </cell>
          <cell r="G39">
            <v>1.2954545454545454</v>
          </cell>
        </row>
        <row r="40">
          <cell r="A40">
            <v>35514</v>
          </cell>
          <cell r="B40">
            <v>1.1221122112211221</v>
          </cell>
          <cell r="C40">
            <v>1.1232449297971918</v>
          </cell>
          <cell r="D40">
            <v>1.131578947368421</v>
          </cell>
          <cell r="E40">
            <v>1.1812080536912752</v>
          </cell>
          <cell r="F40">
            <v>1.1790697674418604</v>
          </cell>
          <cell r="G40">
            <v>1.2954545454545454</v>
          </cell>
        </row>
        <row r="41">
          <cell r="A41">
            <v>35515</v>
          </cell>
          <cell r="B41">
            <v>1.1435643564356435</v>
          </cell>
          <cell r="C41">
            <v>1.1185647425897036</v>
          </cell>
          <cell r="D41">
            <v>1.112781954887218</v>
          </cell>
          <cell r="E41">
            <v>1.2013422818791946</v>
          </cell>
          <cell r="F41">
            <v>1.1697674418604651</v>
          </cell>
          <cell r="G41">
            <v>1.2954545454545454</v>
          </cell>
        </row>
        <row r="42">
          <cell r="A42">
            <v>35516</v>
          </cell>
          <cell r="B42">
            <v>1.141914191419142</v>
          </cell>
          <cell r="C42">
            <v>1.0904836193447738</v>
          </cell>
          <cell r="D42">
            <v>1.1052631578947369</v>
          </cell>
          <cell r="E42">
            <v>1.174496644295302</v>
          </cell>
          <cell r="F42">
            <v>1.1372093023255814</v>
          </cell>
          <cell r="G42">
            <v>1.2954545454545454</v>
          </cell>
        </row>
        <row r="43">
          <cell r="A43">
            <v>35517</v>
          </cell>
          <cell r="B43">
            <v>1.141914191419142</v>
          </cell>
          <cell r="C43">
            <v>1.0904836193447738</v>
          </cell>
          <cell r="D43">
            <v>1.1052631578947369</v>
          </cell>
          <cell r="E43">
            <v>1.174496644295302</v>
          </cell>
          <cell r="F43">
            <v>1.1372093023255814</v>
          </cell>
          <cell r="G43">
            <v>1.2954545454545454</v>
          </cell>
        </row>
        <row r="44">
          <cell r="A44">
            <v>35520</v>
          </cell>
          <cell r="B44">
            <v>1.1386138613861385</v>
          </cell>
          <cell r="C44">
            <v>1.0717628705148206</v>
          </cell>
          <cell r="D44">
            <v>1.0977443609022557</v>
          </cell>
          <cell r="E44">
            <v>1.1812080536912752</v>
          </cell>
          <cell r="F44">
            <v>1.0906976744186045</v>
          </cell>
          <cell r="G44">
            <v>1.2954545454545454</v>
          </cell>
        </row>
        <row r="45">
          <cell r="A45">
            <v>35521</v>
          </cell>
          <cell r="B45">
            <v>1.1056105610561056</v>
          </cell>
          <cell r="C45">
            <v>1.0748829953198127</v>
          </cell>
          <cell r="D45">
            <v>1.1090225563909775</v>
          </cell>
          <cell r="E45">
            <v>1.1342281879194631</v>
          </cell>
          <cell r="F45">
            <v>1.0604651162790697</v>
          </cell>
          <cell r="G45">
            <v>1.2954545454545454</v>
          </cell>
        </row>
        <row r="46">
          <cell r="A46">
            <v>35522</v>
          </cell>
          <cell r="B46">
            <v>1.0973597359735974</v>
          </cell>
          <cell r="C46">
            <v>1.0748829953198127</v>
          </cell>
          <cell r="D46">
            <v>0.84586466165413532</v>
          </cell>
          <cell r="E46">
            <v>1.1140939597315436</v>
          </cell>
          <cell r="F46">
            <v>1.0511627906976744</v>
          </cell>
          <cell r="G46">
            <v>1.2954545454545454</v>
          </cell>
        </row>
        <row r="47">
          <cell r="A47">
            <v>35523</v>
          </cell>
          <cell r="B47">
            <v>1.0957095709570956</v>
          </cell>
          <cell r="C47">
            <v>1.0842433697347893</v>
          </cell>
          <cell r="D47">
            <v>0.82330827067669177</v>
          </cell>
          <cell r="E47">
            <v>1.1342281879194631</v>
          </cell>
          <cell r="F47">
            <v>1.0813953488372092</v>
          </cell>
          <cell r="G47">
            <v>1.2840909090909092</v>
          </cell>
        </row>
        <row r="48">
          <cell r="A48">
            <v>35524</v>
          </cell>
          <cell r="B48">
            <v>1.1023102310231023</v>
          </cell>
          <cell r="C48">
            <v>1.076443057722309</v>
          </cell>
          <cell r="D48">
            <v>0.83082706766917291</v>
          </cell>
          <cell r="E48">
            <v>1.1342281879194631</v>
          </cell>
          <cell r="F48">
            <v>1.0790697674418606</v>
          </cell>
          <cell r="G48">
            <v>1.2954545454545454</v>
          </cell>
        </row>
        <row r="49">
          <cell r="A49">
            <v>35527</v>
          </cell>
          <cell r="B49">
            <v>1.0907590759075907</v>
          </cell>
          <cell r="C49">
            <v>1.0670826833073324</v>
          </cell>
          <cell r="D49">
            <v>0.82706766917293228</v>
          </cell>
          <cell r="E49">
            <v>1.1677852348993289</v>
          </cell>
          <cell r="F49">
            <v>1.1093023255813954</v>
          </cell>
          <cell r="G49">
            <v>1.2954545454545454</v>
          </cell>
        </row>
        <row r="50">
          <cell r="A50">
            <v>35528</v>
          </cell>
          <cell r="B50">
            <v>1.0907590759075907</v>
          </cell>
          <cell r="C50">
            <v>1.0686427457098284</v>
          </cell>
          <cell r="D50">
            <v>0.81578947368421051</v>
          </cell>
          <cell r="E50">
            <v>1.1610738255033557</v>
          </cell>
          <cell r="F50">
            <v>1.1418604651162791</v>
          </cell>
          <cell r="G50">
            <v>1.2840909090909092</v>
          </cell>
        </row>
        <row r="51">
          <cell r="A51">
            <v>35529</v>
          </cell>
          <cell r="B51">
            <v>1.0874587458745875</v>
          </cell>
          <cell r="C51">
            <v>1.0655226209048363</v>
          </cell>
          <cell r="D51">
            <v>0.83834586466165417</v>
          </cell>
          <cell r="E51">
            <v>1.1208053691275168</v>
          </cell>
          <cell r="F51">
            <v>1.1744186046511629</v>
          </cell>
          <cell r="G51">
            <v>1.3068181818181819</v>
          </cell>
        </row>
        <row r="52">
          <cell r="A52">
            <v>35530</v>
          </cell>
          <cell r="B52">
            <v>1.0891089108910892</v>
          </cell>
          <cell r="C52">
            <v>1.076443057722309</v>
          </cell>
          <cell r="D52">
            <v>0.83458646616541354</v>
          </cell>
          <cell r="E52">
            <v>1.1409395973154361</v>
          </cell>
          <cell r="F52">
            <v>1.1976744186046511</v>
          </cell>
          <cell r="G52">
            <v>1.2954545454545454</v>
          </cell>
        </row>
        <row r="53">
          <cell r="A53">
            <v>35531</v>
          </cell>
          <cell r="B53">
            <v>1.0577557755775577</v>
          </cell>
          <cell r="C53">
            <v>1.0436817472698907</v>
          </cell>
          <cell r="D53">
            <v>0.81203007518796988</v>
          </cell>
          <cell r="E53">
            <v>1.1140939597315436</v>
          </cell>
          <cell r="F53">
            <v>1.1232558139534883</v>
          </cell>
          <cell r="G53">
            <v>1.2840909090909092</v>
          </cell>
        </row>
        <row r="54">
          <cell r="A54">
            <v>35534</v>
          </cell>
          <cell r="B54">
            <v>1.0379537953795379</v>
          </cell>
          <cell r="C54">
            <v>1.0748829953198127</v>
          </cell>
          <cell r="D54">
            <v>0.82330827067669177</v>
          </cell>
          <cell r="E54">
            <v>1.1275167785234899</v>
          </cell>
          <cell r="F54">
            <v>1.1534883720930234</v>
          </cell>
          <cell r="G54">
            <v>1.2727272727272727</v>
          </cell>
        </row>
        <row r="55">
          <cell r="A55">
            <v>35535</v>
          </cell>
          <cell r="B55">
            <v>1.0742574257425743</v>
          </cell>
          <cell r="C55">
            <v>1.1045241809672386</v>
          </cell>
          <cell r="D55">
            <v>0.84586466165413532</v>
          </cell>
          <cell r="E55">
            <v>1.1476510067114094</v>
          </cell>
          <cell r="F55">
            <v>1.1767441860465115</v>
          </cell>
          <cell r="G55">
            <v>1.2727272727272727</v>
          </cell>
        </row>
        <row r="56">
          <cell r="A56">
            <v>35536</v>
          </cell>
          <cell r="B56">
            <v>1.1039603960396041</v>
          </cell>
          <cell r="C56">
            <v>1.1201248049921997</v>
          </cell>
          <cell r="D56">
            <v>0.86466165413533835</v>
          </cell>
          <cell r="E56">
            <v>1.1476510067114094</v>
          </cell>
          <cell r="F56">
            <v>1.1476744186046512</v>
          </cell>
          <cell r="G56">
            <v>1.2840909090909092</v>
          </cell>
        </row>
        <row r="57">
          <cell r="A57">
            <v>35537</v>
          </cell>
          <cell r="B57">
            <v>1.0990099009900991</v>
          </cell>
          <cell r="C57">
            <v>1.0982839313572543</v>
          </cell>
          <cell r="D57">
            <v>0.84962406015037595</v>
          </cell>
          <cell r="E57">
            <v>1.1409395973154361</v>
          </cell>
          <cell r="F57">
            <v>1.1627906976744187</v>
          </cell>
          <cell r="G57">
            <v>1.2840909090909092</v>
          </cell>
        </row>
        <row r="58">
          <cell r="A58">
            <v>35538</v>
          </cell>
          <cell r="B58">
            <v>1.0577557755775577</v>
          </cell>
          <cell r="C58">
            <v>1.0717628705148206</v>
          </cell>
          <cell r="D58">
            <v>0.80451127819548873</v>
          </cell>
          <cell r="E58">
            <v>1.080536912751678</v>
          </cell>
          <cell r="F58">
            <v>1.1232558139534883</v>
          </cell>
          <cell r="G58">
            <v>1.2840909090909092</v>
          </cell>
        </row>
        <row r="59">
          <cell r="A59">
            <v>35541</v>
          </cell>
          <cell r="B59">
            <v>1.0445544554455446</v>
          </cell>
          <cell r="C59">
            <v>1.0624024960998439</v>
          </cell>
          <cell r="D59">
            <v>0.77819548872180455</v>
          </cell>
          <cell r="E59">
            <v>1.0939597315436242</v>
          </cell>
          <cell r="F59">
            <v>1.1232558139534883</v>
          </cell>
          <cell r="G59">
            <v>1.2727272727272727</v>
          </cell>
        </row>
        <row r="60">
          <cell r="A60">
            <v>35542</v>
          </cell>
          <cell r="B60">
            <v>1.0297029702970297</v>
          </cell>
          <cell r="C60">
            <v>1.0702028081123245</v>
          </cell>
          <cell r="D60">
            <v>0.76691729323308266</v>
          </cell>
          <cell r="E60">
            <v>1.1073825503355705</v>
          </cell>
          <cell r="F60">
            <v>1.1418604651162791</v>
          </cell>
          <cell r="G60">
            <v>1.2727272727272727</v>
          </cell>
        </row>
        <row r="61">
          <cell r="A61">
            <v>35543</v>
          </cell>
          <cell r="B61">
            <v>1.0148514851485149</v>
          </cell>
          <cell r="C61">
            <v>1.0686427457098284</v>
          </cell>
          <cell r="D61">
            <v>0.75563909774436089</v>
          </cell>
          <cell r="E61">
            <v>1.1208053691275168</v>
          </cell>
          <cell r="F61">
            <v>1.1488372093023256</v>
          </cell>
          <cell r="G61">
            <v>1.2727272727272727</v>
          </cell>
        </row>
        <row r="62">
          <cell r="A62">
            <v>35544</v>
          </cell>
          <cell r="B62">
            <v>1.0198019801980198</v>
          </cell>
          <cell r="C62">
            <v>1.0530421216848673</v>
          </cell>
          <cell r="D62">
            <v>0.75939849624060152</v>
          </cell>
          <cell r="E62">
            <v>1.080536912751678</v>
          </cell>
          <cell r="F62">
            <v>1.1395348837209303</v>
          </cell>
          <cell r="G62">
            <v>1.2727272727272727</v>
          </cell>
        </row>
        <row r="63">
          <cell r="A63">
            <v>35545</v>
          </cell>
          <cell r="B63">
            <v>1.0156765676567656</v>
          </cell>
          <cell r="C63">
            <v>1.0483619344773791</v>
          </cell>
          <cell r="D63">
            <v>0.74060150375939848</v>
          </cell>
          <cell r="E63">
            <v>1.0939597315436242</v>
          </cell>
          <cell r="F63">
            <v>1.1046511627906976</v>
          </cell>
          <cell r="G63">
            <v>1.2727272727272727</v>
          </cell>
        </row>
        <row r="64">
          <cell r="A64">
            <v>35548</v>
          </cell>
          <cell r="B64">
            <v>1.0099009900990099</v>
          </cell>
          <cell r="C64">
            <v>1.0468018720748831</v>
          </cell>
          <cell r="D64">
            <v>0.73308270676691734</v>
          </cell>
          <cell r="E64">
            <v>1.087248322147651</v>
          </cell>
          <cell r="F64">
            <v>1.0976744186046512</v>
          </cell>
          <cell r="G64">
            <v>1.2613636363636365</v>
          </cell>
        </row>
        <row r="65">
          <cell r="A65">
            <v>35549</v>
          </cell>
          <cell r="B65">
            <v>1.033003300330033</v>
          </cell>
          <cell r="C65">
            <v>1.1185647425897036</v>
          </cell>
          <cell r="D65">
            <v>0.77067669172932329</v>
          </cell>
          <cell r="E65">
            <v>1.1543624161073827</v>
          </cell>
          <cell r="F65">
            <v>1.1674418604651162</v>
          </cell>
          <cell r="G65">
            <v>1.2613636363636365</v>
          </cell>
        </row>
        <row r="66">
          <cell r="A66">
            <v>35550</v>
          </cell>
          <cell r="B66">
            <v>1.0594059405940595</v>
          </cell>
          <cell r="C66">
            <v>1.1372854914196568</v>
          </cell>
          <cell r="D66">
            <v>0.81203007518796988</v>
          </cell>
          <cell r="E66">
            <v>1.1677852348993289</v>
          </cell>
          <cell r="F66">
            <v>1.2255813953488373</v>
          </cell>
          <cell r="G66">
            <v>1.2613636363636365</v>
          </cell>
        </row>
        <row r="67">
          <cell r="A67">
            <v>35551</v>
          </cell>
          <cell r="B67">
            <v>1.0148514851485149</v>
          </cell>
          <cell r="C67">
            <v>1.1216848673946958</v>
          </cell>
          <cell r="D67">
            <v>0.80451127819548873</v>
          </cell>
          <cell r="E67">
            <v>1.1610738255033557</v>
          </cell>
          <cell r="F67">
            <v>1.213953488372093</v>
          </cell>
          <cell r="G67">
            <v>1.2727272727272727</v>
          </cell>
        </row>
        <row r="68">
          <cell r="A68">
            <v>35552</v>
          </cell>
          <cell r="B68">
            <v>1.0181518151815181</v>
          </cell>
          <cell r="C68">
            <v>1.1216848673946958</v>
          </cell>
          <cell r="D68">
            <v>0.82330827067669177</v>
          </cell>
          <cell r="E68">
            <v>1.174496644295302</v>
          </cell>
          <cell r="F68">
            <v>1.2720930232558139</v>
          </cell>
          <cell r="G68">
            <v>1.2727272727272727</v>
          </cell>
        </row>
        <row r="69">
          <cell r="A69">
            <v>35555</v>
          </cell>
          <cell r="B69">
            <v>1.0396039603960396</v>
          </cell>
          <cell r="C69">
            <v>1.1310452418096724</v>
          </cell>
          <cell r="D69">
            <v>0.83458646616541354</v>
          </cell>
          <cell r="E69">
            <v>1.1543624161073827</v>
          </cell>
          <cell r="F69">
            <v>1.2</v>
          </cell>
          <cell r="G69">
            <v>1.2954545454545454</v>
          </cell>
        </row>
        <row r="70">
          <cell r="A70">
            <v>35556</v>
          </cell>
          <cell r="B70">
            <v>1.056930693069307</v>
          </cell>
          <cell r="C70">
            <v>1.1965678627145087</v>
          </cell>
          <cell r="D70">
            <v>0.81203007518796988</v>
          </cell>
          <cell r="E70">
            <v>1.1543624161073827</v>
          </cell>
          <cell r="F70">
            <v>1.2441860465116279</v>
          </cell>
          <cell r="G70">
            <v>1.2727272727272727</v>
          </cell>
        </row>
        <row r="71">
          <cell r="A71">
            <v>35557</v>
          </cell>
          <cell r="B71">
            <v>1.0627062706270627</v>
          </cell>
          <cell r="C71">
            <v>1.2059282371294853</v>
          </cell>
          <cell r="D71">
            <v>0.81203007518796988</v>
          </cell>
          <cell r="E71">
            <v>1.1610738255033557</v>
          </cell>
          <cell r="F71">
            <v>1.2511627906976743</v>
          </cell>
          <cell r="G71">
            <v>1.2840909090909092</v>
          </cell>
        </row>
        <row r="72">
          <cell r="A72">
            <v>35558</v>
          </cell>
          <cell r="B72">
            <v>1.0412541254125414</v>
          </cell>
          <cell r="C72">
            <v>1.2246489859594383</v>
          </cell>
          <cell r="D72">
            <v>0.80451127819548873</v>
          </cell>
          <cell r="E72">
            <v>1.1476510067114094</v>
          </cell>
          <cell r="F72">
            <v>1.2279069767441861</v>
          </cell>
          <cell r="G72">
            <v>1.2727272727272727</v>
          </cell>
        </row>
        <row r="73">
          <cell r="A73">
            <v>35559</v>
          </cell>
          <cell r="B73">
            <v>1.028052805280528</v>
          </cell>
          <cell r="C73">
            <v>1.2293291731669267</v>
          </cell>
          <cell r="D73">
            <v>0.81578947368421051</v>
          </cell>
          <cell r="E73">
            <v>1.1409395973154361</v>
          </cell>
          <cell r="F73">
            <v>1.2069767441860466</v>
          </cell>
          <cell r="G73">
            <v>1.2840909090909092</v>
          </cell>
        </row>
        <row r="74">
          <cell r="A74">
            <v>35562</v>
          </cell>
          <cell r="B74">
            <v>1.033003300330033</v>
          </cell>
          <cell r="C74">
            <v>1.2402496099843994</v>
          </cell>
          <cell r="D74">
            <v>0.83834586466165417</v>
          </cell>
          <cell r="E74">
            <v>1.174496644295302</v>
          </cell>
          <cell r="F74">
            <v>1.2279069767441861</v>
          </cell>
          <cell r="G74">
            <v>1.2840909090909092</v>
          </cell>
        </row>
        <row r="75">
          <cell r="A75">
            <v>35563</v>
          </cell>
          <cell r="B75">
            <v>0.98844884488448848</v>
          </cell>
          <cell r="C75">
            <v>1.2308892355694228</v>
          </cell>
          <cell r="D75">
            <v>0.83458646616541354</v>
          </cell>
          <cell r="E75">
            <v>1.2013422818791946</v>
          </cell>
          <cell r="F75">
            <v>1.2127906976744185</v>
          </cell>
          <cell r="G75">
            <v>1.2840909090909092</v>
          </cell>
        </row>
        <row r="76">
          <cell r="A76">
            <v>35564</v>
          </cell>
          <cell r="B76">
            <v>0.95379537953795379</v>
          </cell>
          <cell r="C76">
            <v>1.218408736349454</v>
          </cell>
          <cell r="D76">
            <v>0.83458646616541354</v>
          </cell>
          <cell r="E76">
            <v>1.1543624161073827</v>
          </cell>
          <cell r="F76">
            <v>1.1883720930232557</v>
          </cell>
          <cell r="G76">
            <v>1.2727272727272727</v>
          </cell>
        </row>
        <row r="77">
          <cell r="A77">
            <v>35565</v>
          </cell>
          <cell r="B77">
            <v>0.96039603960396036</v>
          </cell>
          <cell r="C77">
            <v>1.2090483619344774</v>
          </cell>
          <cell r="D77">
            <v>0.83834586466165417</v>
          </cell>
          <cell r="E77">
            <v>1.1610738255033557</v>
          </cell>
          <cell r="F77">
            <v>1.1744186046511629</v>
          </cell>
          <cell r="G77">
            <v>1.2840909090909092</v>
          </cell>
        </row>
        <row r="78">
          <cell r="A78">
            <v>35566</v>
          </cell>
          <cell r="B78">
            <v>0.97029702970297027</v>
          </cell>
          <cell r="C78">
            <v>1.1825273010920436</v>
          </cell>
          <cell r="D78">
            <v>0.83834586466165417</v>
          </cell>
          <cell r="E78">
            <v>1.1409395973154361</v>
          </cell>
          <cell r="F78">
            <v>1.1790697674418604</v>
          </cell>
          <cell r="G78">
            <v>1.2840909090909092</v>
          </cell>
        </row>
        <row r="79">
          <cell r="A79">
            <v>35569</v>
          </cell>
          <cell r="B79">
            <v>0.97854785478547857</v>
          </cell>
          <cell r="C79">
            <v>1.204368174726989</v>
          </cell>
          <cell r="D79">
            <v>0.84210526315789469</v>
          </cell>
          <cell r="E79">
            <v>1.1610738255033557</v>
          </cell>
          <cell r="F79">
            <v>1.2186046511627906</v>
          </cell>
          <cell r="G79">
            <v>1.2840909090909092</v>
          </cell>
        </row>
        <row r="80">
          <cell r="A80">
            <v>35570</v>
          </cell>
          <cell r="B80">
            <v>0.98679867986798675</v>
          </cell>
          <cell r="C80">
            <v>1.204368174726989</v>
          </cell>
          <cell r="D80">
            <v>0.83834586466165417</v>
          </cell>
          <cell r="E80">
            <v>1.1677852348993289</v>
          </cell>
          <cell r="F80">
            <v>1.2488372093023257</v>
          </cell>
          <cell r="G80">
            <v>1.2840909090909092</v>
          </cell>
        </row>
        <row r="81">
          <cell r="A81">
            <v>35571</v>
          </cell>
          <cell r="B81">
            <v>0.98514851485148514</v>
          </cell>
          <cell r="C81">
            <v>1.1778471138845554</v>
          </cell>
          <cell r="D81">
            <v>0.84586466165413532</v>
          </cell>
          <cell r="E81">
            <v>1.1409395973154361</v>
          </cell>
          <cell r="F81">
            <v>1.2244186046511627</v>
          </cell>
          <cell r="G81">
            <v>1.2840909090909092</v>
          </cell>
        </row>
        <row r="82">
          <cell r="A82">
            <v>35572</v>
          </cell>
          <cell r="B82">
            <v>1.0148514851485149</v>
          </cell>
          <cell r="C82">
            <v>1.1825273010920436</v>
          </cell>
          <cell r="D82">
            <v>0.84962406015037595</v>
          </cell>
          <cell r="E82">
            <v>1.1342281879194631</v>
          </cell>
          <cell r="F82">
            <v>1.2116279069767442</v>
          </cell>
          <cell r="G82">
            <v>1.3068181818181819</v>
          </cell>
        </row>
        <row r="83">
          <cell r="A83">
            <v>35573</v>
          </cell>
          <cell r="B83">
            <v>1.0066006600660067</v>
          </cell>
          <cell r="C83">
            <v>1.1887675507020281</v>
          </cell>
          <cell r="D83">
            <v>0.8571428571428571</v>
          </cell>
          <cell r="E83">
            <v>1.1677852348993289</v>
          </cell>
          <cell r="F83">
            <v>1.2116279069767442</v>
          </cell>
          <cell r="G83">
            <v>1.2954545454545454</v>
          </cell>
        </row>
        <row r="84">
          <cell r="A84">
            <v>35576</v>
          </cell>
          <cell r="B84">
            <v>1.0066006600660067</v>
          </cell>
          <cell r="C84">
            <v>1.1887675507020281</v>
          </cell>
          <cell r="D84">
            <v>0.8571428571428571</v>
          </cell>
          <cell r="E84">
            <v>1.1677852348993289</v>
          </cell>
          <cell r="F84">
            <v>1.2116279069767442</v>
          </cell>
          <cell r="G84">
            <v>1.2954545454545454</v>
          </cell>
        </row>
        <row r="85">
          <cell r="A85">
            <v>35577</v>
          </cell>
          <cell r="B85">
            <v>1.0066006600660067</v>
          </cell>
          <cell r="C85">
            <v>1.1903276131045242</v>
          </cell>
          <cell r="D85">
            <v>0.8721804511278195</v>
          </cell>
          <cell r="E85">
            <v>1.1543624161073827</v>
          </cell>
          <cell r="F85">
            <v>1.2232558139534884</v>
          </cell>
          <cell r="G85">
            <v>1.3068181818181819</v>
          </cell>
        </row>
        <row r="86">
          <cell r="A86">
            <v>35578</v>
          </cell>
          <cell r="B86">
            <v>1.0066006600660067</v>
          </cell>
          <cell r="C86">
            <v>1.1825273010920436</v>
          </cell>
          <cell r="D86">
            <v>0.88345864661654139</v>
          </cell>
          <cell r="E86">
            <v>1.1342281879194631</v>
          </cell>
          <cell r="F86">
            <v>1.2093023255813953</v>
          </cell>
          <cell r="G86">
            <v>1.3068181818181819</v>
          </cell>
        </row>
        <row r="87">
          <cell r="A87">
            <v>35579</v>
          </cell>
          <cell r="B87">
            <v>1.0297029702970297</v>
          </cell>
          <cell r="C87">
            <v>1.1965678627145087</v>
          </cell>
          <cell r="D87">
            <v>0.86842105263157898</v>
          </cell>
          <cell r="E87">
            <v>1.1543624161073827</v>
          </cell>
          <cell r="F87">
            <v>1.2116279069767442</v>
          </cell>
          <cell r="G87">
            <v>1.3068181818181819</v>
          </cell>
        </row>
        <row r="88">
          <cell r="A88">
            <v>35580</v>
          </cell>
          <cell r="B88">
            <v>1.0462046204620461</v>
          </cell>
          <cell r="C88">
            <v>1.2605304212168487</v>
          </cell>
          <cell r="D88">
            <v>0.89849624060150379</v>
          </cell>
          <cell r="E88">
            <v>1.2214765100671141</v>
          </cell>
          <cell r="F88">
            <v>1.3116279069767443</v>
          </cell>
          <cell r="G88">
            <v>1.3181818181818181</v>
          </cell>
        </row>
        <row r="89">
          <cell r="A89">
            <v>35583</v>
          </cell>
          <cell r="B89">
            <v>1.0511551155115511</v>
          </cell>
          <cell r="C89">
            <v>1.2480499219968799</v>
          </cell>
          <cell r="D89">
            <v>0.90225563909774431</v>
          </cell>
          <cell r="E89">
            <v>1.2483221476510067</v>
          </cell>
          <cell r="F89">
            <v>1.344186046511628</v>
          </cell>
          <cell r="G89">
            <v>1.3068181818181819</v>
          </cell>
        </row>
        <row r="90">
          <cell r="A90">
            <v>35584</v>
          </cell>
          <cell r="B90">
            <v>1.056105610561056</v>
          </cell>
          <cell r="C90">
            <v>1.2371294851794072</v>
          </cell>
          <cell r="D90">
            <v>0.92481203007518797</v>
          </cell>
          <cell r="E90">
            <v>1.2684563758389262</v>
          </cell>
          <cell r="F90">
            <v>1.35</v>
          </cell>
          <cell r="G90">
            <v>1.3068181818181819</v>
          </cell>
        </row>
        <row r="91">
          <cell r="A91">
            <v>35585</v>
          </cell>
          <cell r="B91">
            <v>1.0833333333333333</v>
          </cell>
          <cell r="C91">
            <v>1.2605304212168487</v>
          </cell>
          <cell r="D91">
            <v>0.9135338345864662</v>
          </cell>
          <cell r="E91">
            <v>1.2483221476510067</v>
          </cell>
          <cell r="F91">
            <v>1.3779069767441861</v>
          </cell>
          <cell r="G91">
            <v>1.3181818181818181</v>
          </cell>
        </row>
        <row r="92">
          <cell r="A92">
            <v>35586</v>
          </cell>
          <cell r="B92">
            <v>1.0891089108910892</v>
          </cell>
          <cell r="C92">
            <v>1.2854914196567864</v>
          </cell>
          <cell r="D92">
            <v>0.90977443609022557</v>
          </cell>
          <cell r="E92">
            <v>1.2550335570469799</v>
          </cell>
          <cell r="F92">
            <v>1.3395348837209302</v>
          </cell>
          <cell r="G92">
            <v>1.3068181818181819</v>
          </cell>
        </row>
        <row r="93">
          <cell r="A93">
            <v>35587</v>
          </cell>
          <cell r="B93">
            <v>1.0726072607260726</v>
          </cell>
          <cell r="C93">
            <v>1.313572542901716</v>
          </cell>
          <cell r="D93">
            <v>0.93233082706766912</v>
          </cell>
          <cell r="E93">
            <v>1.2416107382550337</v>
          </cell>
          <cell r="F93">
            <v>1.3162790697674418</v>
          </cell>
          <cell r="G93">
            <v>1.3068181818181819</v>
          </cell>
        </row>
        <row r="94">
          <cell r="A94">
            <v>35590</v>
          </cell>
          <cell r="B94">
            <v>1.0874587458745875</v>
          </cell>
          <cell r="C94">
            <v>1.3494539781591264</v>
          </cell>
          <cell r="D94">
            <v>0.94360902255639101</v>
          </cell>
          <cell r="E94">
            <v>1.2818791946308725</v>
          </cell>
          <cell r="F94">
            <v>1.3523255813953488</v>
          </cell>
          <cell r="G94">
            <v>1.3068181818181819</v>
          </cell>
        </row>
        <row r="95">
          <cell r="A95">
            <v>35591</v>
          </cell>
          <cell r="B95">
            <v>1.0808580858085808</v>
          </cell>
          <cell r="C95">
            <v>1.3416536661466458</v>
          </cell>
          <cell r="D95">
            <v>0.96240601503759393</v>
          </cell>
          <cell r="E95">
            <v>1.3020134228187918</v>
          </cell>
          <cell r="F95">
            <v>1.3383720930232559</v>
          </cell>
          <cell r="G95">
            <v>1.3295454545454546</v>
          </cell>
        </row>
        <row r="96">
          <cell r="A96">
            <v>35592</v>
          </cell>
          <cell r="B96">
            <v>1.1105610561056105</v>
          </cell>
          <cell r="C96">
            <v>1.3541341653666146</v>
          </cell>
          <cell r="D96">
            <v>0.98496240601503759</v>
          </cell>
          <cell r="E96">
            <v>1.2953020134228188</v>
          </cell>
          <cell r="F96">
            <v>1.3395348837209302</v>
          </cell>
          <cell r="G96">
            <v>1.3181818181818181</v>
          </cell>
        </row>
        <row r="97">
          <cell r="A97">
            <v>35593</v>
          </cell>
          <cell r="B97">
            <v>1.1468646864686469</v>
          </cell>
          <cell r="C97">
            <v>1.3884555382215289</v>
          </cell>
          <cell r="D97">
            <v>0.96992481203007519</v>
          </cell>
          <cell r="E97">
            <v>1.2818791946308725</v>
          </cell>
          <cell r="F97">
            <v>1.3209302325581396</v>
          </cell>
          <cell r="G97">
            <v>1.3181818181818181</v>
          </cell>
        </row>
        <row r="98">
          <cell r="A98">
            <v>35594</v>
          </cell>
          <cell r="B98">
            <v>1.1534653465346534</v>
          </cell>
          <cell r="C98">
            <v>1.4071762870514821</v>
          </cell>
          <cell r="D98">
            <v>0.97744360902255634</v>
          </cell>
          <cell r="E98">
            <v>1.3020134228187918</v>
          </cell>
          <cell r="F98">
            <v>1.3186046511627907</v>
          </cell>
          <cell r="G98">
            <v>1.3181818181818181</v>
          </cell>
        </row>
        <row r="99">
          <cell r="A99">
            <v>35597</v>
          </cell>
          <cell r="B99">
            <v>1.136138613861386</v>
          </cell>
          <cell r="C99">
            <v>1.3666146645865835</v>
          </cell>
          <cell r="D99">
            <v>0.96240601503759393</v>
          </cell>
          <cell r="E99">
            <v>1.2751677852348993</v>
          </cell>
          <cell r="F99">
            <v>1.2872093023255815</v>
          </cell>
          <cell r="G99">
            <v>1.3181818181818181</v>
          </cell>
        </row>
        <row r="100">
          <cell r="A100">
            <v>35598</v>
          </cell>
          <cell r="B100">
            <v>1.1303630363036303</v>
          </cell>
          <cell r="C100">
            <v>1.3650546021840875</v>
          </cell>
          <cell r="D100">
            <v>0.93984962406015038</v>
          </cell>
          <cell r="E100">
            <v>1.2818791946308725</v>
          </cell>
          <cell r="F100">
            <v>1.286046511627907</v>
          </cell>
          <cell r="G100">
            <v>1.3181818181818181</v>
          </cell>
        </row>
        <row r="101">
          <cell r="A101">
            <v>35599</v>
          </cell>
          <cell r="B101">
            <v>1.0973597359735974</v>
          </cell>
          <cell r="C101">
            <v>1.3338533541341653</v>
          </cell>
          <cell r="D101">
            <v>0.94360902255639101</v>
          </cell>
          <cell r="E101">
            <v>1.2751677852348993</v>
          </cell>
          <cell r="F101">
            <v>1.2790697674418605</v>
          </cell>
          <cell r="G101">
            <v>1.3181818181818181</v>
          </cell>
        </row>
        <row r="102">
          <cell r="A102">
            <v>35600</v>
          </cell>
          <cell r="B102">
            <v>1.1171617161716172</v>
          </cell>
          <cell r="C102">
            <v>1.3634945397815912</v>
          </cell>
          <cell r="D102">
            <v>0.97744360902255634</v>
          </cell>
          <cell r="E102">
            <v>1.2885906040268456</v>
          </cell>
          <cell r="F102">
            <v>1.3813953488372093</v>
          </cell>
          <cell r="G102">
            <v>1.3295454545454546</v>
          </cell>
        </row>
        <row r="103">
          <cell r="A103">
            <v>35601</v>
          </cell>
          <cell r="B103">
            <v>1.1320132013201321</v>
          </cell>
          <cell r="C103">
            <v>1.3494539781591264</v>
          </cell>
          <cell r="D103">
            <v>0.98496240601503759</v>
          </cell>
          <cell r="E103">
            <v>1.2751677852348993</v>
          </cell>
          <cell r="F103">
            <v>1.3651162790697675</v>
          </cell>
          <cell r="G103">
            <v>1.3295454545454546</v>
          </cell>
        </row>
        <row r="104">
          <cell r="A104">
            <v>35604</v>
          </cell>
          <cell r="B104">
            <v>1.1287128712871286</v>
          </cell>
          <cell r="C104">
            <v>1.3354134165366616</v>
          </cell>
          <cell r="D104">
            <v>0.97368421052631582</v>
          </cell>
          <cell r="E104">
            <v>1.2550335570469799</v>
          </cell>
          <cell r="F104">
            <v>1.3616279069767443</v>
          </cell>
          <cell r="G104">
            <v>1.3295454545454546</v>
          </cell>
        </row>
        <row r="105">
          <cell r="A105">
            <v>35605</v>
          </cell>
          <cell r="B105">
            <v>0.88118811881188119</v>
          </cell>
          <cell r="C105">
            <v>1.3494539781591264</v>
          </cell>
          <cell r="D105">
            <v>0.94736842105263153</v>
          </cell>
          <cell r="E105">
            <v>1.2483221476510067</v>
          </cell>
          <cell r="F105">
            <v>1.3651162790697675</v>
          </cell>
          <cell r="G105">
            <v>1.3295454545454546</v>
          </cell>
        </row>
        <row r="106">
          <cell r="A106">
            <v>35606</v>
          </cell>
          <cell r="B106">
            <v>0.92409240924092406</v>
          </cell>
          <cell r="C106">
            <v>1.3361934477379096</v>
          </cell>
          <cell r="D106">
            <v>0.94360902255639101</v>
          </cell>
          <cell r="E106">
            <v>1.2449664429530201</v>
          </cell>
          <cell r="F106">
            <v>1.3813953488372093</v>
          </cell>
          <cell r="G106">
            <v>1.3295454545454546</v>
          </cell>
        </row>
        <row r="107">
          <cell r="A107">
            <v>35607</v>
          </cell>
          <cell r="B107">
            <v>0.91171617161716167</v>
          </cell>
          <cell r="C107">
            <v>1.3299531981279251</v>
          </cell>
          <cell r="D107">
            <v>0.93609022556390975</v>
          </cell>
          <cell r="E107">
            <v>1.2315436241610738</v>
          </cell>
          <cell r="F107">
            <v>1.3744186046511628</v>
          </cell>
          <cell r="G107">
            <v>1.3238636363636365</v>
          </cell>
        </row>
        <row r="108">
          <cell r="A108">
            <v>35608</v>
          </cell>
          <cell r="B108">
            <v>0.83003300330033003</v>
          </cell>
          <cell r="C108">
            <v>1.2971918876755071</v>
          </cell>
          <cell r="D108">
            <v>0.93984962406015038</v>
          </cell>
          <cell r="E108">
            <v>1.2281879194630871</v>
          </cell>
          <cell r="F108">
            <v>1.3581395348837209</v>
          </cell>
          <cell r="G108">
            <v>1.3295454545454546</v>
          </cell>
        </row>
        <row r="109">
          <cell r="A109">
            <v>35611</v>
          </cell>
          <cell r="B109">
            <v>0.84323432343234328</v>
          </cell>
          <cell r="C109">
            <v>1.2776911076443058</v>
          </cell>
          <cell r="D109">
            <v>0.91165413533834583</v>
          </cell>
          <cell r="E109">
            <v>1.2416107382550337</v>
          </cell>
          <cell r="F109">
            <v>1.3348837209302327</v>
          </cell>
          <cell r="G109">
            <v>1.3295454545454546</v>
          </cell>
        </row>
        <row r="110">
          <cell r="A110">
            <v>35612</v>
          </cell>
          <cell r="B110">
            <v>0.84818481848184824</v>
          </cell>
          <cell r="C110">
            <v>1.2761310452418098</v>
          </cell>
          <cell r="D110">
            <v>0.9285714285714286</v>
          </cell>
          <cell r="E110">
            <v>1.238255033557047</v>
          </cell>
          <cell r="F110">
            <v>1.3837209302325582</v>
          </cell>
          <cell r="G110">
            <v>1.3295454545454546</v>
          </cell>
        </row>
        <row r="111">
          <cell r="A111">
            <v>35613</v>
          </cell>
          <cell r="B111">
            <v>0.8366336633663366</v>
          </cell>
          <cell r="C111">
            <v>1.2901716068642746</v>
          </cell>
          <cell r="D111">
            <v>0.9285714285714286</v>
          </cell>
          <cell r="E111">
            <v>1.2449664429530201</v>
          </cell>
          <cell r="F111">
            <v>1.4116279069767441</v>
          </cell>
          <cell r="G111">
            <v>1.3181818181818181</v>
          </cell>
        </row>
        <row r="112">
          <cell r="A112">
            <v>35614</v>
          </cell>
          <cell r="B112">
            <v>0.84570957095709576</v>
          </cell>
          <cell r="C112">
            <v>1.3151326053042123</v>
          </cell>
          <cell r="D112">
            <v>0.93421052631578949</v>
          </cell>
          <cell r="E112">
            <v>1.2348993288590604</v>
          </cell>
          <cell r="F112">
            <v>1.4290697674418604</v>
          </cell>
          <cell r="G112">
            <v>1.3125</v>
          </cell>
        </row>
        <row r="113">
          <cell r="A113">
            <v>35615</v>
          </cell>
          <cell r="B113">
            <v>0.84570957095709576</v>
          </cell>
          <cell r="C113">
            <v>1.3151326053042123</v>
          </cell>
          <cell r="D113">
            <v>0.93421052631578949</v>
          </cell>
          <cell r="E113">
            <v>1.2348993288590604</v>
          </cell>
          <cell r="F113">
            <v>1.4290697674418604</v>
          </cell>
          <cell r="G113">
            <v>1.3125</v>
          </cell>
        </row>
        <row r="114">
          <cell r="A114">
            <v>35618</v>
          </cell>
          <cell r="B114">
            <v>0.84158415841584155</v>
          </cell>
          <cell r="C114">
            <v>1.3018720748829953</v>
          </cell>
          <cell r="D114">
            <v>0.93984962406015038</v>
          </cell>
          <cell r="E114">
            <v>1.238255033557047</v>
          </cell>
          <cell r="F114">
            <v>1.4162790697674419</v>
          </cell>
          <cell r="G114">
            <v>1.3181818181818181</v>
          </cell>
        </row>
        <row r="115">
          <cell r="A115">
            <v>35619</v>
          </cell>
          <cell r="B115">
            <v>0.85808580858085803</v>
          </cell>
          <cell r="C115">
            <v>1.3112324492979719</v>
          </cell>
          <cell r="D115">
            <v>0.9285714285714286</v>
          </cell>
          <cell r="E115">
            <v>1.2315436241610738</v>
          </cell>
          <cell r="F115">
            <v>1.4953488372093022</v>
          </cell>
          <cell r="G115">
            <v>1.3181818181818181</v>
          </cell>
        </row>
        <row r="116">
          <cell r="A116">
            <v>35620</v>
          </cell>
          <cell r="B116">
            <v>0.86303630363036299</v>
          </cell>
          <cell r="C116">
            <v>1.2893915756630265</v>
          </cell>
          <cell r="D116">
            <v>0.90977443609022557</v>
          </cell>
          <cell r="E116">
            <v>1.2348993288590604</v>
          </cell>
          <cell r="F116">
            <v>1.4441860465116279</v>
          </cell>
          <cell r="G116">
            <v>1.3295454545454546</v>
          </cell>
        </row>
        <row r="117">
          <cell r="A117">
            <v>35621</v>
          </cell>
          <cell r="B117">
            <v>0.86138613861386137</v>
          </cell>
          <cell r="C117">
            <v>1.2901716068642746</v>
          </cell>
          <cell r="D117">
            <v>0.91917293233082709</v>
          </cell>
          <cell r="E117">
            <v>1.261744966442953</v>
          </cell>
          <cell r="F117">
            <v>1.4744186046511627</v>
          </cell>
          <cell r="G117">
            <v>1.3295454545454546</v>
          </cell>
        </row>
        <row r="118">
          <cell r="A118">
            <v>35622</v>
          </cell>
          <cell r="B118">
            <v>0.83333333333333337</v>
          </cell>
          <cell r="C118">
            <v>1.3096723868954758</v>
          </cell>
          <cell r="D118">
            <v>0.9135338345864662</v>
          </cell>
          <cell r="E118">
            <v>1.2751677852348993</v>
          </cell>
          <cell r="F118">
            <v>1.5069767441860464</v>
          </cell>
          <cell r="G118">
            <v>1.3181818181818181</v>
          </cell>
        </row>
        <row r="119">
          <cell r="A119">
            <v>35625</v>
          </cell>
          <cell r="B119">
            <v>0.84818481848184824</v>
          </cell>
          <cell r="C119">
            <v>1.3010920436817472</v>
          </cell>
          <cell r="D119">
            <v>0.92293233082706772</v>
          </cell>
          <cell r="E119">
            <v>1.261744966442953</v>
          </cell>
          <cell r="F119">
            <v>1.4697674418604652</v>
          </cell>
          <cell r="G119">
            <v>1.3295454545454546</v>
          </cell>
        </row>
        <row r="120">
          <cell r="A120">
            <v>35626</v>
          </cell>
          <cell r="B120">
            <v>0.85231023102310233</v>
          </cell>
          <cell r="C120">
            <v>1.3042121684867394</v>
          </cell>
          <cell r="D120">
            <v>0.93045112781954886</v>
          </cell>
          <cell r="E120">
            <v>1.2651006711409396</v>
          </cell>
          <cell r="F120">
            <v>1.5139534883720931</v>
          </cell>
          <cell r="G120">
            <v>1.3181818181818181</v>
          </cell>
        </row>
        <row r="121">
          <cell r="A121">
            <v>35627</v>
          </cell>
          <cell r="B121">
            <v>0.84983498349834985</v>
          </cell>
          <cell r="C121">
            <v>1.3424336973478939</v>
          </cell>
          <cell r="D121">
            <v>0.9135338345864662</v>
          </cell>
          <cell r="E121">
            <v>1.2885906040268456</v>
          </cell>
          <cell r="F121">
            <v>1.569767441860465</v>
          </cell>
          <cell r="G121">
            <v>1.2954545454545454</v>
          </cell>
        </row>
        <row r="122">
          <cell r="A122">
            <v>35628</v>
          </cell>
          <cell r="B122">
            <v>0.85313531353135319</v>
          </cell>
          <cell r="C122">
            <v>1.3338533541341653</v>
          </cell>
          <cell r="D122">
            <v>0.91541353383458646</v>
          </cell>
          <cell r="E122">
            <v>1.2684563758389262</v>
          </cell>
          <cell r="F122">
            <v>1.6069767441860465</v>
          </cell>
          <cell r="G122">
            <v>1.3068181818181819</v>
          </cell>
        </row>
        <row r="123">
          <cell r="A123">
            <v>35629</v>
          </cell>
          <cell r="B123">
            <v>0.84653465346534651</v>
          </cell>
          <cell r="C123">
            <v>1.3018720748829953</v>
          </cell>
          <cell r="D123">
            <v>0.91541353383458646</v>
          </cell>
          <cell r="E123">
            <v>1.2583892617449663</v>
          </cell>
          <cell r="F123">
            <v>1.6046511627906976</v>
          </cell>
          <cell r="G123">
            <v>1.2954545454545454</v>
          </cell>
        </row>
        <row r="124">
          <cell r="A124">
            <v>35632</v>
          </cell>
          <cell r="B124">
            <v>0.83993399339933994</v>
          </cell>
          <cell r="C124">
            <v>1.3252730109204369</v>
          </cell>
          <cell r="D124">
            <v>0.90037593984962405</v>
          </cell>
          <cell r="E124">
            <v>1.2483221476510067</v>
          </cell>
          <cell r="F124">
            <v>1.5488372093023255</v>
          </cell>
          <cell r="G124">
            <v>1.3125</v>
          </cell>
        </row>
        <row r="125">
          <cell r="A125">
            <v>35633</v>
          </cell>
          <cell r="B125">
            <v>0.84488448844884489</v>
          </cell>
          <cell r="C125">
            <v>1.3400936037441498</v>
          </cell>
          <cell r="D125">
            <v>0.90413533834586468</v>
          </cell>
          <cell r="E125">
            <v>1.2751677852348993</v>
          </cell>
          <cell r="F125">
            <v>1.5813953488372092</v>
          </cell>
          <cell r="G125">
            <v>1.3238636363636365</v>
          </cell>
        </row>
        <row r="126">
          <cell r="A126">
            <v>35634</v>
          </cell>
          <cell r="B126">
            <v>0.84158415841584155</v>
          </cell>
          <cell r="C126">
            <v>1.3837753510140405</v>
          </cell>
          <cell r="D126">
            <v>0.90601503759398494</v>
          </cell>
          <cell r="E126">
            <v>1.2483221476510067</v>
          </cell>
          <cell r="F126">
            <v>1.5930232558139534</v>
          </cell>
          <cell r="G126">
            <v>1.3238636363636365</v>
          </cell>
        </row>
        <row r="127">
          <cell r="A127">
            <v>35635</v>
          </cell>
          <cell r="B127">
            <v>0.86551155115511547</v>
          </cell>
          <cell r="C127">
            <v>1.43603744149766</v>
          </cell>
          <cell r="D127">
            <v>0.95676691729323304</v>
          </cell>
          <cell r="E127">
            <v>1.3154362416107384</v>
          </cell>
          <cell r="F127">
            <v>1.6279069767441861</v>
          </cell>
          <cell r="G127">
            <v>1.3238636363636365</v>
          </cell>
        </row>
        <row r="128">
          <cell r="A128">
            <v>35636</v>
          </cell>
          <cell r="B128">
            <v>0.86963696369636967</v>
          </cell>
          <cell r="C128">
            <v>1.4056162246489861</v>
          </cell>
          <cell r="D128">
            <v>0.9285714285714286</v>
          </cell>
          <cell r="E128">
            <v>1.2651006711409396</v>
          </cell>
          <cell r="F128">
            <v>1.5837209302325581</v>
          </cell>
          <cell r="G128">
            <v>1.3238636363636365</v>
          </cell>
        </row>
        <row r="129">
          <cell r="A129">
            <v>35639</v>
          </cell>
          <cell r="B129">
            <v>0.85643564356435642</v>
          </cell>
          <cell r="C129">
            <v>1.3759750390015602</v>
          </cell>
          <cell r="D129">
            <v>0.9285714285714286</v>
          </cell>
          <cell r="E129">
            <v>1.2416107382550337</v>
          </cell>
          <cell r="F129">
            <v>1.5418604651162791</v>
          </cell>
          <cell r="G129">
            <v>1.3181818181818181</v>
          </cell>
        </row>
        <row r="130">
          <cell r="A130">
            <v>35640</v>
          </cell>
          <cell r="B130">
            <v>0.8729372937293729</v>
          </cell>
          <cell r="C130">
            <v>1.4149765990639624</v>
          </cell>
          <cell r="D130">
            <v>0.94360902255639101</v>
          </cell>
          <cell r="E130">
            <v>1.2550335570469799</v>
          </cell>
          <cell r="F130">
            <v>1.5441860465116279</v>
          </cell>
          <cell r="G130">
            <v>1.3125</v>
          </cell>
        </row>
        <row r="131">
          <cell r="A131">
            <v>35641</v>
          </cell>
          <cell r="B131">
            <v>0.9455445544554455</v>
          </cell>
          <cell r="C131">
            <v>1.4266770670826834</v>
          </cell>
          <cell r="D131">
            <v>0.96804511278195493</v>
          </cell>
          <cell r="E131">
            <v>1.2751677852348993</v>
          </cell>
          <cell r="F131">
            <v>1.5767441860465117</v>
          </cell>
          <cell r="G131">
            <v>1.3181818181818181</v>
          </cell>
        </row>
        <row r="132">
          <cell r="A132">
            <v>35642</v>
          </cell>
          <cell r="B132">
            <v>0.93399339933993397</v>
          </cell>
          <cell r="C132">
            <v>1.421996879875195</v>
          </cell>
          <cell r="D132">
            <v>0.97368421052631582</v>
          </cell>
          <cell r="E132">
            <v>1.3087248322147651</v>
          </cell>
          <cell r="F132">
            <v>1.5639534883720929</v>
          </cell>
          <cell r="G132">
            <v>1.3181818181818181</v>
          </cell>
        </row>
        <row r="133">
          <cell r="A133">
            <v>35643</v>
          </cell>
          <cell r="B133">
            <v>0.8910891089108911</v>
          </cell>
          <cell r="C133">
            <v>1.422776911076443</v>
          </cell>
          <cell r="D133">
            <v>0.96240601503759393</v>
          </cell>
          <cell r="E133">
            <v>1.2852348993288591</v>
          </cell>
          <cell r="F133">
            <v>1.5488372093023255</v>
          </cell>
          <cell r="G133">
            <v>1.3181818181818181</v>
          </cell>
        </row>
        <row r="134">
          <cell r="A134">
            <v>35646</v>
          </cell>
          <cell r="B134">
            <v>0.90594059405940597</v>
          </cell>
          <cell r="C134">
            <v>1.4602184087363494</v>
          </cell>
          <cell r="D134">
            <v>0.99436090225563911</v>
          </cell>
          <cell r="E134">
            <v>1.3087248322147651</v>
          </cell>
          <cell r="F134">
            <v>1.5965116279069766</v>
          </cell>
          <cell r="G134">
            <v>1.3181818181818181</v>
          </cell>
        </row>
        <row r="135">
          <cell r="A135">
            <v>35647</v>
          </cell>
          <cell r="B135">
            <v>0.8952145214521452</v>
          </cell>
          <cell r="C135">
            <v>1.282371294851794</v>
          </cell>
          <cell r="D135">
            <v>0.97556390977443608</v>
          </cell>
          <cell r="E135">
            <v>1.2885906040268456</v>
          </cell>
          <cell r="F135">
            <v>1.527906976744186</v>
          </cell>
          <cell r="G135">
            <v>1.3238636363636365</v>
          </cell>
        </row>
        <row r="136">
          <cell r="A136">
            <v>35648</v>
          </cell>
          <cell r="B136">
            <v>0.8910891089108911</v>
          </cell>
          <cell r="C136">
            <v>1.2730109204368174</v>
          </cell>
          <cell r="D136">
            <v>0.94736842105263153</v>
          </cell>
          <cell r="E136">
            <v>1.3154362416107384</v>
          </cell>
          <cell r="F136">
            <v>1.4744186046511627</v>
          </cell>
          <cell r="G136">
            <v>1.3125</v>
          </cell>
        </row>
        <row r="137">
          <cell r="A137">
            <v>35649</v>
          </cell>
          <cell r="B137">
            <v>0.88778877887788776</v>
          </cell>
          <cell r="C137">
            <v>1.2074882995319813</v>
          </cell>
          <cell r="D137">
            <v>0.91165413533834583</v>
          </cell>
          <cell r="E137">
            <v>1.2751677852348993</v>
          </cell>
          <cell r="F137">
            <v>1.3767441860465117</v>
          </cell>
          <cell r="G137">
            <v>1.2954545454545454</v>
          </cell>
        </row>
        <row r="138">
          <cell r="A138">
            <v>35650</v>
          </cell>
          <cell r="B138">
            <v>0.91089108910891092</v>
          </cell>
          <cell r="C138">
            <v>1.218408736349454</v>
          </cell>
          <cell r="D138">
            <v>0.91729323308270672</v>
          </cell>
          <cell r="E138">
            <v>1.2583892617449663</v>
          </cell>
          <cell r="F138">
            <v>1.3767441860465117</v>
          </cell>
          <cell r="G138">
            <v>1.3125</v>
          </cell>
        </row>
        <row r="139">
          <cell r="A139">
            <v>35653</v>
          </cell>
          <cell r="B139">
            <v>0.91749174917491749</v>
          </cell>
          <cell r="C139">
            <v>1.2199687987519501</v>
          </cell>
          <cell r="D139">
            <v>0.9135338345864662</v>
          </cell>
          <cell r="E139">
            <v>1.2818791946308725</v>
          </cell>
          <cell r="F139">
            <v>1.3813953488372093</v>
          </cell>
          <cell r="G139">
            <v>1.3295454545454546</v>
          </cell>
        </row>
        <row r="140">
          <cell r="A140">
            <v>35654</v>
          </cell>
          <cell r="B140">
            <v>0.91254125412541254</v>
          </cell>
          <cell r="C140">
            <v>1.217628705148206</v>
          </cell>
          <cell r="D140">
            <v>0.90789473684210531</v>
          </cell>
          <cell r="E140">
            <v>1.2550335570469799</v>
          </cell>
          <cell r="F140">
            <v>1.386046511627907</v>
          </cell>
          <cell r="G140">
            <v>1.3295454545454546</v>
          </cell>
        </row>
        <row r="141">
          <cell r="A141">
            <v>35655</v>
          </cell>
          <cell r="B141">
            <v>0.93399339933993397</v>
          </cell>
          <cell r="C141">
            <v>1.2012480499219969</v>
          </cell>
          <cell r="D141">
            <v>0.9135338345864662</v>
          </cell>
          <cell r="E141">
            <v>1.2248322147651007</v>
          </cell>
          <cell r="F141">
            <v>1.3558139534883722</v>
          </cell>
          <cell r="G141">
            <v>1.3295454545454546</v>
          </cell>
        </row>
        <row r="142">
          <cell r="A142">
            <v>35656</v>
          </cell>
          <cell r="B142">
            <v>0.95132013201320131</v>
          </cell>
          <cell r="C142">
            <v>1.2082683307332294</v>
          </cell>
          <cell r="D142">
            <v>0.9135338345864662</v>
          </cell>
          <cell r="E142">
            <v>1.2483221476510067</v>
          </cell>
          <cell r="F142">
            <v>1.3953488372093024</v>
          </cell>
          <cell r="G142">
            <v>1.3295454545454546</v>
          </cell>
        </row>
        <row r="143">
          <cell r="A143">
            <v>35657</v>
          </cell>
          <cell r="B143">
            <v>0.94884488448844884</v>
          </cell>
          <cell r="C143">
            <v>1.1950078003120126</v>
          </cell>
          <cell r="D143">
            <v>0.90977443609022557</v>
          </cell>
          <cell r="E143">
            <v>1.2684563758389262</v>
          </cell>
          <cell r="F143">
            <v>1.4</v>
          </cell>
          <cell r="G143">
            <v>1.3295454545454546</v>
          </cell>
        </row>
        <row r="144">
          <cell r="A144">
            <v>35660</v>
          </cell>
          <cell r="B144">
            <v>0.9356435643564357</v>
          </cell>
          <cell r="C144">
            <v>1.1895475819032761</v>
          </cell>
          <cell r="D144">
            <v>0.90601503759398494</v>
          </cell>
          <cell r="E144">
            <v>1.2651006711409396</v>
          </cell>
          <cell r="F144">
            <v>1.413953488372093</v>
          </cell>
          <cell r="G144">
            <v>1.3352272727272727</v>
          </cell>
        </row>
        <row r="145">
          <cell r="A145">
            <v>35661</v>
          </cell>
          <cell r="B145">
            <v>0.94224422442244227</v>
          </cell>
          <cell r="C145">
            <v>1.1770670826833074</v>
          </cell>
          <cell r="D145">
            <v>0.92481203007518797</v>
          </cell>
          <cell r="E145">
            <v>1.2986577181208054</v>
          </cell>
          <cell r="F145">
            <v>1.4604651162790698</v>
          </cell>
          <cell r="G145">
            <v>1.3522727272727273</v>
          </cell>
        </row>
        <row r="146">
          <cell r="A146">
            <v>35662</v>
          </cell>
          <cell r="B146">
            <v>0.95049504950495045</v>
          </cell>
          <cell r="C146">
            <v>1.173166926677067</v>
          </cell>
          <cell r="D146">
            <v>0.9135338345864662</v>
          </cell>
          <cell r="E146">
            <v>1.2986577181208054</v>
          </cell>
          <cell r="F146">
            <v>1.4767441860465116</v>
          </cell>
          <cell r="G146">
            <v>1.3522727272727273</v>
          </cell>
        </row>
        <row r="147">
          <cell r="A147">
            <v>35663</v>
          </cell>
          <cell r="B147">
            <v>0.92904290429042902</v>
          </cell>
          <cell r="C147">
            <v>1.1669266770670828</v>
          </cell>
          <cell r="D147">
            <v>0.91165413533834583</v>
          </cell>
          <cell r="E147">
            <v>1.2684563758389262</v>
          </cell>
          <cell r="F147">
            <v>1.4279069767441861</v>
          </cell>
          <cell r="G147">
            <v>1.3522727272727273</v>
          </cell>
        </row>
        <row r="148">
          <cell r="A148">
            <v>35664</v>
          </cell>
          <cell r="B148">
            <v>0.93894389438943893</v>
          </cell>
          <cell r="C148">
            <v>1.1653666146645867</v>
          </cell>
          <cell r="D148">
            <v>0.93984962406015038</v>
          </cell>
          <cell r="E148">
            <v>1.261744966442953</v>
          </cell>
          <cell r="F148">
            <v>1.430232558139535</v>
          </cell>
          <cell r="G148">
            <v>1.3522727272727273</v>
          </cell>
        </row>
        <row r="149">
          <cell r="A149">
            <v>35667</v>
          </cell>
          <cell r="B149">
            <v>0.91584158415841588</v>
          </cell>
          <cell r="C149">
            <v>1.187207488299532</v>
          </cell>
          <cell r="D149">
            <v>0.94548872180451127</v>
          </cell>
          <cell r="E149">
            <v>1.2919463087248322</v>
          </cell>
          <cell r="F149">
            <v>1.4244186046511629</v>
          </cell>
          <cell r="G149">
            <v>1.3465909090909092</v>
          </cell>
        </row>
        <row r="150">
          <cell r="A150">
            <v>35668</v>
          </cell>
          <cell r="B150">
            <v>0.92409240924092406</v>
          </cell>
          <cell r="C150">
            <v>1.1981279251170047</v>
          </cell>
          <cell r="D150">
            <v>0.92669172932330823</v>
          </cell>
          <cell r="E150">
            <v>1.2953020134228188</v>
          </cell>
          <cell r="F150">
            <v>1.4162790697674419</v>
          </cell>
          <cell r="G150">
            <v>1.3465909090909092</v>
          </cell>
        </row>
        <row r="151">
          <cell r="A151">
            <v>35669</v>
          </cell>
          <cell r="B151">
            <v>0.91254125412541254</v>
          </cell>
          <cell r="C151">
            <v>1.2098283931357254</v>
          </cell>
          <cell r="D151">
            <v>0.94736842105263153</v>
          </cell>
          <cell r="E151">
            <v>1.2818791946308725</v>
          </cell>
          <cell r="F151">
            <v>1.3930232558139535</v>
          </cell>
          <cell r="G151">
            <v>1.3522727272727273</v>
          </cell>
        </row>
        <row r="152">
          <cell r="A152">
            <v>35670</v>
          </cell>
          <cell r="B152">
            <v>0.9092409240924092</v>
          </cell>
          <cell r="C152">
            <v>1.1989079563182528</v>
          </cell>
          <cell r="D152">
            <v>0.95864661654135341</v>
          </cell>
          <cell r="E152">
            <v>1.2785234899328859</v>
          </cell>
          <cell r="F152">
            <v>1.3651162790697675</v>
          </cell>
          <cell r="G152">
            <v>1.3522727272727273</v>
          </cell>
        </row>
        <row r="153">
          <cell r="A153">
            <v>35671</v>
          </cell>
          <cell r="B153">
            <v>0.90264026402640263</v>
          </cell>
          <cell r="C153">
            <v>1.1911076443057722</v>
          </cell>
          <cell r="D153">
            <v>0.95676691729323304</v>
          </cell>
          <cell r="E153">
            <v>1.2651006711409396</v>
          </cell>
          <cell r="F153">
            <v>1.3604651162790697</v>
          </cell>
          <cell r="G153">
            <v>1.3522727272727273</v>
          </cell>
        </row>
        <row r="154">
          <cell r="A154">
            <v>35674</v>
          </cell>
          <cell r="B154">
            <v>0.90264026402640263</v>
          </cell>
          <cell r="C154">
            <v>1.1911076443057722</v>
          </cell>
          <cell r="D154">
            <v>0.95676691729323304</v>
          </cell>
          <cell r="E154">
            <v>1.2651006711409396</v>
          </cell>
          <cell r="F154">
            <v>1.3604651162790697</v>
          </cell>
          <cell r="G154">
            <v>1.3522727272727273</v>
          </cell>
        </row>
        <row r="155">
          <cell r="A155">
            <v>35675</v>
          </cell>
          <cell r="B155">
            <v>0.94801980198019797</v>
          </cell>
          <cell r="C155">
            <v>1.2207488299531981</v>
          </cell>
          <cell r="D155">
            <v>0.97368421052631582</v>
          </cell>
          <cell r="E155">
            <v>1.2516778523489933</v>
          </cell>
          <cell r="F155">
            <v>1.3813953488372093</v>
          </cell>
          <cell r="G155">
            <v>1.3579545454545454</v>
          </cell>
        </row>
        <row r="156">
          <cell r="A156">
            <v>35676</v>
          </cell>
          <cell r="B156">
            <v>0.95049504950495045</v>
          </cell>
          <cell r="C156">
            <v>1.2394695787831513</v>
          </cell>
          <cell r="D156">
            <v>0.98872180451127822</v>
          </cell>
          <cell r="E156">
            <v>1.3087248322147651</v>
          </cell>
          <cell r="F156">
            <v>1.4075581395348837</v>
          </cell>
          <cell r="G156">
            <v>1.3636363636363635</v>
          </cell>
        </row>
        <row r="157">
          <cell r="A157">
            <v>35677</v>
          </cell>
          <cell r="B157">
            <v>0.94059405940594054</v>
          </cell>
          <cell r="C157">
            <v>1.2464898595943839</v>
          </cell>
          <cell r="D157">
            <v>0.97744360902255634</v>
          </cell>
          <cell r="E157">
            <v>1.2885906040268456</v>
          </cell>
          <cell r="F157">
            <v>1.4046511627906977</v>
          </cell>
          <cell r="G157">
            <v>1.3522727272727273</v>
          </cell>
        </row>
        <row r="158">
          <cell r="A158">
            <v>35678</v>
          </cell>
          <cell r="B158">
            <v>0.94884488448844884</v>
          </cell>
          <cell r="C158">
            <v>1.2636505460218408</v>
          </cell>
          <cell r="D158">
            <v>0.99812030075187974</v>
          </cell>
          <cell r="E158">
            <v>1.3120805369127517</v>
          </cell>
          <cell r="F158">
            <v>1.4395348837209303</v>
          </cell>
          <cell r="G158">
            <v>1.3522727272727273</v>
          </cell>
        </row>
        <row r="159">
          <cell r="A159">
            <v>35681</v>
          </cell>
          <cell r="B159">
            <v>0.94636963696369636</v>
          </cell>
          <cell r="C159">
            <v>1.2659906396255851</v>
          </cell>
          <cell r="D159">
            <v>0.99248120300751874</v>
          </cell>
          <cell r="E159">
            <v>1.2818791946308725</v>
          </cell>
          <cell r="F159">
            <v>1.4186046511627908</v>
          </cell>
          <cell r="G159">
            <v>1.3636363636363635</v>
          </cell>
        </row>
        <row r="160">
          <cell r="A160">
            <v>35682</v>
          </cell>
          <cell r="B160">
            <v>0.95049504950495045</v>
          </cell>
          <cell r="C160">
            <v>1.2730109204368174</v>
          </cell>
          <cell r="D160">
            <v>0.99624060150375937</v>
          </cell>
          <cell r="E160">
            <v>1.2953020134228188</v>
          </cell>
          <cell r="F160">
            <v>1.4209302325581394</v>
          </cell>
          <cell r="G160">
            <v>1.3579545454545454</v>
          </cell>
        </row>
        <row r="161">
          <cell r="A161">
            <v>35683</v>
          </cell>
          <cell r="B161">
            <v>0.95379537953795379</v>
          </cell>
          <cell r="C161">
            <v>1.2652106084243371</v>
          </cell>
          <cell r="D161">
            <v>0.99624060150375937</v>
          </cell>
          <cell r="E161">
            <v>1.2953020134228188</v>
          </cell>
          <cell r="F161">
            <v>1.4162790697674419</v>
          </cell>
          <cell r="G161">
            <v>1.3636363636363635</v>
          </cell>
        </row>
        <row r="162">
          <cell r="A162">
            <v>35684</v>
          </cell>
          <cell r="B162">
            <v>0.95049504950495045</v>
          </cell>
          <cell r="C162">
            <v>1.2480499219968799</v>
          </cell>
          <cell r="D162">
            <v>0.99060150375939848</v>
          </cell>
          <cell r="E162">
            <v>1.2785234899328859</v>
          </cell>
          <cell r="F162">
            <v>1.4395348837209303</v>
          </cell>
          <cell r="G162">
            <v>1.3579545454545454</v>
          </cell>
        </row>
        <row r="163">
          <cell r="A163">
            <v>35685</v>
          </cell>
          <cell r="B163">
            <v>0.98679867986798675</v>
          </cell>
          <cell r="C163">
            <v>1.2730109204368174</v>
          </cell>
          <cell r="D163">
            <v>1.013157894736842</v>
          </cell>
          <cell r="E163">
            <v>1.3389261744966443</v>
          </cell>
          <cell r="F163">
            <v>1.45</v>
          </cell>
          <cell r="G163">
            <v>1.3579545454545454</v>
          </cell>
        </row>
        <row r="164">
          <cell r="A164">
            <v>35688</v>
          </cell>
          <cell r="B164">
            <v>0.97689768976897695</v>
          </cell>
          <cell r="C164">
            <v>1.2862714508580344</v>
          </cell>
          <cell r="D164">
            <v>1.0018796992481203</v>
          </cell>
          <cell r="E164">
            <v>1.2885906040268456</v>
          </cell>
          <cell r="F164">
            <v>1.413953488372093</v>
          </cell>
          <cell r="G164">
            <v>1.3522727272727273</v>
          </cell>
        </row>
        <row r="165">
          <cell r="A165">
            <v>35689</v>
          </cell>
          <cell r="B165">
            <v>0.96534653465346532</v>
          </cell>
          <cell r="C165">
            <v>1.3213728549141965</v>
          </cell>
          <cell r="D165">
            <v>1.005639097744361</v>
          </cell>
          <cell r="E165">
            <v>1.3355704697986577</v>
          </cell>
          <cell r="F165">
            <v>1.4511627906976745</v>
          </cell>
          <cell r="G165">
            <v>1.3579545454545454</v>
          </cell>
        </row>
        <row r="166">
          <cell r="A166">
            <v>35690</v>
          </cell>
          <cell r="B166">
            <v>0.9636963696369637</v>
          </cell>
          <cell r="C166">
            <v>1.3237129485179406</v>
          </cell>
          <cell r="D166">
            <v>0.99436090225563911</v>
          </cell>
          <cell r="E166">
            <v>1.3355704697986577</v>
          </cell>
          <cell r="F166">
            <v>1.4279069767441861</v>
          </cell>
          <cell r="G166">
            <v>1.3636363636363635</v>
          </cell>
        </row>
        <row r="167">
          <cell r="A167">
            <v>35691</v>
          </cell>
          <cell r="B167">
            <v>0.96039603960396036</v>
          </cell>
          <cell r="C167">
            <v>1.3244929797191887</v>
          </cell>
          <cell r="D167">
            <v>1.0075187969924813</v>
          </cell>
          <cell r="E167">
            <v>1.3288590604026846</v>
          </cell>
          <cell r="F167">
            <v>1.430232558139535</v>
          </cell>
          <cell r="G167">
            <v>1.3636363636363635</v>
          </cell>
        </row>
        <row r="168">
          <cell r="A168">
            <v>35692</v>
          </cell>
          <cell r="B168">
            <v>0.96204620462046209</v>
          </cell>
          <cell r="C168">
            <v>1.3057722308892357</v>
          </cell>
          <cell r="D168">
            <v>1.0093984962406015</v>
          </cell>
          <cell r="E168">
            <v>1.3154362416107384</v>
          </cell>
          <cell r="F168">
            <v>1.4232558139534883</v>
          </cell>
          <cell r="G168">
            <v>1.3636363636363635</v>
          </cell>
        </row>
        <row r="169">
          <cell r="A169">
            <v>35695</v>
          </cell>
          <cell r="B169">
            <v>0.95709570957095713</v>
          </cell>
          <cell r="C169">
            <v>1.282371294851794</v>
          </cell>
          <cell r="D169">
            <v>1.0075187969924813</v>
          </cell>
          <cell r="E169">
            <v>1.3020134228187918</v>
          </cell>
          <cell r="F169">
            <v>1.4476744186046511</v>
          </cell>
          <cell r="G169">
            <v>1.3636363636363635</v>
          </cell>
        </row>
        <row r="170">
          <cell r="A170">
            <v>35696</v>
          </cell>
          <cell r="B170">
            <v>0.92574257425742579</v>
          </cell>
          <cell r="C170">
            <v>1.1692667706708268</v>
          </cell>
          <cell r="D170">
            <v>0.99812030075187974</v>
          </cell>
          <cell r="E170">
            <v>1.2785234899328859</v>
          </cell>
          <cell r="F170">
            <v>1.4313953488372093</v>
          </cell>
          <cell r="G170">
            <v>1.3636363636363635</v>
          </cell>
        </row>
        <row r="171">
          <cell r="A171">
            <v>35697</v>
          </cell>
          <cell r="B171">
            <v>0.92409240924092406</v>
          </cell>
          <cell r="C171">
            <v>1.1560062402496101</v>
          </cell>
          <cell r="D171">
            <v>0.98872180451127822</v>
          </cell>
          <cell r="E171">
            <v>1.2684563758389262</v>
          </cell>
          <cell r="F171">
            <v>1.4162790697674419</v>
          </cell>
          <cell r="G171">
            <v>1.3636363636363635</v>
          </cell>
        </row>
        <row r="172">
          <cell r="A172">
            <v>35698</v>
          </cell>
          <cell r="B172">
            <v>0.92079207920792083</v>
          </cell>
          <cell r="C172">
            <v>1.1248049921996879</v>
          </cell>
          <cell r="D172">
            <v>0.99436090225563911</v>
          </cell>
          <cell r="E172">
            <v>1.238255033557047</v>
          </cell>
          <cell r="F172">
            <v>1.3941860465116278</v>
          </cell>
          <cell r="G172">
            <v>1.3636363636363635</v>
          </cell>
        </row>
        <row r="173">
          <cell r="A173">
            <v>35699</v>
          </cell>
          <cell r="B173">
            <v>0.8952145214521452</v>
          </cell>
          <cell r="C173">
            <v>1.1294851794071763</v>
          </cell>
          <cell r="D173">
            <v>0.97556390977443608</v>
          </cell>
          <cell r="E173">
            <v>1.2550335570469799</v>
          </cell>
          <cell r="F173">
            <v>1.4511627906976745</v>
          </cell>
          <cell r="G173">
            <v>1.3636363636363635</v>
          </cell>
        </row>
        <row r="174">
          <cell r="A174">
            <v>35702</v>
          </cell>
          <cell r="B174">
            <v>0.88778877887788776</v>
          </cell>
          <cell r="C174">
            <v>1.0109204368174727</v>
          </cell>
          <cell r="D174">
            <v>0.96052631578947367</v>
          </cell>
          <cell r="E174">
            <v>1.2550335570469799</v>
          </cell>
          <cell r="F174">
            <v>1.4116279069767441</v>
          </cell>
          <cell r="G174">
            <v>1.3636363636363635</v>
          </cell>
        </row>
        <row r="175">
          <cell r="A175">
            <v>35703</v>
          </cell>
          <cell r="B175">
            <v>0.89933993399339929</v>
          </cell>
          <cell r="C175">
            <v>1.0163806552262091</v>
          </cell>
          <cell r="D175">
            <v>0.96240601503759393</v>
          </cell>
          <cell r="E175">
            <v>1.2785234899328859</v>
          </cell>
          <cell r="F175">
            <v>1.3930232558139535</v>
          </cell>
          <cell r="G175">
            <v>1.3636363636363635</v>
          </cell>
        </row>
        <row r="176">
          <cell r="A176">
            <v>35704</v>
          </cell>
          <cell r="B176">
            <v>0.88448844884488453</v>
          </cell>
          <cell r="C176">
            <v>0.99531981279251169</v>
          </cell>
          <cell r="D176">
            <v>0.97932330827067671</v>
          </cell>
          <cell r="E176">
            <v>1.2550335570469799</v>
          </cell>
          <cell r="F176">
            <v>1.336046511627907</v>
          </cell>
          <cell r="G176">
            <v>1.3636363636363635</v>
          </cell>
        </row>
        <row r="177">
          <cell r="A177">
            <v>35705</v>
          </cell>
          <cell r="B177">
            <v>0.88531353135313529</v>
          </cell>
          <cell r="C177">
            <v>0.97659906396255847</v>
          </cell>
          <cell r="D177">
            <v>0.96240601503759393</v>
          </cell>
          <cell r="E177">
            <v>1.1946308724832215</v>
          </cell>
          <cell r="F177">
            <v>1.3255813953488371</v>
          </cell>
          <cell r="G177">
            <v>1.3636363636363635</v>
          </cell>
        </row>
        <row r="178">
          <cell r="A178">
            <v>35706</v>
          </cell>
          <cell r="B178">
            <v>0.89603960396039606</v>
          </cell>
          <cell r="C178">
            <v>0.9726989079563183</v>
          </cell>
          <cell r="D178">
            <v>0.96240601503759393</v>
          </cell>
          <cell r="E178">
            <v>1.2516778523489933</v>
          </cell>
          <cell r="F178">
            <v>1.3720930232558139</v>
          </cell>
          <cell r="G178">
            <v>1.3636363636363635</v>
          </cell>
        </row>
        <row r="179">
          <cell r="A179">
            <v>35709</v>
          </cell>
          <cell r="B179">
            <v>0.90594059405940597</v>
          </cell>
          <cell r="C179">
            <v>0.9726989079563183</v>
          </cell>
          <cell r="D179">
            <v>0.95676691729323304</v>
          </cell>
          <cell r="E179">
            <v>1.2348993288590604</v>
          </cell>
          <cell r="F179">
            <v>1.3232558139534885</v>
          </cell>
          <cell r="G179">
            <v>1.3636363636363635</v>
          </cell>
        </row>
        <row r="180">
          <cell r="A180">
            <v>35710</v>
          </cell>
          <cell r="B180">
            <v>0.94059405940594054</v>
          </cell>
          <cell r="C180">
            <v>1.0015600624024961</v>
          </cell>
          <cell r="D180">
            <v>1.0037593984962405</v>
          </cell>
          <cell r="E180">
            <v>1.3154362416107384</v>
          </cell>
          <cell r="F180">
            <v>1.4267441860465115</v>
          </cell>
          <cell r="G180">
            <v>1.3636363636363635</v>
          </cell>
        </row>
        <row r="181">
          <cell r="A181">
            <v>35711</v>
          </cell>
          <cell r="B181">
            <v>0.92904290429042902</v>
          </cell>
          <cell r="C181">
            <v>0.98751950078003126</v>
          </cell>
          <cell r="D181">
            <v>0.99812030075187974</v>
          </cell>
          <cell r="E181">
            <v>1.2718120805369129</v>
          </cell>
          <cell r="F181">
            <v>1.4488372093023256</v>
          </cell>
          <cell r="G181">
            <v>1.3636363636363635</v>
          </cell>
        </row>
        <row r="182">
          <cell r="A182">
            <v>35712</v>
          </cell>
          <cell r="B182">
            <v>0.93234323432343236</v>
          </cell>
          <cell r="C182">
            <v>0.98595943837753508</v>
          </cell>
          <cell r="D182">
            <v>0.98308270676691734</v>
          </cell>
          <cell r="E182">
            <v>1.2785234899328859</v>
          </cell>
          <cell r="F182">
            <v>1.430232558139535</v>
          </cell>
          <cell r="G182">
            <v>1.3636363636363635</v>
          </cell>
        </row>
        <row r="183">
          <cell r="A183">
            <v>35713</v>
          </cell>
          <cell r="B183">
            <v>0.92079207920792083</v>
          </cell>
          <cell r="C183">
            <v>0.98049921996879874</v>
          </cell>
          <cell r="D183">
            <v>0.98308270676691734</v>
          </cell>
          <cell r="E183">
            <v>1.2651006711409396</v>
          </cell>
          <cell r="F183">
            <v>1.3720930232558139</v>
          </cell>
          <cell r="G183">
            <v>1.3636363636363635</v>
          </cell>
        </row>
        <row r="184">
          <cell r="A184">
            <v>35716</v>
          </cell>
          <cell r="B184">
            <v>0.91419141914191415</v>
          </cell>
          <cell r="C184">
            <v>0.99687987519500776</v>
          </cell>
          <cell r="D184">
            <v>0.98684210526315785</v>
          </cell>
          <cell r="E184">
            <v>1.2885906040268456</v>
          </cell>
          <cell r="F184">
            <v>1.4162790697674419</v>
          </cell>
          <cell r="G184">
            <v>1.3636363636363635</v>
          </cell>
        </row>
        <row r="185">
          <cell r="A185">
            <v>35717</v>
          </cell>
          <cell r="B185">
            <v>0.91914191419141911</v>
          </cell>
          <cell r="C185">
            <v>0.98985959438377535</v>
          </cell>
          <cell r="D185">
            <v>0.99248120300751874</v>
          </cell>
          <cell r="E185">
            <v>1.2818791946308725</v>
          </cell>
          <cell r="F185">
            <v>1.3767441860465117</v>
          </cell>
          <cell r="G185">
            <v>1.3636363636363635</v>
          </cell>
        </row>
        <row r="186">
          <cell r="A186">
            <v>35718</v>
          </cell>
          <cell r="B186">
            <v>0.91089108910891092</v>
          </cell>
          <cell r="C186">
            <v>0.98361934477379098</v>
          </cell>
          <cell r="D186">
            <v>0.98308270676691734</v>
          </cell>
          <cell r="E186">
            <v>1.2919463087248322</v>
          </cell>
          <cell r="F186">
            <v>1.3674418604651162</v>
          </cell>
          <cell r="G186">
            <v>1.3636363636363635</v>
          </cell>
        </row>
        <row r="187">
          <cell r="A187">
            <v>35719</v>
          </cell>
          <cell r="B187">
            <v>0.91419141914191415</v>
          </cell>
          <cell r="C187">
            <v>0.95865834633385338</v>
          </cell>
          <cell r="D187">
            <v>0.95864661654135341</v>
          </cell>
          <cell r="E187">
            <v>1.2651006711409396</v>
          </cell>
          <cell r="F187">
            <v>1.3465116279069766</v>
          </cell>
          <cell r="G187">
            <v>1.3636363636363635</v>
          </cell>
        </row>
        <row r="188">
          <cell r="A188">
            <v>35720</v>
          </cell>
          <cell r="B188">
            <v>0.90594059405940597</v>
          </cell>
          <cell r="C188">
            <v>0.93369734789391579</v>
          </cell>
          <cell r="D188">
            <v>0.96804511278195493</v>
          </cell>
          <cell r="E188">
            <v>1.2718120805369129</v>
          </cell>
          <cell r="F188">
            <v>1.3104651162790697</v>
          </cell>
          <cell r="G188">
            <v>1.3636363636363635</v>
          </cell>
        </row>
        <row r="189">
          <cell r="A189">
            <v>35723</v>
          </cell>
          <cell r="B189">
            <v>0.91584158415841588</v>
          </cell>
          <cell r="C189">
            <v>0.9430577223088924</v>
          </cell>
          <cell r="D189">
            <v>0.99624060150375937</v>
          </cell>
          <cell r="E189">
            <v>1.2986577181208054</v>
          </cell>
          <cell r="F189">
            <v>1.3511627906976744</v>
          </cell>
          <cell r="G189">
            <v>1.3636363636363635</v>
          </cell>
        </row>
        <row r="190">
          <cell r="A190">
            <v>35724</v>
          </cell>
          <cell r="B190">
            <v>0.94059405940594054</v>
          </cell>
          <cell r="C190">
            <v>0.96567862714508579</v>
          </cell>
          <cell r="D190">
            <v>0.98308270676691734</v>
          </cell>
          <cell r="E190">
            <v>1.3221476510067114</v>
          </cell>
          <cell r="F190">
            <v>1.3604651162790697</v>
          </cell>
          <cell r="G190">
            <v>1.3636363636363635</v>
          </cell>
        </row>
        <row r="191">
          <cell r="A191">
            <v>35725</v>
          </cell>
          <cell r="B191">
            <v>0.93151815181518149</v>
          </cell>
          <cell r="C191">
            <v>0.95865834633385338</v>
          </cell>
          <cell r="D191">
            <v>0.96992481203007519</v>
          </cell>
          <cell r="E191">
            <v>1.2818791946308725</v>
          </cell>
          <cell r="F191">
            <v>1.3627906976744186</v>
          </cell>
          <cell r="G191">
            <v>1.3636363636363635</v>
          </cell>
        </row>
        <row r="192">
          <cell r="A192">
            <v>35726</v>
          </cell>
          <cell r="B192">
            <v>0.93069306930693074</v>
          </cell>
          <cell r="C192">
            <v>0.95163806552262087</v>
          </cell>
          <cell r="D192">
            <v>0.96052631578947367</v>
          </cell>
          <cell r="E192">
            <v>1.2449664429530201</v>
          </cell>
          <cell r="F192">
            <v>1.3209302325581396</v>
          </cell>
          <cell r="G192">
            <v>1.3636363636363635</v>
          </cell>
        </row>
        <row r="193">
          <cell r="A193">
            <v>35727</v>
          </cell>
          <cell r="B193">
            <v>0.9092409240924092</v>
          </cell>
          <cell r="C193">
            <v>0.94071762870514819</v>
          </cell>
          <cell r="D193">
            <v>0.96240601503759393</v>
          </cell>
          <cell r="E193">
            <v>1.2147651006711409</v>
          </cell>
          <cell r="F193">
            <v>1.2790697674418605</v>
          </cell>
          <cell r="G193">
            <v>1.3636363636363635</v>
          </cell>
        </row>
        <row r="194">
          <cell r="A194">
            <v>35730</v>
          </cell>
          <cell r="B194">
            <v>0.83333333333333337</v>
          </cell>
          <cell r="C194">
            <v>0.86115444617784709</v>
          </cell>
          <cell r="D194">
            <v>0.89473684210526316</v>
          </cell>
          <cell r="E194">
            <v>1.1241610738255035</v>
          </cell>
          <cell r="F194">
            <v>0.4813953488372093</v>
          </cell>
          <cell r="G194">
            <v>1.3636363636363635</v>
          </cell>
        </row>
        <row r="195">
          <cell r="A195">
            <v>35731</v>
          </cell>
          <cell r="B195">
            <v>0.87458745874587462</v>
          </cell>
          <cell r="C195">
            <v>0.89781591263650551</v>
          </cell>
          <cell r="D195">
            <v>0.91917293233082709</v>
          </cell>
          <cell r="E195">
            <v>1.1543624161073827</v>
          </cell>
          <cell r="F195">
            <v>0.47209302325581393</v>
          </cell>
          <cell r="G195">
            <v>1.3636363636363635</v>
          </cell>
        </row>
        <row r="196">
          <cell r="A196">
            <v>35732</v>
          </cell>
          <cell r="B196">
            <v>0.85973597359735976</v>
          </cell>
          <cell r="C196">
            <v>0.90561622464898595</v>
          </cell>
          <cell r="D196">
            <v>0.90601503759398494</v>
          </cell>
          <cell r="E196">
            <v>1.1577181208053691</v>
          </cell>
          <cell r="F196">
            <v>0.5058139534883721</v>
          </cell>
          <cell r="G196">
            <v>1.3636363636363635</v>
          </cell>
        </row>
        <row r="197">
          <cell r="A197">
            <v>35733</v>
          </cell>
          <cell r="B197">
            <v>0.85313531353135319</v>
          </cell>
          <cell r="C197">
            <v>0.8931357254290172</v>
          </cell>
          <cell r="D197">
            <v>0.89097744360902253</v>
          </cell>
          <cell r="E197">
            <v>1.1208053691275168</v>
          </cell>
          <cell r="F197">
            <v>0.48023255813953486</v>
          </cell>
          <cell r="G197">
            <v>1.3636363636363635</v>
          </cell>
        </row>
        <row r="198">
          <cell r="A198">
            <v>35734</v>
          </cell>
          <cell r="B198">
            <v>0.8547854785478548</v>
          </cell>
          <cell r="C198">
            <v>0.88689547581903272</v>
          </cell>
          <cell r="D198">
            <v>0.86466165413533835</v>
          </cell>
          <cell r="E198">
            <v>1.1241610738255035</v>
          </cell>
          <cell r="F198">
            <v>0.48023255813953486</v>
          </cell>
          <cell r="G198">
            <v>1.3636363636363635</v>
          </cell>
        </row>
        <row r="199">
          <cell r="A199">
            <v>35737</v>
          </cell>
          <cell r="B199">
            <v>0.86138613861386137</v>
          </cell>
          <cell r="C199">
            <v>0.90717628705148201</v>
          </cell>
          <cell r="D199">
            <v>0.8778195488721805</v>
          </cell>
          <cell r="E199">
            <v>1.1677852348993289</v>
          </cell>
          <cell r="F199">
            <v>0.48372093023255813</v>
          </cell>
          <cell r="G199">
            <v>1.3636363636363635</v>
          </cell>
        </row>
        <row r="200">
          <cell r="A200">
            <v>35738</v>
          </cell>
          <cell r="B200">
            <v>0.85973597359735976</v>
          </cell>
          <cell r="C200">
            <v>0.92433697347893917</v>
          </cell>
          <cell r="D200">
            <v>0.88157894736842102</v>
          </cell>
          <cell r="E200">
            <v>1.1845637583892616</v>
          </cell>
          <cell r="F200">
            <v>0.47093023255813954</v>
          </cell>
          <cell r="G200">
            <v>1.3636363636363635</v>
          </cell>
        </row>
        <row r="201">
          <cell r="A201">
            <v>35739</v>
          </cell>
          <cell r="B201">
            <v>0.86138613861386137</v>
          </cell>
          <cell r="C201">
            <v>0.89937597503900157</v>
          </cell>
          <cell r="D201">
            <v>0.89473684210526316</v>
          </cell>
          <cell r="E201">
            <v>1.1845637583892616</v>
          </cell>
          <cell r="F201">
            <v>0.44418604651162791</v>
          </cell>
          <cell r="G201">
            <v>1.3636363636363635</v>
          </cell>
        </row>
        <row r="202">
          <cell r="A202">
            <v>35740</v>
          </cell>
          <cell r="B202">
            <v>0.90264026402640263</v>
          </cell>
          <cell r="C202">
            <v>0.90639625585023398</v>
          </cell>
          <cell r="D202">
            <v>0.89097744360902253</v>
          </cell>
          <cell r="E202">
            <v>1.2080536912751678</v>
          </cell>
          <cell r="F202">
            <v>0.45930232558139533</v>
          </cell>
          <cell r="G202">
            <v>1.3636363636363635</v>
          </cell>
        </row>
        <row r="203">
          <cell r="A203">
            <v>35741</v>
          </cell>
          <cell r="B203">
            <v>0.9273927392739274</v>
          </cell>
          <cell r="C203">
            <v>0.92667706708268327</v>
          </cell>
          <cell r="D203">
            <v>0.87593984962406013</v>
          </cell>
          <cell r="E203">
            <v>1.2013422818791946</v>
          </cell>
          <cell r="F203">
            <v>0.47325581395348837</v>
          </cell>
          <cell r="G203">
            <v>1.3636363636363635</v>
          </cell>
        </row>
        <row r="204">
          <cell r="A204">
            <v>35744</v>
          </cell>
          <cell r="B204">
            <v>0.94389438943894388</v>
          </cell>
          <cell r="C204">
            <v>0.94461778471138846</v>
          </cell>
          <cell r="D204">
            <v>0.89473684210526316</v>
          </cell>
          <cell r="E204">
            <v>1.2214765100671141</v>
          </cell>
          <cell r="F204">
            <v>0.46046511627906977</v>
          </cell>
          <cell r="G204">
            <v>1.3636363636363635</v>
          </cell>
        </row>
        <row r="205">
          <cell r="A205">
            <v>35745</v>
          </cell>
          <cell r="B205">
            <v>0.94884488448844884</v>
          </cell>
          <cell r="C205">
            <v>0.97191887675507016</v>
          </cell>
          <cell r="D205">
            <v>0.92105263157894735</v>
          </cell>
          <cell r="E205">
            <v>1.2214765100671141</v>
          </cell>
          <cell r="F205">
            <v>0.46395348837209305</v>
          </cell>
          <cell r="G205">
            <v>1.3636363636363635</v>
          </cell>
        </row>
        <row r="206">
          <cell r="A206">
            <v>35746</v>
          </cell>
          <cell r="B206">
            <v>0.9092409240924092</v>
          </cell>
          <cell r="C206">
            <v>0.96099843993759748</v>
          </cell>
          <cell r="D206">
            <v>0.90601503759398494</v>
          </cell>
          <cell r="E206">
            <v>1.1812080536912752</v>
          </cell>
          <cell r="F206">
            <v>0.44534883720930235</v>
          </cell>
          <cell r="G206">
            <v>1.3636363636363635</v>
          </cell>
        </row>
        <row r="207">
          <cell r="A207">
            <v>35747</v>
          </cell>
          <cell r="B207">
            <v>0.91254125412541254</v>
          </cell>
          <cell r="C207">
            <v>0.95865834633385338</v>
          </cell>
          <cell r="D207">
            <v>0.91541353383458646</v>
          </cell>
          <cell r="E207">
            <v>1.1644295302013423</v>
          </cell>
          <cell r="F207">
            <v>0.43604651162790697</v>
          </cell>
          <cell r="G207">
            <v>1.3636363636363635</v>
          </cell>
        </row>
        <row r="208">
          <cell r="A208">
            <v>35748</v>
          </cell>
          <cell r="B208">
            <v>0.89768976897689767</v>
          </cell>
          <cell r="C208">
            <v>0.96723868954758185</v>
          </cell>
          <cell r="D208">
            <v>0.89473684210526316</v>
          </cell>
          <cell r="E208">
            <v>1.1644295302013423</v>
          </cell>
          <cell r="F208">
            <v>0.46279069767441861</v>
          </cell>
          <cell r="G208">
            <v>1.3636363636363635</v>
          </cell>
        </row>
        <row r="209">
          <cell r="A209">
            <v>35751</v>
          </cell>
          <cell r="B209">
            <v>0.90429042904290424</v>
          </cell>
          <cell r="C209">
            <v>0.98595943837753508</v>
          </cell>
          <cell r="D209">
            <v>0.90601503759398494</v>
          </cell>
          <cell r="E209">
            <v>1.1946308724832215</v>
          </cell>
          <cell r="F209">
            <v>0.44883720930232557</v>
          </cell>
          <cell r="G209">
            <v>1.3636363636363635</v>
          </cell>
        </row>
        <row r="210">
          <cell r="A210">
            <v>35752</v>
          </cell>
          <cell r="B210">
            <v>0.89273927392739272</v>
          </cell>
          <cell r="C210">
            <v>0.9773790951638065</v>
          </cell>
          <cell r="D210">
            <v>0.89849624060150379</v>
          </cell>
          <cell r="E210">
            <v>1.1979865771812082</v>
          </cell>
          <cell r="F210">
            <v>0.4325581395348837</v>
          </cell>
          <cell r="G210">
            <v>1.3636363636363635</v>
          </cell>
        </row>
        <row r="211">
          <cell r="A211">
            <v>35753</v>
          </cell>
          <cell r="B211">
            <v>0.89603960396039606</v>
          </cell>
          <cell r="C211">
            <v>0.97581903276131043</v>
          </cell>
          <cell r="D211">
            <v>0.87969924812030076</v>
          </cell>
          <cell r="E211">
            <v>1.1711409395973154</v>
          </cell>
          <cell r="F211">
            <v>0.44069767441860463</v>
          </cell>
          <cell r="G211">
            <v>1.3636363636363635</v>
          </cell>
        </row>
        <row r="212">
          <cell r="A212">
            <v>35754</v>
          </cell>
          <cell r="B212">
            <v>0.87128712871287128</v>
          </cell>
          <cell r="C212">
            <v>0.9726989079563183</v>
          </cell>
          <cell r="D212">
            <v>0.90037593984962405</v>
          </cell>
          <cell r="E212">
            <v>1.1812080536912752</v>
          </cell>
          <cell r="F212">
            <v>0.4325581395348837</v>
          </cell>
          <cell r="G212">
            <v>1.3636363636363635</v>
          </cell>
        </row>
        <row r="213">
          <cell r="A213">
            <v>35755</v>
          </cell>
          <cell r="B213">
            <v>0.88613861386138615</v>
          </cell>
          <cell r="C213">
            <v>0.97035881435257409</v>
          </cell>
          <cell r="D213">
            <v>0.8928571428571429</v>
          </cell>
          <cell r="E213">
            <v>1.1912751677852349</v>
          </cell>
          <cell r="F213">
            <v>0.42674418604651165</v>
          </cell>
          <cell r="G213">
            <v>1.3636363636363635</v>
          </cell>
        </row>
        <row r="214">
          <cell r="A214">
            <v>35758</v>
          </cell>
          <cell r="B214">
            <v>0.86468646864686471</v>
          </cell>
          <cell r="C214">
            <v>0.94929797191887677</v>
          </cell>
          <cell r="D214">
            <v>0.8928571428571429</v>
          </cell>
          <cell r="E214">
            <v>1.174496644295302</v>
          </cell>
          <cell r="F214">
            <v>0.42441860465116277</v>
          </cell>
          <cell r="G214">
            <v>1.3636363636363635</v>
          </cell>
        </row>
        <row r="215">
          <cell r="A215">
            <v>35759</v>
          </cell>
          <cell r="B215">
            <v>0.68151815181518149</v>
          </cell>
          <cell r="C215">
            <v>0.93369734789391579</v>
          </cell>
          <cell r="D215">
            <v>0.88721804511278191</v>
          </cell>
          <cell r="E215">
            <v>1.1812080536912752</v>
          </cell>
          <cell r="F215">
            <v>0.42790697674418604</v>
          </cell>
          <cell r="G215">
            <v>1.3636363636363635</v>
          </cell>
        </row>
        <row r="216">
          <cell r="A216">
            <v>35760</v>
          </cell>
          <cell r="B216">
            <v>0.70792079207920788</v>
          </cell>
          <cell r="C216">
            <v>0.93447737909516382</v>
          </cell>
          <cell r="D216">
            <v>0.84774436090225569</v>
          </cell>
          <cell r="E216">
            <v>1.1845637583892616</v>
          </cell>
          <cell r="F216">
            <v>0.43604651162790697</v>
          </cell>
          <cell r="G216">
            <v>1.3636363636363635</v>
          </cell>
        </row>
        <row r="217">
          <cell r="A217">
            <v>35761</v>
          </cell>
          <cell r="B217">
            <v>0.70792079207920788</v>
          </cell>
          <cell r="C217">
            <v>0.93447737909516382</v>
          </cell>
          <cell r="D217">
            <v>0.84774436090225569</v>
          </cell>
          <cell r="E217">
            <v>1.1845637583892616</v>
          </cell>
          <cell r="F217">
            <v>0.43604651162790697</v>
          </cell>
          <cell r="G217">
            <v>1.3636363636363635</v>
          </cell>
        </row>
        <row r="218">
          <cell r="A218">
            <v>35762</v>
          </cell>
          <cell r="B218">
            <v>0.70957095709570961</v>
          </cell>
          <cell r="C218">
            <v>0.93603744149765988</v>
          </cell>
          <cell r="D218">
            <v>0.84398496240601506</v>
          </cell>
          <cell r="E218">
            <v>1.1912751677852349</v>
          </cell>
          <cell r="F218">
            <v>0.44418604651162791</v>
          </cell>
          <cell r="G218">
            <v>1.3636363636363635</v>
          </cell>
        </row>
        <row r="219">
          <cell r="A219">
            <v>35765</v>
          </cell>
          <cell r="B219">
            <v>0.72277227722772275</v>
          </cell>
          <cell r="C219">
            <v>0.96723868954758185</v>
          </cell>
          <cell r="D219">
            <v>0.85902255639097747</v>
          </cell>
          <cell r="E219">
            <v>1.2281879194630871</v>
          </cell>
          <cell r="F219">
            <v>0.45348837209302323</v>
          </cell>
          <cell r="G219">
            <v>1.3636363636363635</v>
          </cell>
        </row>
        <row r="220">
          <cell r="A220">
            <v>35766</v>
          </cell>
          <cell r="B220">
            <v>0.70132013201320131</v>
          </cell>
          <cell r="C220">
            <v>0.98283931357254295</v>
          </cell>
          <cell r="D220">
            <v>0.84586466165413532</v>
          </cell>
          <cell r="E220">
            <v>1.2080536912751678</v>
          </cell>
          <cell r="F220">
            <v>0.43720930232558142</v>
          </cell>
          <cell r="G220">
            <v>1.3636363636363635</v>
          </cell>
        </row>
        <row r="221">
          <cell r="A221">
            <v>35767</v>
          </cell>
          <cell r="B221">
            <v>0.71122112211221122</v>
          </cell>
          <cell r="C221">
            <v>1.0015600624024961</v>
          </cell>
          <cell r="D221">
            <v>0.84586466165413532</v>
          </cell>
          <cell r="E221">
            <v>1.1879194630872483</v>
          </cell>
          <cell r="F221">
            <v>0.44186046511627908</v>
          </cell>
          <cell r="G221">
            <v>1.3636363636363635</v>
          </cell>
        </row>
        <row r="222">
          <cell r="A222">
            <v>35768</v>
          </cell>
          <cell r="B222">
            <v>0.70709570957095713</v>
          </cell>
          <cell r="C222">
            <v>0.9929797191887676</v>
          </cell>
          <cell r="D222">
            <v>0.84210526315789469</v>
          </cell>
          <cell r="E222">
            <v>1.2483221476510067</v>
          </cell>
          <cell r="F222">
            <v>0.39302325581395348</v>
          </cell>
          <cell r="G222">
            <v>1.3636363636363635</v>
          </cell>
        </row>
        <row r="223">
          <cell r="A223">
            <v>35769</v>
          </cell>
          <cell r="B223">
            <v>0.71452145214521456</v>
          </cell>
          <cell r="C223">
            <v>0.99687987519500776</v>
          </cell>
          <cell r="D223">
            <v>0.84210526315789469</v>
          </cell>
          <cell r="E223">
            <v>1.2583892617449663</v>
          </cell>
          <cell r="F223">
            <v>0.413953488372093</v>
          </cell>
          <cell r="G223">
            <v>1.3636363636363635</v>
          </cell>
        </row>
        <row r="224">
          <cell r="A224">
            <v>35772</v>
          </cell>
          <cell r="B224">
            <v>0.72277227722772275</v>
          </cell>
          <cell r="C224">
            <v>0.98673946957878311</v>
          </cell>
          <cell r="D224">
            <v>0.82518796992481203</v>
          </cell>
          <cell r="E224">
            <v>1.2483221476510067</v>
          </cell>
          <cell r="F224">
            <v>0.39767441860465114</v>
          </cell>
          <cell r="G224">
            <v>1.3636363636363635</v>
          </cell>
        </row>
        <row r="225">
          <cell r="A225">
            <v>35773</v>
          </cell>
          <cell r="B225">
            <v>0.71617161716171618</v>
          </cell>
          <cell r="C225">
            <v>0.99219968798751945</v>
          </cell>
          <cell r="D225">
            <v>0.80639097744360899</v>
          </cell>
          <cell r="E225">
            <v>1.2751677852348993</v>
          </cell>
          <cell r="F225">
            <v>0.37325581395348839</v>
          </cell>
          <cell r="G225">
            <v>1.3636363636363635</v>
          </cell>
        </row>
        <row r="226">
          <cell r="A226">
            <v>35774</v>
          </cell>
          <cell r="B226">
            <v>0.70792079207920788</v>
          </cell>
          <cell r="C226">
            <v>0.98751950078003126</v>
          </cell>
          <cell r="D226">
            <v>0.76315789473684215</v>
          </cell>
          <cell r="E226">
            <v>1.1476510067114094</v>
          </cell>
          <cell r="F226">
            <v>0.31860465116279069</v>
          </cell>
          <cell r="G226">
            <v>1.3636363636363635</v>
          </cell>
        </row>
        <row r="227">
          <cell r="A227">
            <v>35775</v>
          </cell>
          <cell r="B227">
            <v>0.70709570957095713</v>
          </cell>
          <cell r="C227">
            <v>0.9750390015600624</v>
          </cell>
          <cell r="D227">
            <v>0.75939849624060152</v>
          </cell>
          <cell r="E227">
            <v>1.1275167785234899</v>
          </cell>
          <cell r="F227">
            <v>0.30813953488372092</v>
          </cell>
          <cell r="G227">
            <v>1.3636363636363635</v>
          </cell>
        </row>
        <row r="228">
          <cell r="A228">
            <v>35776</v>
          </cell>
          <cell r="B228">
            <v>0.70297029702970293</v>
          </cell>
          <cell r="C228">
            <v>0.98517940717628705</v>
          </cell>
          <cell r="D228">
            <v>0.75939849624060152</v>
          </cell>
          <cell r="E228">
            <v>1.1241610738255035</v>
          </cell>
          <cell r="F228">
            <v>0.28953488372093023</v>
          </cell>
          <cell r="G228">
            <v>1.3636363636363635</v>
          </cell>
        </row>
        <row r="229">
          <cell r="A229">
            <v>35779</v>
          </cell>
          <cell r="B229">
            <v>0.71122112211221122</v>
          </cell>
          <cell r="C229">
            <v>1.0031201248049921</v>
          </cell>
          <cell r="D229">
            <v>0.73684210526315785</v>
          </cell>
          <cell r="E229">
            <v>1.1174496644295302</v>
          </cell>
          <cell r="F229">
            <v>0.2930232558139535</v>
          </cell>
          <cell r="G229">
            <v>1.3636363636363635</v>
          </cell>
        </row>
        <row r="230">
          <cell r="A230">
            <v>35780</v>
          </cell>
          <cell r="B230">
            <v>0.71947194719471952</v>
          </cell>
          <cell r="C230">
            <v>0.99375975039001563</v>
          </cell>
          <cell r="D230">
            <v>0.73872180451127822</v>
          </cell>
          <cell r="E230">
            <v>1.0906040268456376</v>
          </cell>
          <cell r="F230">
            <v>0.30116279069767443</v>
          </cell>
          <cell r="G230">
            <v>1.3636363636363635</v>
          </cell>
        </row>
        <row r="231">
          <cell r="A231">
            <v>35781</v>
          </cell>
          <cell r="B231">
            <v>0.71782178217821779</v>
          </cell>
          <cell r="C231">
            <v>0.98439937597503901</v>
          </cell>
          <cell r="D231">
            <v>0.75375939849624063</v>
          </cell>
          <cell r="E231">
            <v>1.080536912751678</v>
          </cell>
          <cell r="F231">
            <v>0.3</v>
          </cell>
          <cell r="G231">
            <v>1.3636363636363635</v>
          </cell>
        </row>
        <row r="232">
          <cell r="A232">
            <v>35782</v>
          </cell>
          <cell r="B232">
            <v>0.71122112211221122</v>
          </cell>
          <cell r="C232">
            <v>0.86739469578783146</v>
          </cell>
          <cell r="D232">
            <v>0.71240601503759393</v>
          </cell>
          <cell r="E232">
            <v>1.0671140939597314</v>
          </cell>
          <cell r="F232">
            <v>0.27790697674418607</v>
          </cell>
          <cell r="G232">
            <v>1.3636363636363635</v>
          </cell>
        </row>
        <row r="233">
          <cell r="A233">
            <v>35783</v>
          </cell>
          <cell r="B233">
            <v>0.70379537953795379</v>
          </cell>
          <cell r="C233">
            <v>0.84789391575663031</v>
          </cell>
          <cell r="D233">
            <v>0.68045112781954886</v>
          </cell>
          <cell r="E233">
            <v>1.0503355704697988</v>
          </cell>
          <cell r="F233">
            <v>0.28255813953488373</v>
          </cell>
          <cell r="G233">
            <v>1.3636363636363635</v>
          </cell>
        </row>
        <row r="234">
          <cell r="A234">
            <v>35786</v>
          </cell>
          <cell r="B234">
            <v>0.71947194719471952</v>
          </cell>
          <cell r="C234">
            <v>0.8408736349453978</v>
          </cell>
          <cell r="D234">
            <v>0.68045112781954886</v>
          </cell>
          <cell r="E234">
            <v>1.0402684563758389</v>
          </cell>
          <cell r="F234">
            <v>0.28139534883720929</v>
          </cell>
          <cell r="G234">
            <v>1.3636363636363635</v>
          </cell>
        </row>
        <row r="235">
          <cell r="A235">
            <v>35787</v>
          </cell>
          <cell r="B235">
            <v>0.70627062706270627</v>
          </cell>
          <cell r="C235">
            <v>0.8408736349453978</v>
          </cell>
          <cell r="D235">
            <v>0.67669172932330823</v>
          </cell>
          <cell r="E235">
            <v>1.0201342281879195</v>
          </cell>
          <cell r="F235">
            <v>0.27209302325581397</v>
          </cell>
          <cell r="G235">
            <v>1.3636363636363635</v>
          </cell>
        </row>
        <row r="236">
          <cell r="A236">
            <v>35788</v>
          </cell>
          <cell r="B236">
            <v>0.70297029702970293</v>
          </cell>
          <cell r="C236">
            <v>0.83619344773790949</v>
          </cell>
          <cell r="D236">
            <v>0.68421052631578949</v>
          </cell>
          <cell r="E236">
            <v>1.0134228187919463</v>
          </cell>
          <cell r="F236">
            <v>0.26976744186046514</v>
          </cell>
          <cell r="G236">
            <v>1.3636363636363635</v>
          </cell>
        </row>
        <row r="237">
          <cell r="A237">
            <v>35789</v>
          </cell>
          <cell r="B237">
            <v>0.70297029702970293</v>
          </cell>
          <cell r="C237">
            <v>0.83619344773790949</v>
          </cell>
          <cell r="D237">
            <v>0.68421052631578949</v>
          </cell>
          <cell r="E237">
            <v>1.0134228187919463</v>
          </cell>
          <cell r="F237">
            <v>0.26976744186046514</v>
          </cell>
          <cell r="G237">
            <v>1.3636363636363635</v>
          </cell>
        </row>
        <row r="238">
          <cell r="A238">
            <v>35790</v>
          </cell>
          <cell r="B238">
            <v>0.70462046204620465</v>
          </cell>
          <cell r="C238">
            <v>0.8408736349453978</v>
          </cell>
          <cell r="D238">
            <v>0.68233082706766912</v>
          </cell>
          <cell r="E238">
            <v>1.0134228187919463</v>
          </cell>
          <cell r="F238">
            <v>0.2686046511627907</v>
          </cell>
          <cell r="G238">
            <v>1.3636363636363635</v>
          </cell>
        </row>
        <row r="239">
          <cell r="A239">
            <v>35793</v>
          </cell>
          <cell r="B239">
            <v>0.68976897689768979</v>
          </cell>
          <cell r="C239">
            <v>0.84165366614664583</v>
          </cell>
          <cell r="D239">
            <v>0.68045112781954886</v>
          </cell>
          <cell r="E239">
            <v>1.0335570469798658</v>
          </cell>
          <cell r="F239">
            <v>0.2686046511627907</v>
          </cell>
          <cell r="G239">
            <v>1.3636363636363635</v>
          </cell>
        </row>
        <row r="240">
          <cell r="A240">
            <v>35794</v>
          </cell>
          <cell r="B240">
            <v>0.69471947194719474</v>
          </cell>
          <cell r="C240">
            <v>0.87363494539781594</v>
          </cell>
          <cell r="D240">
            <v>0.6992481203007519</v>
          </cell>
          <cell r="E240">
            <v>1.080536912751678</v>
          </cell>
          <cell r="F240">
            <v>0.28837209302325584</v>
          </cell>
          <cell r="G240">
            <v>1.3636363636363635</v>
          </cell>
        </row>
        <row r="241">
          <cell r="A241">
            <v>35795</v>
          </cell>
          <cell r="B241">
            <v>0.6914191419141914</v>
          </cell>
          <cell r="C241">
            <v>0.88065522620904835</v>
          </cell>
          <cell r="D241">
            <v>0.66917293233082709</v>
          </cell>
          <cell r="E241">
            <v>1.1140939597315436</v>
          </cell>
          <cell r="F241">
            <v>0.28953488372093023</v>
          </cell>
          <cell r="G241">
            <v>1.3636363636363635</v>
          </cell>
        </row>
        <row r="242">
          <cell r="A242">
            <v>35796</v>
          </cell>
          <cell r="B242">
            <v>0.6914191419141914</v>
          </cell>
          <cell r="C242">
            <v>0.88065522620904835</v>
          </cell>
          <cell r="D242">
            <v>0.66917293233082709</v>
          </cell>
          <cell r="E242">
            <v>1.1140939597315436</v>
          </cell>
          <cell r="F242">
            <v>0.28953488372093023</v>
          </cell>
          <cell r="G242">
            <v>1.3636363636363635</v>
          </cell>
        </row>
        <row r="243">
          <cell r="A243">
            <v>35797</v>
          </cell>
          <cell r="B243">
            <v>0.69636963696369636</v>
          </cell>
          <cell r="C243">
            <v>0.87363494539781594</v>
          </cell>
          <cell r="D243">
            <v>0.69548872180451127</v>
          </cell>
          <cell r="E243">
            <v>1.1342281879194631</v>
          </cell>
          <cell r="F243">
            <v>0.31860465116279069</v>
          </cell>
          <cell r="G243">
            <v>1.3636363636363635</v>
          </cell>
        </row>
        <row r="244">
          <cell r="A244">
            <v>35800</v>
          </cell>
          <cell r="B244">
            <v>0.68811881188118806</v>
          </cell>
          <cell r="C244">
            <v>0.87831513260530425</v>
          </cell>
          <cell r="D244">
            <v>0.69548872180451127</v>
          </cell>
          <cell r="E244">
            <v>1.1409395973154361</v>
          </cell>
          <cell r="F244">
            <v>0.33953488372093021</v>
          </cell>
          <cell r="G244">
            <v>1.3636363636363635</v>
          </cell>
        </row>
        <row r="245">
          <cell r="A245">
            <v>35801</v>
          </cell>
          <cell r="B245">
            <v>0.66666666666666663</v>
          </cell>
          <cell r="C245">
            <v>0.9024960998439937</v>
          </cell>
          <cell r="D245">
            <v>0.69172932330827064</v>
          </cell>
          <cell r="E245">
            <v>1.1140939597315436</v>
          </cell>
          <cell r="F245">
            <v>0.32558139534883723</v>
          </cell>
          <cell r="G245">
            <v>1.3636363636363635</v>
          </cell>
        </row>
        <row r="246">
          <cell r="A246">
            <v>35802</v>
          </cell>
          <cell r="B246">
            <v>0.72607260726072609</v>
          </cell>
          <cell r="C246">
            <v>0.91107644305772228</v>
          </cell>
          <cell r="D246">
            <v>0.73308270676691734</v>
          </cell>
          <cell r="E246">
            <v>1.1677852348993289</v>
          </cell>
          <cell r="F246">
            <v>0.3174418604651163</v>
          </cell>
          <cell r="G246">
            <v>1.3636363636363635</v>
          </cell>
        </row>
        <row r="247">
          <cell r="A247">
            <v>35803</v>
          </cell>
          <cell r="B247">
            <v>0.68646864686468645</v>
          </cell>
          <cell r="C247">
            <v>0.88767550702028086</v>
          </cell>
          <cell r="D247">
            <v>0.74060150375939848</v>
          </cell>
          <cell r="E247">
            <v>1.1174496644295302</v>
          </cell>
          <cell r="F247">
            <v>0.30465116279069765</v>
          </cell>
          <cell r="G247">
            <v>1.3636363636363635</v>
          </cell>
        </row>
        <row r="248">
          <cell r="A248">
            <v>35804</v>
          </cell>
          <cell r="B248">
            <v>0.65841584158415845</v>
          </cell>
          <cell r="C248">
            <v>0.86895475819032764</v>
          </cell>
          <cell r="D248">
            <v>0.74060150375939848</v>
          </cell>
          <cell r="E248">
            <v>1.0536912751677852</v>
          </cell>
          <cell r="F248">
            <v>0.29186046511627906</v>
          </cell>
          <cell r="G248">
            <v>1.3636363636363635</v>
          </cell>
        </row>
        <row r="249">
          <cell r="A249">
            <v>35807</v>
          </cell>
          <cell r="B249">
            <v>0.65676567656765672</v>
          </cell>
          <cell r="C249">
            <v>0.87909516380655228</v>
          </cell>
          <cell r="D249">
            <v>0.74060150375939848</v>
          </cell>
          <cell r="E249">
            <v>1.0738255033557047</v>
          </cell>
          <cell r="F249">
            <v>0.28255813953488373</v>
          </cell>
          <cell r="G249">
            <v>1.3636363636363635</v>
          </cell>
        </row>
        <row r="250">
          <cell r="A250">
            <v>35808</v>
          </cell>
          <cell r="B250">
            <v>0.66666666666666663</v>
          </cell>
          <cell r="C250">
            <v>0.87753510140405622</v>
          </cell>
          <cell r="D250">
            <v>0.73684210526315785</v>
          </cell>
          <cell r="E250">
            <v>1.0604026845637584</v>
          </cell>
          <cell r="F250">
            <v>0.28720930232558139</v>
          </cell>
          <cell r="G250">
            <v>1.3636363636363635</v>
          </cell>
        </row>
        <row r="251">
          <cell r="A251">
            <v>35809</v>
          </cell>
          <cell r="B251">
            <v>0.68316831683168322</v>
          </cell>
          <cell r="C251">
            <v>0.87597503900156004</v>
          </cell>
          <cell r="D251">
            <v>0.72556390977443608</v>
          </cell>
          <cell r="E251">
            <v>1.0939597315436242</v>
          </cell>
          <cell r="F251">
            <v>0.29534883720930233</v>
          </cell>
          <cell r="G251">
            <v>1.3636363636363635</v>
          </cell>
        </row>
        <row r="252">
          <cell r="A252">
            <v>35810</v>
          </cell>
          <cell r="B252">
            <v>0.71287128712871284</v>
          </cell>
          <cell r="C252">
            <v>0.89235569422776906</v>
          </cell>
          <cell r="D252">
            <v>0.73496240601503759</v>
          </cell>
          <cell r="E252">
            <v>1.0704697986577181</v>
          </cell>
          <cell r="F252">
            <v>0.29418604651162789</v>
          </cell>
          <cell r="G252">
            <v>1.3636363636363635</v>
          </cell>
        </row>
        <row r="253">
          <cell r="A253">
            <v>35811</v>
          </cell>
          <cell r="B253">
            <v>0.7277227722772277</v>
          </cell>
          <cell r="C253">
            <v>0.89703588143525737</v>
          </cell>
          <cell r="D253">
            <v>0.75187969924812026</v>
          </cell>
          <cell r="E253">
            <v>1.0838926174496644</v>
          </cell>
          <cell r="F253">
            <v>0.29534883720930233</v>
          </cell>
          <cell r="G253">
            <v>1.3636363636363635</v>
          </cell>
        </row>
        <row r="254">
          <cell r="A254">
            <v>35814</v>
          </cell>
          <cell r="B254">
            <v>0.7277227722772277</v>
          </cell>
          <cell r="C254">
            <v>0.89703588143525737</v>
          </cell>
          <cell r="D254">
            <v>0.75187969924812026</v>
          </cell>
          <cell r="E254">
            <v>1.0838926174496644</v>
          </cell>
          <cell r="F254">
            <v>0.29534883720930233</v>
          </cell>
          <cell r="G254">
            <v>1.3636363636363635</v>
          </cell>
        </row>
        <row r="255">
          <cell r="A255">
            <v>35815</v>
          </cell>
          <cell r="B255">
            <v>0.73019801980198018</v>
          </cell>
          <cell r="C255">
            <v>0.90873634945397819</v>
          </cell>
          <cell r="D255">
            <v>0.77067669172932329</v>
          </cell>
          <cell r="E255">
            <v>1.0738255033557047</v>
          </cell>
          <cell r="F255">
            <v>0.27906976744186046</v>
          </cell>
          <cell r="G255">
            <v>1.3636363636363635</v>
          </cell>
        </row>
        <row r="256">
          <cell r="A256">
            <v>35816</v>
          </cell>
          <cell r="B256">
            <v>0.76567656765676573</v>
          </cell>
          <cell r="C256">
            <v>0.91575663026521059</v>
          </cell>
          <cell r="D256">
            <v>0.77631578947368418</v>
          </cell>
          <cell r="E256">
            <v>1.0704697986577181</v>
          </cell>
          <cell r="F256">
            <v>0.27209302325581397</v>
          </cell>
          <cell r="G256">
            <v>1.3636363636363635</v>
          </cell>
        </row>
        <row r="257">
          <cell r="A257">
            <v>35817</v>
          </cell>
          <cell r="B257">
            <v>0.7722772277227723</v>
          </cell>
          <cell r="C257">
            <v>0.92823712948517945</v>
          </cell>
          <cell r="D257">
            <v>0.77819548872180455</v>
          </cell>
          <cell r="E257">
            <v>1.063758389261745</v>
          </cell>
          <cell r="F257">
            <v>0.2744186046511628</v>
          </cell>
          <cell r="G257">
            <v>1.3636363636363635</v>
          </cell>
        </row>
        <row r="258">
          <cell r="A258">
            <v>35818</v>
          </cell>
          <cell r="B258">
            <v>0.77516501650165015</v>
          </cell>
          <cell r="C258">
            <v>0.92199687987519496</v>
          </cell>
          <cell r="D258">
            <v>0.75563909774436089</v>
          </cell>
          <cell r="E258">
            <v>1.0469798657718121</v>
          </cell>
          <cell r="F258">
            <v>0.27325581395348836</v>
          </cell>
          <cell r="G258">
            <v>1.3636363636363635</v>
          </cell>
        </row>
        <row r="259">
          <cell r="A259">
            <v>35821</v>
          </cell>
          <cell r="B259">
            <v>0.7722772277227723</v>
          </cell>
          <cell r="C259">
            <v>0.93447737909516382</v>
          </cell>
          <cell r="D259">
            <v>0.74812030075187974</v>
          </cell>
          <cell r="E259">
            <v>1.0604026845637584</v>
          </cell>
          <cell r="F259">
            <v>0.27093023255813953</v>
          </cell>
          <cell r="G259">
            <v>1.3636363636363635</v>
          </cell>
        </row>
        <row r="260">
          <cell r="A260">
            <v>35822</v>
          </cell>
          <cell r="B260">
            <v>0.78382838283828382</v>
          </cell>
          <cell r="C260">
            <v>0.94929797191887677</v>
          </cell>
          <cell r="D260">
            <v>0.75187969924812026</v>
          </cell>
          <cell r="E260">
            <v>1.0704697986577181</v>
          </cell>
          <cell r="F260">
            <v>0.2686046511627907</v>
          </cell>
          <cell r="G260">
            <v>1.3636363636363635</v>
          </cell>
        </row>
        <row r="261">
          <cell r="A261">
            <v>35823</v>
          </cell>
          <cell r="B261">
            <v>0.77557755775577553</v>
          </cell>
          <cell r="C261">
            <v>0.94149765990639622</v>
          </cell>
          <cell r="D261">
            <v>0.76879699248120303</v>
          </cell>
          <cell r="E261">
            <v>1.0771812080536913</v>
          </cell>
          <cell r="F261">
            <v>0.26279069767441859</v>
          </cell>
          <cell r="G261">
            <v>1.3636363636363635</v>
          </cell>
        </row>
        <row r="262">
          <cell r="A262">
            <v>35824</v>
          </cell>
          <cell r="B262">
            <v>0.75247524752475248</v>
          </cell>
          <cell r="C262">
            <v>0.93837753510140409</v>
          </cell>
          <cell r="D262">
            <v>0.78947368421052633</v>
          </cell>
          <cell r="E262">
            <v>1.080536912751678</v>
          </cell>
          <cell r="F262">
            <v>0.2686046511627907</v>
          </cell>
          <cell r="G262">
            <v>1.3636363636363635</v>
          </cell>
        </row>
        <row r="263">
          <cell r="A263">
            <v>35825</v>
          </cell>
          <cell r="B263">
            <v>0.76567656765676573</v>
          </cell>
          <cell r="C263">
            <v>0.91731669266770666</v>
          </cell>
          <cell r="D263">
            <v>0.78007518796992481</v>
          </cell>
          <cell r="E263">
            <v>1.0771812080536913</v>
          </cell>
          <cell r="F263">
            <v>0.32558139534883723</v>
          </cell>
          <cell r="G263">
            <v>1.3636363636363635</v>
          </cell>
        </row>
        <row r="264">
          <cell r="A264">
            <v>35828</v>
          </cell>
          <cell r="B264">
            <v>0.7722772277227723</v>
          </cell>
          <cell r="C264">
            <v>0.95709828393135721</v>
          </cell>
          <cell r="D264">
            <v>0.79135338345864659</v>
          </cell>
          <cell r="E264">
            <v>1.1073825503355705</v>
          </cell>
          <cell r="F264">
            <v>0.33023255813953489</v>
          </cell>
          <cell r="G264">
            <v>1.3636363636363635</v>
          </cell>
        </row>
        <row r="265">
          <cell r="A265">
            <v>35829</v>
          </cell>
          <cell r="B265">
            <v>0.78877887788778878</v>
          </cell>
          <cell r="C265">
            <v>0.95397815912636508</v>
          </cell>
          <cell r="D265">
            <v>0.77631578947368418</v>
          </cell>
          <cell r="E265">
            <v>1.0973154362416107</v>
          </cell>
          <cell r="F265">
            <v>0.30813953488372092</v>
          </cell>
          <cell r="G265">
            <v>1.3636363636363635</v>
          </cell>
        </row>
      </sheetData>
      <sheetData sheetId="1">
        <row r="4">
          <cell r="A4">
            <v>35464</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4"/>
      <sheetName val="09"/>
      <sheetName val="10"/>
      <sheetName val="11"/>
      <sheetName val="Total"/>
      <sheetName val="Europe"/>
      <sheetName val="US"/>
      <sheetName val="Sheet3"/>
      <sheetName val="DIV Y"/>
      <sheetName val="NESTLE"/>
      <sheetName val="Capital Structure Summary"/>
      <sheetName val="_CIQHiddenCacheSheet"/>
      <sheetName val="Dúvidas"/>
      <sheetName val="Capa "/>
      <sheetName val="Instruções"/>
      <sheetName val="Ajustes de EBITDA"/>
      <sheetName val="Calculadora ajuste PJ,PLR e DSR"/>
      <sheetName val="Painel de controle"/>
      <sheetName val="Valuation"/>
      <sheetName val="Suporte SPED"/>
      <sheetName val="Projeções"/>
      <sheetName val="Projeções Receita Bruta"/>
      <sheetName val="Faturamento Clientes (Interno)"/>
      <sheetName val="Dados &gt;&gt;"/>
      <sheetName val="SPED"/>
      <sheetName val="Balancete 1 Sem 19"/>
      <sheetName val="Comps"/>
      <sheetName val="Transactions"/>
      <sheetName val="Suporte&gt;&gt;"/>
      <sheetName val="Formatação"/>
      <sheetName val="Macro"/>
      <sheetName val="Representação comercial x IRRJ"/>
      <sheetName val="Book1"/>
      <sheetName val="Stock Price"/>
      <sheetName val="Quarters"/>
      <sheetName val="oldSEG"/>
      <sheetName val="Screening"/>
      <sheetName val="Aggregates"/>
      <sheetName val="Screen Criteria"/>
      <sheetName val="Pie Chart"/>
      <sheetName val="Line Graph"/>
      <sheetName val="DT Man-hours Chart"/>
      <sheetName val="JAN00"/>
      <sheetName val="Sheet1"/>
      <sheetName val="Sheet2"/>
      <sheetName val="ProForma"/>
      <sheetName val="Sheet4"/>
      <sheetName val="Sheet5"/>
      <sheetName val="Sheet6"/>
      <sheetName val="EBITDA"/>
      <sheetName val="Earnings Model"/>
      <sheetName val="Renovation Schedule (3)"/>
      <sheetName val="EV-EBITDAValuation "/>
      <sheetName val="FCF"/>
      <sheetName val="ADR Chart"/>
      <sheetName val="Pricing Power"/>
      <sheetName val="Chart Relative ADR"/>
      <sheetName val="Pricing Vs. Comp Set"/>
      <sheetName val="Expansion Yields"/>
      <sheetName val="Same Store RevPAR Growth"/>
      <sheetName val="Mgmt. Team"/>
      <sheetName val="Renovation Schecule (2)"/>
      <sheetName val="DCF Model"/>
      <sheetName val="RevPAR estimates"/>
      <sheetName val="Debt"/>
      <sheetName val="FCF Table"/>
      <sheetName val="IPO"/>
      <sheetName val="Biz Units"/>
      <sheetName val="Chart EBITDA Mix"/>
      <sheetName val="EBITDA MIX"/>
      <sheetName val="RevPAR Comps cut n paste"/>
      <sheetName val="RevPAR Comps"/>
      <sheetName val="Valuation  1-10-01"/>
      <sheetName val="Earnings Model   "/>
      <sheetName val="Debt @ 3Q00"/>
      <sheetName val="Valuation - old"/>
      <sheetName val="RevPAR By Qtr"/>
      <sheetName val="CIGA Analysis"/>
      <sheetName val="RevPAR 3Q00"/>
      <sheetName val="EBITDA Mix "/>
      <sheetName val="EBITDA Mix 9-00"/>
      <sheetName val="2Q00 Comparison"/>
      <sheetName val="bas buying hot 6-00 cash deal"/>
      <sheetName val="bas hlt cash stock merger"/>
      <sheetName val="Valuation (2)"/>
      <sheetName val="EBITDA Multiples"/>
      <sheetName val="EPS Multiples"/>
      <sheetName val="Balance Sheet"/>
      <sheetName val="Inputs"/>
      <sheetName val="Series Description"/>
      <sheetName val="Economic Series Chart"/>
      <sheetName val="Series Values"/>
      <sheetName val="Admin"/>
      <sheetName val="FS ing"/>
      <sheetName val="Extra 2"/>
      <sheetName val="TB_ HSG"/>
      <sheetName val="#REF"/>
      <sheetName val="TB"/>
      <sheetName val="FS"/>
      <sheetName val="AJE"/>
      <sheetName val="Consolidating BS-PL 2007"/>
      <sheetName val="SD AJE"/>
      <sheetName val="DN AJE"/>
      <sheetName val="AJES2"/>
      <sheetName val="AJES3"/>
      <sheetName val="EJE"/>
      <sheetName val="SD TB"/>
      <sheetName val="DN TB"/>
      <sheetName val="TBS2"/>
      <sheetName val="TBS3"/>
      <sheetName val="TBS4"/>
      <sheetName val="AJES4"/>
      <sheetName val="TB_LUXOR"/>
      <sheetName val="TB_EXEC - Done"/>
      <sheetName val="TB_GPS"/>
      <sheetName val="data"/>
      <sheetName val="P &amp;L"/>
      <sheetName val="Balance"/>
      <sheetName val="Situation"/>
      <sheetName val="DETBIL"/>
      <sheetName val="Aus-P"/>
      <sheetName val="SEC bridge"/>
      <sheetName val="EMC format"/>
      <sheetName val="Overview"/>
      <sheetName val="M A Private Placements"/>
      <sheetName val="Period Cost"/>
      <sheetName val="Orders to Revenue"/>
      <sheetName val="LISTPRICE"/>
      <sheetName val="Delhaize"/>
      <sheetName val="Route 1"/>
      <sheetName val="Drop Down"/>
      <sheetName val="Transaction Clients"/>
      <sheetName val="MLP IPO Yields vs MLP Index"/>
      <sheetName val="sales vol."/>
      <sheetName val="consolidated"/>
      <sheetName val="Page A-1"/>
      <sheetName val="MktAss"/>
      <sheetName val="P&amp;L"/>
      <sheetName val="CONSOL"/>
      <sheetName val="Source_Use"/>
      <sheetName val="company"/>
      <sheetName val="CAPEX"/>
      <sheetName val=""/>
      <sheetName val="table"/>
      <sheetName val="Deal &amp; Company Information"/>
      <sheetName val="Model"/>
      <sheetName val="Amortization Table $610K"/>
      <sheetName val="General"/>
      <sheetName val="LTM"/>
      <sheetName val="CREDIT STATS"/>
      <sheetName val="DropZone"/>
      <sheetName val="Index"/>
      <sheetName val="Labels and Vlookups"/>
      <sheetName val="graphdialog"/>
      <sheetName val="Quarterly rates"/>
      <sheetName val="DIV_Y"/>
      <sheetName val="Global Equity Indices"/>
      <sheetName val="Returns"/>
      <sheetName val="FTS Universe Inputs"/>
      <sheetName val="Rel.1Yr"/>
      <sheetName val="sandeep"/>
      <sheetName val="vedant"/>
      <sheetName val="swati"/>
      <sheetName val="nachiket"/>
      <sheetName val="kakde"/>
      <sheetName val="Curr"/>
      <sheetName val="Lists"/>
      <sheetName val="Multiples"/>
      <sheetName val="Historical Volatility Co 1"/>
      <sheetName val="GL Profit Analysis"/>
      <sheetName val="Consensus"/>
      <sheetName val="QA表（Ｂ）概要"/>
      <sheetName val="別紙3-1機能別ﾌﾞﾛｯｸ別原価目標"/>
      <sheetName val="別紙3-2Budget(機能、費目別)"/>
      <sheetName val="TM"/>
      <sheetName val="条件"/>
      <sheetName val="ACO"/>
      <sheetName val="wo Lan-hub MBOM"/>
      <sheetName val="wo Lan- Hub (2USB) function"/>
      <sheetName val="Intel Lan + AD1885 EBOM"/>
      <sheetName val="Intel Lan + AD1885 function"/>
      <sheetName val="Summary 1-Ph1"/>
      <sheetName val="Summary 1-Ph1&amp;2"/>
      <sheetName val="Summary 4-Ph1&amp;2"/>
      <sheetName val="Input Sheet"/>
      <sheetName val="Revision Control"/>
      <sheetName val="Summary 1-All Phases"/>
      <sheetName val="Summary 4-All Phases"/>
      <sheetName val="Summary-Precomm-All Phases"/>
      <sheetName val="Summary 2-DONOTUSE"/>
      <sheetName val="Summary 3-DONOTUSE"/>
      <sheetName val="Labor-Peaker-Ph1"/>
      <sheetName val="Labor-Yr2"/>
      <sheetName val="Labor-Yr3+"/>
      <sheetName val="Labor-Peaker-Ph2"/>
      <sheetName val="Labor-CCGT-Ph1"/>
      <sheetName val="Routine O &amp; M-Peaker"/>
      <sheetName val="Routine O &amp; M-CCGT"/>
      <sheetName val="General Plant Operations-CCGT"/>
      <sheetName val="G&amp;A-Peaker"/>
      <sheetName val="MM Gas Turbine"/>
      <sheetName val="MM GT Spares"/>
      <sheetName val="Major Maint"/>
      <sheetName val="Major Maint-2"/>
      <sheetName val="Other Oper. Exp.(Ins,Taxes etc)"/>
      <sheetName val="Pre-Comm-CCGT"/>
      <sheetName val="Precomm LaborA-CCGT"/>
      <sheetName val="Precomm LaborB-CCGT"/>
      <sheetName val="Capital-CCGT"/>
      <sheetName val="Capital Sched"/>
      <sheetName val="Pre-Comm-Peaker"/>
      <sheetName val="Precomm LaborA-Peaker"/>
      <sheetName val="Precomm LaborB-Peaker"/>
      <sheetName val="Capital-Peaker"/>
      <sheetName val="Degradation-Starts"/>
      <sheetName val="Dispatch"/>
      <sheetName val="Asset Management"/>
      <sheetName val="AssetMgt Labor-Yrs1-30-CCGT"/>
      <sheetName val="Degradation-Hrs"/>
      <sheetName val="Summary 4-Ph1"/>
      <sheetName val="Summary-Precomm-Ph1"/>
      <sheetName val="Labor-CCGT-Ph2"/>
      <sheetName val="Routine O &amp; M-CCGT-Ph2"/>
      <sheetName val="General Plant Ops-CCGT-Ph2"/>
      <sheetName val="AssetMgt Labor-Yrs1-30-Ph3"/>
      <sheetName val="Regular&amp;Modified Outage Costs"/>
      <sheetName val="Questions &amp; Answers"/>
      <sheetName val="StartCost-VS-NormalStarts"/>
      <sheetName val="StartCost-VS-Ratio"/>
      <sheetName val="Regional Labor Coeff"/>
      <sheetName val="AssetMgt Labor-Yrs1-30-Peaker"/>
      <sheetName val="Topline"/>
      <sheetName val="GZ-Sum"/>
      <sheetName val="NA Wood Total I"/>
      <sheetName val="Inventory-FG by Submrkt + RM"/>
      <sheetName val="FX"/>
      <sheetName val="科技"/>
      <sheetName val="货龄分析表"/>
      <sheetName val="SUPPLY"/>
      <sheetName val="jca"/>
      <sheetName val="原材料成本"/>
      <sheetName val="产品清单"/>
      <sheetName val="华润７月销售"/>
      <sheetName val="华润８月销售"/>
      <sheetName val="利润表"/>
      <sheetName val="2005"/>
      <sheetName val="YTD (2)"/>
      <sheetName val="pfc-sbu look"/>
      <sheetName val="资产负债表"/>
      <sheetName val="利润计划"/>
      <sheetName val="费用明细表"/>
      <sheetName val="产品毛利贡献"/>
      <sheetName val="生产成本"/>
      <sheetName val="总经办"/>
      <sheetName val="帐龄分析表"/>
      <sheetName val="应收应付"/>
      <sheetName val="销售及存货"/>
      <sheetName val="_x0000_૘"/>
      <sheetName val="Book1.xls"/>
      <sheetName val="A430"/>
      <sheetName val="Dongguan"/>
      <sheetName val="Salm2003"/>
      <sheetName val="Control"/>
      <sheetName val="TEMPLATE"/>
      <sheetName val="LoadCAP"/>
      <sheetName val="YE LOAD"/>
      <sheetName val="E-1"/>
      <sheetName val="E-1a"/>
      <sheetName val="E-1b"/>
      <sheetName val="E_1"/>
      <sheetName val="Europe 2002-3 P&amp;L"/>
      <sheetName val="Monthly Rollforward"/>
      <sheetName val="B&amp;B"/>
      <sheetName val="William Gardner"/>
      <sheetName val="James Gardner"/>
      <sheetName val="Michael DiProspero"/>
      <sheetName val="Scott Lonkart"/>
      <sheetName val="David Gronik"/>
      <sheetName val="Ross Pollack"/>
      <sheetName val="Phillip Pollack"/>
      <sheetName val="Robert Levy"/>
      <sheetName val="Van Beusekom"/>
      <sheetName val="Mason Greene"/>
      <sheetName val="Unidyne"/>
      <sheetName val="Richard Schmitt"/>
      <sheetName val="David_Levy"/>
      <sheetName val="NLevy Trust"/>
      <sheetName val="Richard_Nucian"/>
      <sheetName val="Co 1"/>
      <sheetName val="Co 5"/>
      <sheetName val="Co 4"/>
      <sheetName val="Exec P&amp;L"/>
      <sheetName val="GFIN"/>
      <sheetName val="GBIA"/>
      <sheetName val="09-14-06"/>
      <sheetName val="Dept Exp SMIN"/>
      <sheetName val="3-31-06 Write OFf "/>
      <sheetName val="Accounts Payable (11)"/>
      <sheetName val="AP Concentrations"/>
      <sheetName val="FS - BS (2)"/>
      <sheetName val="FS - BS Det (2)"/>
      <sheetName val="FS- IS (2)"/>
      <sheetName val="Layout"/>
      <sheetName val="Front"/>
      <sheetName val="Concentrations"/>
      <sheetName val="Delinquent Accounts "/>
      <sheetName val="Ship Test"/>
      <sheetName val="Mgmt Letter"/>
      <sheetName val="AR Roll"/>
      <sheetName val="Non-Primes"/>
      <sheetName val="Misc - Tax(NIC)"/>
      <sheetName val="CM Test "/>
      <sheetName val="Conc (NIC)"/>
      <sheetName val="AR Roll "/>
      <sheetName val="Misc - Tax"/>
      <sheetName val="AR Statistics - Consolidated"/>
      <sheetName val="AR Activity - Domestic"/>
      <sheetName val="AR Activity - Canada"/>
      <sheetName val="Cash - Lockbox"/>
      <sheetName val="INV-Cost Test (Bottled)"/>
      <sheetName val="INV - Counts AHP"/>
      <sheetName val="INV - Costs"/>
      <sheetName val="Ship Test "/>
      <sheetName val="INV - Counts Div B"/>
      <sheetName val="AR Stats Input"/>
      <sheetName val="Cash Diagram (3)"/>
      <sheetName val="Cash  (2)"/>
      <sheetName val="INV-Counts  (2)"/>
      <sheetName val="CM Test (sales credits)"/>
      <sheetName val="H"/>
      <sheetName val="S"/>
      <sheetName val="Cash -Lockbox"/>
      <sheetName val="INV - Counts Roto"/>
      <sheetName val="Cash - Operating Fleet"/>
      <sheetName val="Cash - Operating Trustco"/>
      <sheetName val="Cash Diagram"/>
      <sheetName val="Reconciliations"/>
      <sheetName val="AP - stats"/>
      <sheetName val="AP Factored By CIT (2)"/>
      <sheetName val="INV-IEC"/>
      <sheetName val="INV-CMI"/>
      <sheetName val="INV-CC"/>
      <sheetName val="INV - Costs Intl Environmental"/>
      <sheetName val="INV - Costs Climate Master"/>
      <sheetName val="INV - Costs Climate Craft"/>
      <sheetName val="Flash Pg-1"/>
      <sheetName val="Conc"/>
      <sheetName val="Expanded Shipping Test"/>
      <sheetName val="Conc-Merc.Air Cargo"/>
      <sheetName val="AP - conc"/>
      <sheetName val=" AP Delinq "/>
      <sheetName val="CM Test"/>
      <sheetName val="Missing Doc Rpt"/>
      <sheetName val="AR Roll Consol"/>
      <sheetName val="BU Color &amp; Specialties"/>
      <sheetName val="BRISTOL"/>
      <sheetName val="Manuf Chem Cleveland"/>
      <sheetName val="Organic Pigments"/>
      <sheetName val="AP Conc"/>
      <sheetName val="AP Disb"/>
      <sheetName val="Concs"/>
      <sheetName val="Delinq"/>
      <sheetName val="INV - Counts Nashville"/>
      <sheetName val="FS- IS"/>
      <sheetName val="DETAILS 1 (3)"/>
      <sheetName val="Accounts Payable _11_"/>
      <sheetName val="Sources &amp; Uses"/>
      <sheetName val=" Cons. Financials - EIG"/>
      <sheetName val="Model Summary"/>
      <sheetName val="IV Remit Testing"/>
      <sheetName val="Prior Fund Raising MGD"/>
      <sheetName val="Summary"/>
      <sheetName val="Managed Accounts - Gross Tradin"/>
      <sheetName val="Managed Accounts"/>
      <sheetName val="Notice"/>
      <sheetName val="Bal Sheet Link &amp; Int Exp"/>
    </sheetNames>
    <sheetDataSet>
      <sheetData sheetId="0"/>
      <sheetData sheetId="1"/>
      <sheetData sheetId="2"/>
      <sheetData sheetId="3">
        <row r="322">
          <cell r="C322" t="str">
            <v>Quality 1</v>
          </cell>
        </row>
      </sheetData>
      <sheetData sheetId="4" refreshError="1">
        <row r="322">
          <cell r="C322" t="str">
            <v>Quality 1</v>
          </cell>
          <cell r="D322">
            <v>54</v>
          </cell>
        </row>
        <row r="323">
          <cell r="C323" t="str">
            <v>Quality 2</v>
          </cell>
          <cell r="D323">
            <v>37</v>
          </cell>
        </row>
        <row r="324">
          <cell r="C324" t="str">
            <v>Quality 3</v>
          </cell>
          <cell r="D324">
            <v>33</v>
          </cell>
        </row>
        <row r="325">
          <cell r="C325" t="str">
            <v>Quality 4</v>
          </cell>
          <cell r="D325">
            <v>173</v>
          </cell>
        </row>
      </sheetData>
      <sheetData sheetId="5" refreshError="1"/>
      <sheetData sheetId="6" refreshError="1"/>
      <sheetData sheetId="7" refreshError="1"/>
      <sheetData sheetId="8"/>
      <sheetData sheetId="9" refreshError="1"/>
      <sheetData sheetId="10" refreshError="1"/>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sheetData sheetId="40" refreshError="1"/>
      <sheetData sheetId="41">
        <row r="2">
          <cell r="A2" t="str">
            <v>Product RFPs</v>
          </cell>
        </row>
      </sheetData>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refreshError="1"/>
      <sheetData sheetId="55"/>
      <sheetData sheetId="56" refreshError="1"/>
      <sheetData sheetId="57"/>
      <sheetData sheetId="58"/>
      <sheetData sheetId="59"/>
      <sheetData sheetId="60"/>
      <sheetData sheetId="61"/>
      <sheetData sheetId="62"/>
      <sheetData sheetId="63"/>
      <sheetData sheetId="64"/>
      <sheetData sheetId="65"/>
      <sheetData sheetId="66"/>
      <sheetData sheetId="67"/>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ow r="1">
          <cell r="A1" t="str">
            <v>242901300011</v>
          </cell>
        </row>
      </sheetData>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sheetData sheetId="267"/>
      <sheetData sheetId="268"/>
      <sheetData sheetId="269"/>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4"/>
      <sheetName val="09"/>
      <sheetName val="10"/>
      <sheetName val="11"/>
      <sheetName val="Total"/>
      <sheetName val="Europe"/>
      <sheetName val="US"/>
      <sheetName val="Sheet3"/>
      <sheetName val="DIV Y"/>
      <sheetName val="NESTLE"/>
    </sheetNames>
    <sheetDataSet>
      <sheetData sheetId="0"/>
      <sheetData sheetId="1"/>
      <sheetData sheetId="2"/>
      <sheetData sheetId="3">
        <row r="322">
          <cell r="C322" t="str">
            <v>Quality 1</v>
          </cell>
        </row>
      </sheetData>
      <sheetData sheetId="4" refreshError="1">
        <row r="322">
          <cell r="C322" t="str">
            <v>Quality 1</v>
          </cell>
          <cell r="D322">
            <v>54</v>
          </cell>
        </row>
        <row r="323">
          <cell r="C323" t="str">
            <v>Quality 2</v>
          </cell>
          <cell r="D323">
            <v>37</v>
          </cell>
        </row>
        <row r="324">
          <cell r="C324" t="str">
            <v>Quality 3</v>
          </cell>
          <cell r="D324">
            <v>33</v>
          </cell>
        </row>
        <row r="325">
          <cell r="C325" t="str">
            <v>Quality 4</v>
          </cell>
          <cell r="D325">
            <v>173</v>
          </cell>
        </row>
      </sheetData>
      <sheetData sheetId="5" refreshError="1"/>
      <sheetData sheetId="6" refreshError="1"/>
      <sheetData sheetId="7" refreshError="1"/>
      <sheetData sheetId="8"/>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1"/>
      <sheetName val="Mutuo"/>
      <sheetName val="Resumo Mutuo"/>
      <sheetName val="Fee-Aplic (2)"/>
      <sheetName val="Rend US$"/>
      <sheetName val="Módulocpmf"/>
      <sheetName val="Módulo1"/>
      <sheetName val="Módulo2"/>
      <sheetName val="Módulo3"/>
      <sheetName val="Módulo4"/>
      <sheetName val="modulo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les vol."/>
      <sheetName val="Breakdown"/>
      <sheetName val="20 year"/>
      <sheetName val="ten year"/>
      <sheetName val="5 year"/>
      <sheetName val="spread"/>
      <sheetName val="Trading Summary"/>
      <sheetName val="Expected European Inv"/>
      <sheetName val="Diageo's investor base"/>
      <sheetName val="spread perf."/>
      <sheetName val="spread 2"/>
      <sheetName val="Global dist"/>
      <sheetName val="Global distribution"/>
      <sheetName val="Internat dist"/>
      <sheetName val="Post launch (6)"/>
      <sheetName val="Recent trading (7)"/>
      <sheetName val="salesvol_"/>
      <sheetName val="sales vol_"/>
      <sheetName val="Input"/>
      <sheetName val="ProForma"/>
      <sheetName val="__FDSCACHE__"/>
      <sheetName val="Output"/>
      <sheetName val="Sheet1"/>
      <sheetName val="oldSEG"/>
      <sheetName val="Quarters"/>
      <sheetName val="Stock Price"/>
      <sheetName val="Country Risk"/>
      <sheetName val="Delhaize"/>
      <sheetName val="Quarterly rates"/>
      <sheetName val="EuroInputs"/>
      <sheetName val="Gráfico"/>
      <sheetName val="Codes"/>
      <sheetName val="Financials"/>
      <sheetName val="NCV Pivot"/>
      <sheetName val="exec sum (ncv) (3)"/>
      <sheetName val="Data Control"/>
      <sheetName val="Headcount Report"/>
      <sheetName val="Summary"/>
      <sheetName val="20_year"/>
      <sheetName val="ten_year"/>
      <sheetName val="5_year"/>
      <sheetName val="Trading_Summary"/>
      <sheetName val="Expected_European_Inv"/>
      <sheetName val="Diageo's_investor_base"/>
      <sheetName val="sales_vol_"/>
      <sheetName val="spread_perf_"/>
      <sheetName val="spread_2"/>
      <sheetName val="Global_dist"/>
      <sheetName val="Global_distribution"/>
      <sheetName val="Internat_dist"/>
      <sheetName val="Post_launch_(6)"/>
      <sheetName val="Recent_trading_(7)"/>
      <sheetName val="sales_vol_1"/>
      <sheetName val="Stock_Price"/>
      <sheetName val="20_year1"/>
      <sheetName val="ten_year1"/>
      <sheetName val="5_year1"/>
      <sheetName val="Trading_Summary1"/>
      <sheetName val="Expected_European_Inv1"/>
      <sheetName val="Diageo's_investor_base1"/>
      <sheetName val="sales_vol_2"/>
      <sheetName val="spread_perf_1"/>
      <sheetName val="spread_21"/>
      <sheetName val="Global_dist1"/>
      <sheetName val="Global_distribution1"/>
      <sheetName val="Internat_dist1"/>
      <sheetName val="Post_launch_(6)1"/>
      <sheetName val="Recent_trading_(7)1"/>
      <sheetName val="sales_vol_3"/>
      <sheetName val="Stock_Price1"/>
      <sheetName val="20_year2"/>
      <sheetName val="ten_year2"/>
      <sheetName val="5_year2"/>
      <sheetName val="Trading_Summary2"/>
      <sheetName val="Expected_European_Inv2"/>
      <sheetName val="Diageo's_investor_base2"/>
      <sheetName val="sales_vol_4"/>
      <sheetName val="spread_perf_2"/>
      <sheetName val="spread_22"/>
      <sheetName val="Global_dist2"/>
      <sheetName val="Global_distribution2"/>
      <sheetName val="Internat_dist2"/>
      <sheetName val="Post_launch_(6)2"/>
      <sheetName val="Recent_trading_(7)2"/>
      <sheetName val="sales_vol_5"/>
      <sheetName val="Stock_Price2"/>
      <sheetName val="Input Projected"/>
      <sheetName val="consolidated"/>
      <sheetName val="Financial Overview ShortProfile"/>
      <sheetName val="BTMAIN"/>
      <sheetName val="EBITDA"/>
      <sheetName val="Price Performance Output"/>
      <sheetName val="Historical Multiples Output"/>
      <sheetName val="Straw Man"/>
      <sheetName val="MedSolutions Financial Data"/>
      <sheetName val="CUS Image"/>
      <sheetName val="9-05046L"/>
      <sheetName val="CAPITAL PH1"/>
      <sheetName val=" BUDGET P1"/>
      <sheetName val="Football Field "/>
      <sheetName val="DCF"/>
      <sheetName val="Assumptions"/>
      <sheetName val="OPER"/>
      <sheetName val="RSR"/>
      <sheetName val="Weeklies"/>
      <sheetName val="Opportunity Codes "/>
      <sheetName val="2013"/>
      <sheetName val="Sheet2"/>
      <sheetName val="Sheet3"/>
      <sheetName val="Sheet4"/>
      <sheetName val="Total"/>
      <sheetName val="MktAss"/>
      <sheetName val="Corp Overhead"/>
      <sheetName val="MWC"/>
      <sheetName val="Corp_Overhead"/>
      <sheetName val="Corp_Overhead1"/>
      <sheetName val="Corp_Overhead2"/>
      <sheetName val="CAPEX"/>
      <sheetName val="A"/>
      <sheetName val="Model"/>
      <sheetName val="MLP IPO Yields vs MLP Index"/>
      <sheetName val="Control Panel"/>
      <sheetName val="Market"/>
      <sheetName val="Parameters"/>
      <sheetName val="INPUT ACQUIROR DATA"/>
      <sheetName val="Transaction-Assum."/>
      <sheetName val="P&amp;L --KRON"/>
      <sheetName val="P&amp;L -BayTV"/>
      <sheetName val="Data"/>
      <sheetName val="All Sum"/>
      <sheetName val="Amarillo I-40-HI"/>
      <sheetName val="Summary Financials"/>
      <sheetName val="LTM"/>
      <sheetName val="CREDIT STATS"/>
      <sheetName val="DropZone"/>
      <sheetName val="Cover"/>
      <sheetName val="Prop Model"/>
      <sheetName val="company"/>
      <sheetName val="Total Firm"/>
      <sheetName val="Data for 03-04 Base Position"/>
      <sheetName val="215002"/>
      <sheetName val="BS Rollup"/>
      <sheetName val="ONYX"/>
      <sheetName val="Divisional Model"/>
      <sheetName val="Office Data"/>
      <sheetName val="Ferco - CCC"/>
      <sheetName val="Lists"/>
      <sheetName val="Journal Entries"/>
      <sheetName val="Data Validation"/>
    </sheetNames>
    <sheetDataSet>
      <sheetData sheetId="0" refreshError="1">
        <row r="34">
          <cell r="J34" t="str">
            <v>Europe</v>
          </cell>
        </row>
        <row r="211">
          <cell r="J211" t="str">
            <v>Europe</v>
          </cell>
        </row>
        <row r="212">
          <cell r="J212" t="str">
            <v>Other</v>
          </cell>
        </row>
        <row r="213">
          <cell r="J213" t="str">
            <v>Swiss</v>
          </cell>
        </row>
        <row r="214">
          <cell r="J214" t="str">
            <v>UK</v>
          </cell>
        </row>
      </sheetData>
      <sheetData sheetId="1">
        <row r="34">
          <cell r="J34" t="str">
            <v>Europe</v>
          </cell>
        </row>
      </sheetData>
      <sheetData sheetId="2"/>
      <sheetData sheetId="3"/>
      <sheetData sheetId="4"/>
      <sheetData sheetId="5"/>
      <sheetData sheetId="6"/>
      <sheetData sheetId="7"/>
      <sheetData sheetId="8">
        <row r="34">
          <cell r="J34" t="str">
            <v>Europe</v>
          </cell>
        </row>
      </sheetData>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refreshError="1"/>
      <sheetData sheetId="37" refreshError="1"/>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eakdown"/>
      <sheetName val="20 year"/>
      <sheetName val="ten year"/>
      <sheetName val="5 year"/>
      <sheetName val="spread"/>
      <sheetName val="Trading Summary"/>
      <sheetName val="Expected European Inv"/>
      <sheetName val="Diageo's investor base"/>
      <sheetName val="sales vol."/>
      <sheetName val="spread perf."/>
      <sheetName val="spread 2"/>
      <sheetName val="Global dist"/>
      <sheetName val="Global distribution"/>
      <sheetName val="Internat dist"/>
      <sheetName val="Post launch (6)"/>
      <sheetName val="Recent trading (7)"/>
      <sheetName val="Input"/>
      <sheetName val="ProForma"/>
      <sheetName val="__FDSCACHE__"/>
      <sheetName val="Output"/>
      <sheetName val="Sheet1"/>
      <sheetName val="sales vol_"/>
      <sheetName val="salesvol_"/>
    </sheetNames>
    <sheetDataSet>
      <sheetData sheetId="0">
        <row r="34">
          <cell r="J34" t="str">
            <v>Europe</v>
          </cell>
        </row>
      </sheetData>
      <sheetData sheetId="1"/>
      <sheetData sheetId="2"/>
      <sheetData sheetId="3"/>
      <sheetData sheetId="4"/>
      <sheetData sheetId="5"/>
      <sheetData sheetId="6"/>
      <sheetData sheetId="7"/>
      <sheetData sheetId="8" refreshError="1">
        <row r="34">
          <cell r="J34" t="str">
            <v>Europe</v>
          </cell>
        </row>
        <row r="211">
          <cell r="J211" t="str">
            <v>Europe</v>
          </cell>
        </row>
        <row r="212">
          <cell r="J212" t="str">
            <v>Other</v>
          </cell>
        </row>
        <row r="213">
          <cell r="J213" t="str">
            <v>Swiss</v>
          </cell>
        </row>
        <row r="214">
          <cell r="J214" t="str">
            <v>UK</v>
          </cell>
        </row>
      </sheetData>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sheetData sheetId="2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nthly"/>
      <sheetName val="daily"/>
      <sheetName val="monthly China"/>
      <sheetName val="daily China"/>
      <sheetName val="base_stainless"/>
      <sheetName val="base"/>
      <sheetName val="LME Vs Met.Bul. Nickel"/>
      <sheetName val="nickel"/>
      <sheetName val="stainless_Europe"/>
      <sheetName val="stainless_China"/>
      <sheetName val="Graph"/>
      <sheetName val="GNR"/>
      <sheetName val="Base - Linha de Produtos"/>
      <sheetName val="cmp"/>
    </sheetNames>
    <sheetDataSet>
      <sheetData sheetId="0" refreshError="1"/>
      <sheetData sheetId="1" refreshError="1">
        <row r="4">
          <cell r="B4">
            <v>33928</v>
          </cell>
          <cell r="E4">
            <v>33928</v>
          </cell>
          <cell r="H4">
            <v>33928</v>
          </cell>
          <cell r="K4">
            <v>33928</v>
          </cell>
          <cell r="N4">
            <v>33928</v>
          </cell>
          <cell r="Q4">
            <v>33928</v>
          </cell>
          <cell r="T4">
            <v>33928</v>
          </cell>
          <cell r="W4">
            <v>33928</v>
          </cell>
          <cell r="Z4">
            <v>33928</v>
          </cell>
          <cell r="AC4">
            <v>33928</v>
          </cell>
          <cell r="AF4">
            <v>33928</v>
          </cell>
          <cell r="AI4">
            <v>33928</v>
          </cell>
        </row>
        <row r="5">
          <cell r="K5">
            <v>33931</v>
          </cell>
        </row>
      </sheetData>
      <sheetData sheetId="2" refreshError="1"/>
      <sheetData sheetId="3" refreshError="1"/>
      <sheetData sheetId="4" refreshError="1"/>
      <sheetData sheetId="5" refreshError="1">
        <row r="4">
          <cell r="B4">
            <v>32598</v>
          </cell>
          <cell r="C4">
            <v>266</v>
          </cell>
          <cell r="F4">
            <v>32598</v>
          </cell>
          <cell r="G4">
            <v>265</v>
          </cell>
          <cell r="J4">
            <v>32598</v>
          </cell>
          <cell r="K4" t="str">
            <v>#N/A N.A.</v>
          </cell>
          <cell r="N4">
            <v>32598</v>
          </cell>
          <cell r="O4" t="str">
            <v>#N/A N.A.</v>
          </cell>
          <cell r="T4">
            <v>32598</v>
          </cell>
          <cell r="U4" t="str">
            <v>#N/A N.A.</v>
          </cell>
          <cell r="Z4">
            <v>32598</v>
          </cell>
          <cell r="AA4" t="str">
            <v>#N/A N.A.</v>
          </cell>
          <cell r="AF4">
            <v>32598</v>
          </cell>
          <cell r="AG4" t="str">
            <v>#N/A N.A.</v>
          </cell>
          <cell r="AL4">
            <v>32598</v>
          </cell>
          <cell r="AM4" t="str">
            <v>#N/A N.A.</v>
          </cell>
          <cell r="AP4">
            <v>32598</v>
          </cell>
          <cell r="AV4">
            <v>32598</v>
          </cell>
          <cell r="AZ4">
            <v>32598</v>
          </cell>
          <cell r="BD4">
            <v>32598</v>
          </cell>
          <cell r="BE4" t="str">
            <v>#N/A N.A.</v>
          </cell>
        </row>
        <row r="5">
          <cell r="B5">
            <v>32626</v>
          </cell>
          <cell r="C5">
            <v>273.5</v>
          </cell>
          <cell r="F5">
            <v>32626</v>
          </cell>
          <cell r="G5">
            <v>265</v>
          </cell>
          <cell r="J5">
            <v>32626</v>
          </cell>
          <cell r="K5" t="str">
            <v>#N/A N.A.</v>
          </cell>
          <cell r="N5">
            <v>32626</v>
          </cell>
          <cell r="O5" t="str">
            <v>#N/A N.A.</v>
          </cell>
          <cell r="T5">
            <v>32626</v>
          </cell>
          <cell r="U5" t="str">
            <v>#N/A N.A.</v>
          </cell>
          <cell r="Z5">
            <v>32626</v>
          </cell>
          <cell r="AA5" t="str">
            <v>#N/A N.A.</v>
          </cell>
          <cell r="AF5">
            <v>32626</v>
          </cell>
          <cell r="AG5" t="str">
            <v>#N/A N.A.</v>
          </cell>
          <cell r="AL5">
            <v>32626</v>
          </cell>
          <cell r="AM5" t="str">
            <v>#N/A N.A.</v>
          </cell>
          <cell r="BD5">
            <v>32626</v>
          </cell>
          <cell r="BE5" t="str">
            <v>#N/A N.A.</v>
          </cell>
        </row>
        <row r="6">
          <cell r="B6">
            <v>32659</v>
          </cell>
          <cell r="C6">
            <v>273.5</v>
          </cell>
          <cell r="F6">
            <v>32659</v>
          </cell>
          <cell r="G6">
            <v>260</v>
          </cell>
          <cell r="J6">
            <v>32659</v>
          </cell>
          <cell r="K6" t="str">
            <v>#N/A N.A.</v>
          </cell>
          <cell r="N6">
            <v>32659</v>
          </cell>
          <cell r="O6" t="str">
            <v>#N/A N.A.</v>
          </cell>
          <cell r="T6">
            <v>32659</v>
          </cell>
          <cell r="U6" t="str">
            <v>#N/A N.A.</v>
          </cell>
          <cell r="Z6">
            <v>32659</v>
          </cell>
          <cell r="AA6" t="str">
            <v>#N/A N.A.</v>
          </cell>
          <cell r="AF6">
            <v>32659</v>
          </cell>
          <cell r="AG6" t="str">
            <v>#N/A N.A.</v>
          </cell>
          <cell r="AL6">
            <v>32659</v>
          </cell>
          <cell r="AM6" t="str">
            <v>#N/A N.A.</v>
          </cell>
          <cell r="BD6">
            <v>32659</v>
          </cell>
          <cell r="BE6" t="str">
            <v>#N/A N.A.</v>
          </cell>
        </row>
        <row r="7">
          <cell r="B7">
            <v>32689</v>
          </cell>
          <cell r="C7">
            <v>272.5</v>
          </cell>
          <cell r="F7">
            <v>32689</v>
          </cell>
          <cell r="G7">
            <v>250</v>
          </cell>
          <cell r="J7">
            <v>32689</v>
          </cell>
          <cell r="K7" t="str">
            <v>#N/A N.A.</v>
          </cell>
          <cell r="N7">
            <v>32689</v>
          </cell>
          <cell r="O7" t="str">
            <v>#N/A N.A.</v>
          </cell>
          <cell r="T7">
            <v>32689</v>
          </cell>
          <cell r="U7" t="str">
            <v>#N/A N.A.</v>
          </cell>
          <cell r="Z7">
            <v>32689</v>
          </cell>
          <cell r="AA7" t="str">
            <v>#N/A N.A.</v>
          </cell>
          <cell r="AF7">
            <v>32689</v>
          </cell>
          <cell r="AG7" t="str">
            <v>#N/A N.A.</v>
          </cell>
          <cell r="AL7">
            <v>32689</v>
          </cell>
          <cell r="AM7" t="str">
            <v>#N/A N.A.</v>
          </cell>
          <cell r="BD7">
            <v>32689</v>
          </cell>
          <cell r="BE7" t="str">
            <v>#N/A N.A.</v>
          </cell>
        </row>
        <row r="8">
          <cell r="B8">
            <v>32720</v>
          </cell>
          <cell r="C8">
            <v>262.5</v>
          </cell>
          <cell r="F8">
            <v>32720</v>
          </cell>
          <cell r="G8">
            <v>237.5</v>
          </cell>
          <cell r="J8">
            <v>32720</v>
          </cell>
          <cell r="K8" t="str">
            <v>#N/A N.A.</v>
          </cell>
          <cell r="N8">
            <v>32720</v>
          </cell>
          <cell r="O8" t="str">
            <v>#N/A N.A.</v>
          </cell>
          <cell r="T8">
            <v>32720</v>
          </cell>
          <cell r="U8" t="str">
            <v>#N/A N.A.</v>
          </cell>
          <cell r="Z8">
            <v>32720</v>
          </cell>
          <cell r="AA8" t="str">
            <v>#N/A N.A.</v>
          </cell>
          <cell r="AF8">
            <v>32720</v>
          </cell>
          <cell r="AG8" t="str">
            <v>#N/A N.A.</v>
          </cell>
          <cell r="AL8">
            <v>32720</v>
          </cell>
          <cell r="AM8" t="str">
            <v>#N/A N.A.</v>
          </cell>
          <cell r="BD8">
            <v>32720</v>
          </cell>
          <cell r="BE8" t="str">
            <v>#N/A N.A.</v>
          </cell>
        </row>
        <row r="9">
          <cell r="B9">
            <v>32751</v>
          </cell>
          <cell r="C9">
            <v>252.5</v>
          </cell>
          <cell r="F9">
            <v>32751</v>
          </cell>
          <cell r="G9">
            <v>237.5</v>
          </cell>
          <cell r="J9">
            <v>32751</v>
          </cell>
          <cell r="K9" t="str">
            <v>#N/A N.A.</v>
          </cell>
          <cell r="N9">
            <v>32751</v>
          </cell>
          <cell r="O9" t="str">
            <v>#N/A N.A.</v>
          </cell>
          <cell r="T9">
            <v>32751</v>
          </cell>
          <cell r="U9" t="str">
            <v>#N/A N.A.</v>
          </cell>
          <cell r="Z9">
            <v>32751</v>
          </cell>
          <cell r="AA9" t="str">
            <v>#N/A N.A.</v>
          </cell>
          <cell r="AF9">
            <v>32751</v>
          </cell>
          <cell r="AG9" t="str">
            <v>#N/A N.A.</v>
          </cell>
          <cell r="AL9">
            <v>32751</v>
          </cell>
          <cell r="AM9" t="str">
            <v>#N/A N.A.</v>
          </cell>
          <cell r="BD9">
            <v>32751</v>
          </cell>
          <cell r="BE9" t="str">
            <v>#N/A N.A.</v>
          </cell>
        </row>
        <row r="10">
          <cell r="B10">
            <v>32780</v>
          </cell>
          <cell r="C10">
            <v>247.5</v>
          </cell>
          <cell r="F10">
            <v>32780</v>
          </cell>
          <cell r="G10">
            <v>237.5</v>
          </cell>
          <cell r="J10">
            <v>32780</v>
          </cell>
          <cell r="K10" t="str">
            <v>#N/A N.A.</v>
          </cell>
          <cell r="N10">
            <v>32780</v>
          </cell>
          <cell r="O10" t="str">
            <v>#N/A N.A.</v>
          </cell>
          <cell r="T10">
            <v>32780</v>
          </cell>
          <cell r="U10" t="str">
            <v>#N/A N.A.</v>
          </cell>
          <cell r="Z10">
            <v>32780</v>
          </cell>
          <cell r="AA10" t="str">
            <v>#N/A N.A.</v>
          </cell>
          <cell r="AF10">
            <v>32780</v>
          </cell>
          <cell r="AG10" t="str">
            <v>#N/A N.A.</v>
          </cell>
          <cell r="AL10">
            <v>32780</v>
          </cell>
          <cell r="AM10" t="str">
            <v>#N/A N.A.</v>
          </cell>
          <cell r="BD10">
            <v>32780</v>
          </cell>
          <cell r="BE10" t="str">
            <v>#N/A N.A.</v>
          </cell>
        </row>
        <row r="11">
          <cell r="B11">
            <v>32812</v>
          </cell>
          <cell r="C11">
            <v>247.5</v>
          </cell>
          <cell r="F11">
            <v>32812</v>
          </cell>
          <cell r="G11">
            <v>232.5</v>
          </cell>
          <cell r="J11">
            <v>32812</v>
          </cell>
          <cell r="K11" t="str">
            <v>#N/A N.A.</v>
          </cell>
          <cell r="N11">
            <v>32812</v>
          </cell>
          <cell r="O11" t="str">
            <v>#N/A N.A.</v>
          </cell>
          <cell r="T11">
            <v>32812</v>
          </cell>
          <cell r="U11" t="str">
            <v>#N/A N.A.</v>
          </cell>
          <cell r="Z11">
            <v>32812</v>
          </cell>
          <cell r="AA11" t="str">
            <v>#N/A N.A.</v>
          </cell>
          <cell r="AF11">
            <v>32812</v>
          </cell>
          <cell r="AG11" t="str">
            <v>#N/A N.A.</v>
          </cell>
          <cell r="AL11">
            <v>32812</v>
          </cell>
          <cell r="AM11" t="str">
            <v>#N/A N.A.</v>
          </cell>
          <cell r="BD11">
            <v>32812</v>
          </cell>
          <cell r="BE11" t="str">
            <v>#N/A N.A.</v>
          </cell>
        </row>
        <row r="12">
          <cell r="B12">
            <v>32842</v>
          </cell>
          <cell r="C12">
            <v>245</v>
          </cell>
          <cell r="F12">
            <v>32842</v>
          </cell>
          <cell r="G12">
            <v>220</v>
          </cell>
          <cell r="J12">
            <v>32842</v>
          </cell>
          <cell r="K12" t="str">
            <v>#N/A N.A.</v>
          </cell>
          <cell r="N12">
            <v>32842</v>
          </cell>
          <cell r="O12" t="str">
            <v>#N/A N.A.</v>
          </cell>
          <cell r="T12">
            <v>32842</v>
          </cell>
          <cell r="U12" t="str">
            <v>#N/A N.A.</v>
          </cell>
          <cell r="Z12">
            <v>32842</v>
          </cell>
          <cell r="AA12" t="str">
            <v>#N/A N.A.</v>
          </cell>
          <cell r="AF12">
            <v>32842</v>
          </cell>
          <cell r="AG12" t="str">
            <v>#N/A N.A.</v>
          </cell>
          <cell r="AL12">
            <v>32842</v>
          </cell>
          <cell r="AM12" t="str">
            <v>#N/A N.A.</v>
          </cell>
          <cell r="BD12">
            <v>32842</v>
          </cell>
          <cell r="BE12" t="str">
            <v>#N/A N.A.</v>
          </cell>
        </row>
        <row r="13">
          <cell r="B13">
            <v>32871</v>
          </cell>
          <cell r="C13">
            <v>225</v>
          </cell>
          <cell r="F13">
            <v>32871</v>
          </cell>
          <cell r="G13">
            <v>215</v>
          </cell>
          <cell r="J13">
            <v>32871</v>
          </cell>
          <cell r="K13" t="str">
            <v>#N/A N.A.</v>
          </cell>
          <cell r="N13">
            <v>32871</v>
          </cell>
          <cell r="O13" t="str">
            <v>#N/A N.A.</v>
          </cell>
          <cell r="T13">
            <v>32871</v>
          </cell>
          <cell r="U13" t="str">
            <v>#N/A N.A.</v>
          </cell>
          <cell r="Z13">
            <v>32871</v>
          </cell>
          <cell r="AA13" t="str">
            <v>#N/A N.A.</v>
          </cell>
          <cell r="AF13">
            <v>32871</v>
          </cell>
          <cell r="AG13" t="str">
            <v>#N/A N.A.</v>
          </cell>
          <cell r="AL13">
            <v>32871</v>
          </cell>
          <cell r="AM13" t="str">
            <v>#N/A N.A.</v>
          </cell>
          <cell r="BD13">
            <v>32871</v>
          </cell>
          <cell r="BE13" t="str">
            <v>#N/A N.A.</v>
          </cell>
        </row>
        <row r="14">
          <cell r="B14">
            <v>32904</v>
          </cell>
          <cell r="C14">
            <v>221</v>
          </cell>
          <cell r="F14">
            <v>32904</v>
          </cell>
          <cell r="G14">
            <v>215</v>
          </cell>
          <cell r="J14">
            <v>32904</v>
          </cell>
          <cell r="K14" t="str">
            <v>#N/A N.A.</v>
          </cell>
          <cell r="N14">
            <v>32904</v>
          </cell>
          <cell r="O14" t="str">
            <v>#N/A N.A.</v>
          </cell>
          <cell r="T14">
            <v>32904</v>
          </cell>
          <cell r="U14" t="str">
            <v>#N/A N.A.</v>
          </cell>
          <cell r="Z14">
            <v>32904</v>
          </cell>
          <cell r="AA14" t="str">
            <v>#N/A N.A.</v>
          </cell>
          <cell r="AF14">
            <v>32904</v>
          </cell>
          <cell r="AG14" t="str">
            <v>#N/A N.A.</v>
          </cell>
          <cell r="AL14">
            <v>32904</v>
          </cell>
          <cell r="AM14" t="str">
            <v>#N/A N.A.</v>
          </cell>
          <cell r="BD14">
            <v>32904</v>
          </cell>
          <cell r="BE14" t="str">
            <v>#N/A N.A.</v>
          </cell>
        </row>
        <row r="15">
          <cell r="B15">
            <v>32932</v>
          </cell>
          <cell r="C15">
            <v>223</v>
          </cell>
          <cell r="F15">
            <v>32932</v>
          </cell>
          <cell r="G15">
            <v>215</v>
          </cell>
          <cell r="J15">
            <v>32932</v>
          </cell>
          <cell r="K15" t="str">
            <v>#N/A N.A.</v>
          </cell>
          <cell r="N15">
            <v>32932</v>
          </cell>
          <cell r="O15" t="str">
            <v>#N/A N.A.</v>
          </cell>
          <cell r="T15">
            <v>32932</v>
          </cell>
          <cell r="U15" t="str">
            <v>#N/A N.A.</v>
          </cell>
          <cell r="Z15">
            <v>32932</v>
          </cell>
          <cell r="AA15" t="str">
            <v>#N/A N.A.</v>
          </cell>
          <cell r="AF15">
            <v>32932</v>
          </cell>
          <cell r="AG15" t="str">
            <v>#N/A N.A.</v>
          </cell>
          <cell r="AL15">
            <v>32932</v>
          </cell>
          <cell r="AM15" t="str">
            <v>#N/A N.A.</v>
          </cell>
          <cell r="BD15">
            <v>32932</v>
          </cell>
          <cell r="BE15" t="str">
            <v>#N/A N.A.</v>
          </cell>
        </row>
        <row r="16">
          <cell r="B16">
            <v>32962</v>
          </cell>
          <cell r="C16">
            <v>235</v>
          </cell>
          <cell r="F16">
            <v>32962</v>
          </cell>
          <cell r="G16">
            <v>220</v>
          </cell>
          <cell r="J16">
            <v>32962</v>
          </cell>
          <cell r="K16" t="str">
            <v>#N/A N.A.</v>
          </cell>
          <cell r="N16">
            <v>32962</v>
          </cell>
          <cell r="O16" t="str">
            <v>#N/A N.A.</v>
          </cell>
          <cell r="T16">
            <v>32962</v>
          </cell>
          <cell r="U16" t="str">
            <v>#N/A N.A.</v>
          </cell>
          <cell r="Z16">
            <v>32962</v>
          </cell>
          <cell r="AA16" t="str">
            <v>#N/A N.A.</v>
          </cell>
          <cell r="AF16">
            <v>32962</v>
          </cell>
          <cell r="AG16" t="str">
            <v>#N/A N.A.</v>
          </cell>
          <cell r="AL16">
            <v>32962</v>
          </cell>
          <cell r="AM16" t="str">
            <v>#N/A N.A.</v>
          </cell>
          <cell r="BD16">
            <v>32962</v>
          </cell>
          <cell r="BE16" t="str">
            <v>#N/A N.A.</v>
          </cell>
        </row>
        <row r="17">
          <cell r="B17">
            <v>32993</v>
          </cell>
          <cell r="C17">
            <v>226.5</v>
          </cell>
          <cell r="F17">
            <v>32993</v>
          </cell>
          <cell r="G17">
            <v>205</v>
          </cell>
          <cell r="J17">
            <v>32993</v>
          </cell>
          <cell r="K17" t="str">
            <v>#N/A N.A.</v>
          </cell>
          <cell r="N17">
            <v>32993</v>
          </cell>
          <cell r="O17" t="str">
            <v>#N/A N.A.</v>
          </cell>
          <cell r="T17">
            <v>32993</v>
          </cell>
          <cell r="U17" t="str">
            <v>#N/A N.A.</v>
          </cell>
          <cell r="Z17">
            <v>32993</v>
          </cell>
          <cell r="AA17" t="str">
            <v>#N/A N.A.</v>
          </cell>
          <cell r="AF17">
            <v>32993</v>
          </cell>
          <cell r="AG17" t="str">
            <v>#N/A N.A.</v>
          </cell>
          <cell r="AL17">
            <v>32993</v>
          </cell>
          <cell r="AM17" t="str">
            <v>#N/A N.A.</v>
          </cell>
          <cell r="BD17">
            <v>32993</v>
          </cell>
          <cell r="BE17" t="str">
            <v>#N/A N.A.</v>
          </cell>
        </row>
        <row r="18">
          <cell r="B18">
            <v>33024</v>
          </cell>
          <cell r="C18">
            <v>225</v>
          </cell>
          <cell r="F18">
            <v>33024</v>
          </cell>
          <cell r="G18">
            <v>187.5</v>
          </cell>
          <cell r="J18">
            <v>33024</v>
          </cell>
          <cell r="K18" t="str">
            <v>#N/A N.A.</v>
          </cell>
          <cell r="N18">
            <v>33024</v>
          </cell>
          <cell r="O18" t="str">
            <v>#N/A N.A.</v>
          </cell>
          <cell r="T18">
            <v>33024</v>
          </cell>
          <cell r="U18" t="str">
            <v>#N/A N.A.</v>
          </cell>
          <cell r="Z18">
            <v>33024</v>
          </cell>
          <cell r="AA18" t="str">
            <v>#N/A N.A.</v>
          </cell>
          <cell r="AF18">
            <v>33024</v>
          </cell>
          <cell r="AG18" t="str">
            <v>#N/A N.A.</v>
          </cell>
          <cell r="AL18">
            <v>33024</v>
          </cell>
          <cell r="AM18" t="str">
            <v>#N/A N.A.</v>
          </cell>
          <cell r="BD18">
            <v>33024</v>
          </cell>
          <cell r="BE18" t="str">
            <v>#N/A N.A.</v>
          </cell>
        </row>
        <row r="19">
          <cell r="B19">
            <v>33053</v>
          </cell>
          <cell r="C19">
            <v>225</v>
          </cell>
          <cell r="F19">
            <v>33053</v>
          </cell>
          <cell r="G19">
            <v>210</v>
          </cell>
          <cell r="J19">
            <v>33053</v>
          </cell>
          <cell r="K19" t="str">
            <v>#N/A N.A.</v>
          </cell>
          <cell r="N19">
            <v>33053</v>
          </cell>
          <cell r="O19" t="str">
            <v>#N/A N.A.</v>
          </cell>
          <cell r="T19">
            <v>33053</v>
          </cell>
          <cell r="U19" t="str">
            <v>#N/A N.A.</v>
          </cell>
          <cell r="Z19">
            <v>33053</v>
          </cell>
          <cell r="AA19" t="str">
            <v>#N/A N.A.</v>
          </cell>
          <cell r="AF19">
            <v>33053</v>
          </cell>
          <cell r="AG19" t="str">
            <v>#N/A N.A.</v>
          </cell>
          <cell r="AL19">
            <v>33053</v>
          </cell>
          <cell r="AM19" t="str">
            <v>#N/A N.A.</v>
          </cell>
          <cell r="BD19">
            <v>33053</v>
          </cell>
          <cell r="BE19" t="str">
            <v>#N/A N.A.</v>
          </cell>
        </row>
        <row r="20">
          <cell r="B20">
            <v>33085</v>
          </cell>
          <cell r="C20">
            <v>227.5</v>
          </cell>
          <cell r="F20">
            <v>33085</v>
          </cell>
          <cell r="G20">
            <v>210</v>
          </cell>
          <cell r="J20">
            <v>33085</v>
          </cell>
          <cell r="K20" t="str">
            <v>#N/A N.A.</v>
          </cell>
          <cell r="N20">
            <v>33085</v>
          </cell>
          <cell r="O20" t="str">
            <v>#N/A N.A.</v>
          </cell>
          <cell r="T20">
            <v>33085</v>
          </cell>
          <cell r="U20" t="str">
            <v>#N/A N.A.</v>
          </cell>
          <cell r="Z20">
            <v>33085</v>
          </cell>
          <cell r="AA20" t="str">
            <v>#N/A N.A.</v>
          </cell>
          <cell r="AF20">
            <v>33085</v>
          </cell>
          <cell r="AG20" t="str">
            <v>#N/A N.A.</v>
          </cell>
          <cell r="AL20">
            <v>33085</v>
          </cell>
          <cell r="AM20" t="str">
            <v>#N/A N.A.</v>
          </cell>
          <cell r="BD20">
            <v>33085</v>
          </cell>
          <cell r="BE20" t="str">
            <v>#N/A N.A.</v>
          </cell>
        </row>
        <row r="21">
          <cell r="B21">
            <v>33116</v>
          </cell>
          <cell r="C21">
            <v>238.5</v>
          </cell>
          <cell r="F21">
            <v>33116</v>
          </cell>
          <cell r="G21">
            <v>210</v>
          </cell>
          <cell r="J21">
            <v>33116</v>
          </cell>
          <cell r="K21" t="str">
            <v>#N/A N.A.</v>
          </cell>
          <cell r="N21">
            <v>33116</v>
          </cell>
          <cell r="O21" t="str">
            <v>#N/A N.A.</v>
          </cell>
          <cell r="T21">
            <v>33116</v>
          </cell>
          <cell r="U21" t="str">
            <v>#N/A N.A.</v>
          </cell>
          <cell r="Z21">
            <v>33116</v>
          </cell>
          <cell r="AA21" t="str">
            <v>#N/A N.A.</v>
          </cell>
          <cell r="AF21">
            <v>33116</v>
          </cell>
          <cell r="AG21" t="str">
            <v>#N/A N.A.</v>
          </cell>
          <cell r="AL21">
            <v>33116</v>
          </cell>
          <cell r="AM21" t="str">
            <v>#N/A N.A.</v>
          </cell>
          <cell r="BD21">
            <v>33116</v>
          </cell>
          <cell r="BE21" t="str">
            <v>#N/A N.A.</v>
          </cell>
        </row>
        <row r="22">
          <cell r="B22">
            <v>33144</v>
          </cell>
          <cell r="C22">
            <v>240</v>
          </cell>
          <cell r="F22">
            <v>33144</v>
          </cell>
          <cell r="G22">
            <v>210</v>
          </cell>
          <cell r="J22">
            <v>33144</v>
          </cell>
          <cell r="K22" t="str">
            <v>#N/A N.A.</v>
          </cell>
          <cell r="N22">
            <v>33144</v>
          </cell>
          <cell r="O22" t="str">
            <v>#N/A N.A.</v>
          </cell>
          <cell r="T22">
            <v>33144</v>
          </cell>
          <cell r="U22" t="str">
            <v>#N/A N.A.</v>
          </cell>
          <cell r="Z22">
            <v>33144</v>
          </cell>
          <cell r="AA22" t="str">
            <v>#N/A N.A.</v>
          </cell>
          <cell r="AF22">
            <v>33144</v>
          </cell>
          <cell r="AG22" t="str">
            <v>#N/A N.A.</v>
          </cell>
          <cell r="AL22">
            <v>33144</v>
          </cell>
          <cell r="AM22" t="str">
            <v>#N/A N.A.</v>
          </cell>
          <cell r="BD22">
            <v>33144</v>
          </cell>
          <cell r="BE22" t="str">
            <v>#N/A N.A.</v>
          </cell>
        </row>
        <row r="23">
          <cell r="B23">
            <v>33177</v>
          </cell>
          <cell r="C23">
            <v>230</v>
          </cell>
          <cell r="F23">
            <v>33177</v>
          </cell>
          <cell r="G23">
            <v>205</v>
          </cell>
          <cell r="J23">
            <v>33177</v>
          </cell>
          <cell r="K23" t="str">
            <v>#N/A N.A.</v>
          </cell>
          <cell r="N23">
            <v>33177</v>
          </cell>
          <cell r="O23" t="str">
            <v>#N/A N.A.</v>
          </cell>
          <cell r="T23">
            <v>33177</v>
          </cell>
          <cell r="U23" t="str">
            <v>#N/A N.A.</v>
          </cell>
          <cell r="Z23">
            <v>33177</v>
          </cell>
          <cell r="AA23" t="str">
            <v>#N/A N.A.</v>
          </cell>
          <cell r="AF23">
            <v>33177</v>
          </cell>
          <cell r="AG23" t="str">
            <v>#N/A N.A.</v>
          </cell>
          <cell r="AL23">
            <v>33177</v>
          </cell>
          <cell r="AM23" t="str">
            <v>#N/A N.A.</v>
          </cell>
          <cell r="BD23">
            <v>33177</v>
          </cell>
          <cell r="BE23" t="str">
            <v>#N/A N.A.</v>
          </cell>
        </row>
        <row r="24">
          <cell r="B24">
            <v>33207</v>
          </cell>
          <cell r="C24">
            <v>230</v>
          </cell>
          <cell r="F24">
            <v>33207</v>
          </cell>
          <cell r="G24">
            <v>228</v>
          </cell>
          <cell r="J24">
            <v>33207</v>
          </cell>
          <cell r="K24" t="str">
            <v>#N/A N.A.</v>
          </cell>
          <cell r="N24">
            <v>33207</v>
          </cell>
          <cell r="O24" t="str">
            <v>#N/A N.A.</v>
          </cell>
          <cell r="T24">
            <v>33207</v>
          </cell>
          <cell r="U24" t="str">
            <v>#N/A N.A.</v>
          </cell>
          <cell r="Z24">
            <v>33207</v>
          </cell>
          <cell r="AA24" t="str">
            <v>#N/A N.A.</v>
          </cell>
          <cell r="AF24">
            <v>33207</v>
          </cell>
          <cell r="AG24" t="str">
            <v>#N/A N.A.</v>
          </cell>
          <cell r="AL24">
            <v>33207</v>
          </cell>
          <cell r="AM24" t="str">
            <v>#N/A N.A.</v>
          </cell>
          <cell r="BD24">
            <v>33207</v>
          </cell>
          <cell r="BE24" t="str">
            <v>#N/A N.A.</v>
          </cell>
        </row>
        <row r="25">
          <cell r="B25">
            <v>33238</v>
          </cell>
          <cell r="C25">
            <v>225</v>
          </cell>
          <cell r="F25">
            <v>33238</v>
          </cell>
          <cell r="G25">
            <v>222.5</v>
          </cell>
          <cell r="J25">
            <v>33238</v>
          </cell>
          <cell r="K25" t="str">
            <v>#N/A N.A.</v>
          </cell>
          <cell r="N25">
            <v>33238</v>
          </cell>
          <cell r="O25" t="str">
            <v>#N/A N.A.</v>
          </cell>
          <cell r="T25">
            <v>33238</v>
          </cell>
          <cell r="U25" t="str">
            <v>#N/A N.A.</v>
          </cell>
          <cell r="Z25">
            <v>33238</v>
          </cell>
          <cell r="AA25" t="str">
            <v>#N/A N.A.</v>
          </cell>
          <cell r="AF25">
            <v>33238</v>
          </cell>
          <cell r="AG25" t="str">
            <v>#N/A N.A.</v>
          </cell>
          <cell r="AL25">
            <v>33238</v>
          </cell>
          <cell r="AM25" t="str">
            <v>#N/A N.A.</v>
          </cell>
          <cell r="BD25">
            <v>33238</v>
          </cell>
          <cell r="BE25" t="str">
            <v>#N/A N.A.</v>
          </cell>
        </row>
        <row r="26">
          <cell r="B26">
            <v>33269</v>
          </cell>
          <cell r="C26">
            <v>225</v>
          </cell>
          <cell r="F26">
            <v>33269</v>
          </cell>
          <cell r="G26">
            <v>222.5</v>
          </cell>
          <cell r="J26">
            <v>33269</v>
          </cell>
          <cell r="K26" t="str">
            <v>#N/A N.A.</v>
          </cell>
          <cell r="N26">
            <v>33269</v>
          </cell>
          <cell r="O26" t="str">
            <v>#N/A N.A.</v>
          </cell>
          <cell r="T26">
            <v>33269</v>
          </cell>
          <cell r="U26" t="str">
            <v>#N/A N.A.</v>
          </cell>
          <cell r="Z26">
            <v>33269</v>
          </cell>
          <cell r="AA26" t="str">
            <v>#N/A N.A.</v>
          </cell>
          <cell r="AF26">
            <v>33269</v>
          </cell>
          <cell r="AG26" t="str">
            <v>#N/A N.A.</v>
          </cell>
          <cell r="AL26">
            <v>33269</v>
          </cell>
          <cell r="AM26" t="str">
            <v>#N/A N.A.</v>
          </cell>
          <cell r="BD26">
            <v>33269</v>
          </cell>
          <cell r="BE26" t="str">
            <v>#N/A N.A.</v>
          </cell>
        </row>
        <row r="27">
          <cell r="B27">
            <v>33297</v>
          </cell>
          <cell r="C27">
            <v>225</v>
          </cell>
          <cell r="F27">
            <v>33297</v>
          </cell>
          <cell r="G27">
            <v>222.5</v>
          </cell>
          <cell r="J27">
            <v>33297</v>
          </cell>
          <cell r="K27" t="str">
            <v>#N/A N.A.</v>
          </cell>
          <cell r="N27">
            <v>33297</v>
          </cell>
          <cell r="O27" t="str">
            <v>#N/A N.A.</v>
          </cell>
          <cell r="T27">
            <v>33297</v>
          </cell>
          <cell r="U27" t="str">
            <v>#N/A N.A.</v>
          </cell>
          <cell r="Z27">
            <v>33297</v>
          </cell>
          <cell r="AA27" t="str">
            <v>#N/A N.A.</v>
          </cell>
          <cell r="AF27">
            <v>33297</v>
          </cell>
          <cell r="AG27" t="str">
            <v>#N/A N.A.</v>
          </cell>
          <cell r="AL27">
            <v>33297</v>
          </cell>
          <cell r="AM27" t="str">
            <v>#N/A N.A.</v>
          </cell>
          <cell r="BD27">
            <v>33297</v>
          </cell>
          <cell r="BE27" t="str">
            <v>#N/A N.A.</v>
          </cell>
        </row>
        <row r="28">
          <cell r="B28">
            <v>33326</v>
          </cell>
          <cell r="C28">
            <v>232.5</v>
          </cell>
          <cell r="F28">
            <v>33326</v>
          </cell>
          <cell r="G28">
            <v>222.5</v>
          </cell>
          <cell r="J28">
            <v>33326</v>
          </cell>
          <cell r="K28" t="str">
            <v>#N/A N.A.</v>
          </cell>
          <cell r="N28">
            <v>33326</v>
          </cell>
          <cell r="O28" t="str">
            <v>#N/A N.A.</v>
          </cell>
          <cell r="T28">
            <v>33326</v>
          </cell>
          <cell r="U28" t="str">
            <v>#N/A N.A.</v>
          </cell>
          <cell r="Z28">
            <v>33326</v>
          </cell>
          <cell r="AA28" t="str">
            <v>#N/A N.A.</v>
          </cell>
          <cell r="AF28">
            <v>33326</v>
          </cell>
          <cell r="AG28" t="str">
            <v>#N/A N.A.</v>
          </cell>
          <cell r="AL28">
            <v>33326</v>
          </cell>
          <cell r="AM28" t="str">
            <v>#N/A N.A.</v>
          </cell>
          <cell r="BD28">
            <v>33326</v>
          </cell>
          <cell r="BE28" t="str">
            <v>#N/A N.A.</v>
          </cell>
        </row>
        <row r="29">
          <cell r="B29">
            <v>33358</v>
          </cell>
          <cell r="C29">
            <v>227.5</v>
          </cell>
          <cell r="F29">
            <v>33358</v>
          </cell>
          <cell r="G29">
            <v>222.5</v>
          </cell>
          <cell r="J29">
            <v>33358</v>
          </cell>
          <cell r="K29" t="str">
            <v>#N/A N.A.</v>
          </cell>
          <cell r="N29">
            <v>33358</v>
          </cell>
          <cell r="O29" t="str">
            <v>#N/A N.A.</v>
          </cell>
          <cell r="T29">
            <v>33358</v>
          </cell>
          <cell r="U29" t="str">
            <v>#N/A N.A.</v>
          </cell>
          <cell r="Z29">
            <v>33358</v>
          </cell>
          <cell r="AA29" t="str">
            <v>#N/A N.A.</v>
          </cell>
          <cell r="AF29">
            <v>33358</v>
          </cell>
          <cell r="AG29" t="str">
            <v>#N/A N.A.</v>
          </cell>
          <cell r="AL29">
            <v>33358</v>
          </cell>
          <cell r="AM29" t="str">
            <v>#N/A N.A.</v>
          </cell>
          <cell r="BD29">
            <v>33358</v>
          </cell>
          <cell r="BE29" t="str">
            <v>#N/A N.A.</v>
          </cell>
        </row>
        <row r="30">
          <cell r="B30">
            <v>33389</v>
          </cell>
          <cell r="C30">
            <v>225</v>
          </cell>
          <cell r="F30">
            <v>33389</v>
          </cell>
          <cell r="G30">
            <v>210</v>
          </cell>
          <cell r="J30">
            <v>33389</v>
          </cell>
          <cell r="K30" t="str">
            <v>#N/A N.A.</v>
          </cell>
          <cell r="N30">
            <v>33389</v>
          </cell>
          <cell r="O30" t="str">
            <v>#N/A N.A.</v>
          </cell>
          <cell r="T30">
            <v>33389</v>
          </cell>
          <cell r="U30" t="str">
            <v>#N/A N.A.</v>
          </cell>
          <cell r="Z30">
            <v>33389</v>
          </cell>
          <cell r="AA30">
            <v>347.5</v>
          </cell>
          <cell r="AF30">
            <v>33389</v>
          </cell>
          <cell r="AG30" t="str">
            <v>#N/A N.A.</v>
          </cell>
          <cell r="AL30">
            <v>33389</v>
          </cell>
          <cell r="AM30" t="str">
            <v>#N/A N.A.</v>
          </cell>
          <cell r="BD30">
            <v>33389</v>
          </cell>
          <cell r="BE30" t="str">
            <v>#N/A N.A.</v>
          </cell>
        </row>
        <row r="31">
          <cell r="B31">
            <v>33417</v>
          </cell>
          <cell r="C31">
            <v>225</v>
          </cell>
          <cell r="F31">
            <v>33417</v>
          </cell>
          <cell r="G31">
            <v>210</v>
          </cell>
          <cell r="J31">
            <v>33417</v>
          </cell>
          <cell r="K31" t="str">
            <v>#N/A N.A.</v>
          </cell>
          <cell r="N31">
            <v>33417</v>
          </cell>
          <cell r="O31" t="str">
            <v>#N/A N.A.</v>
          </cell>
          <cell r="T31">
            <v>33417</v>
          </cell>
          <cell r="U31" t="str">
            <v>#N/A N.A.</v>
          </cell>
          <cell r="Z31">
            <v>33417</v>
          </cell>
          <cell r="AA31">
            <v>342.5</v>
          </cell>
          <cell r="AF31">
            <v>33417</v>
          </cell>
          <cell r="AG31" t="str">
            <v>#N/A N.A.</v>
          </cell>
          <cell r="AL31">
            <v>33417</v>
          </cell>
          <cell r="AM31" t="str">
            <v>#N/A N.A.</v>
          </cell>
          <cell r="BD31">
            <v>33417</v>
          </cell>
          <cell r="BE31" t="str">
            <v>#N/A N.A.</v>
          </cell>
        </row>
        <row r="32">
          <cell r="B32">
            <v>33450</v>
          </cell>
          <cell r="C32">
            <v>222.5</v>
          </cell>
          <cell r="F32">
            <v>33450</v>
          </cell>
          <cell r="G32">
            <v>210</v>
          </cell>
          <cell r="J32">
            <v>33450</v>
          </cell>
          <cell r="K32" t="str">
            <v>#N/A N.A.</v>
          </cell>
          <cell r="N32">
            <v>33450</v>
          </cell>
          <cell r="O32" t="str">
            <v>#N/A N.A.</v>
          </cell>
          <cell r="T32">
            <v>33450</v>
          </cell>
          <cell r="U32" t="str">
            <v>#N/A N.A.</v>
          </cell>
          <cell r="Z32">
            <v>33450</v>
          </cell>
          <cell r="AA32">
            <v>332.5</v>
          </cell>
          <cell r="AF32">
            <v>33450</v>
          </cell>
          <cell r="AG32" t="str">
            <v>#N/A N.A.</v>
          </cell>
          <cell r="AL32">
            <v>33450</v>
          </cell>
          <cell r="AM32" t="str">
            <v>#N/A N.A.</v>
          </cell>
          <cell r="BD32">
            <v>33450</v>
          </cell>
          <cell r="BE32" t="str">
            <v>#N/A N.A.</v>
          </cell>
        </row>
        <row r="33">
          <cell r="B33">
            <v>33480</v>
          </cell>
          <cell r="C33">
            <v>222.5</v>
          </cell>
          <cell r="F33">
            <v>33480</v>
          </cell>
          <cell r="G33">
            <v>210</v>
          </cell>
          <cell r="J33">
            <v>33480</v>
          </cell>
          <cell r="K33" t="str">
            <v>#N/A N.A.</v>
          </cell>
          <cell r="N33">
            <v>33480</v>
          </cell>
          <cell r="O33" t="str">
            <v>#N/A N.A.</v>
          </cell>
          <cell r="T33">
            <v>33480</v>
          </cell>
          <cell r="U33" t="str">
            <v>#N/A N.A.</v>
          </cell>
          <cell r="Z33">
            <v>33480</v>
          </cell>
          <cell r="AA33">
            <v>312.5</v>
          </cell>
          <cell r="AF33">
            <v>33480</v>
          </cell>
          <cell r="AG33" t="str">
            <v>#N/A N.A.</v>
          </cell>
          <cell r="AL33">
            <v>33480</v>
          </cell>
          <cell r="AM33" t="str">
            <v>#N/A N.A.</v>
          </cell>
          <cell r="BD33">
            <v>33480</v>
          </cell>
          <cell r="BE33" t="str">
            <v>#N/A N.A.</v>
          </cell>
        </row>
        <row r="34">
          <cell r="B34">
            <v>33511</v>
          </cell>
          <cell r="C34">
            <v>220</v>
          </cell>
          <cell r="F34">
            <v>33511</v>
          </cell>
          <cell r="G34">
            <v>210</v>
          </cell>
          <cell r="J34">
            <v>33511</v>
          </cell>
          <cell r="K34" t="str">
            <v>#N/A N.A.</v>
          </cell>
          <cell r="N34">
            <v>33511</v>
          </cell>
          <cell r="O34" t="str">
            <v>#N/A N.A.</v>
          </cell>
          <cell r="T34">
            <v>33511</v>
          </cell>
          <cell r="U34" t="str">
            <v>#N/A N.A.</v>
          </cell>
          <cell r="Z34">
            <v>33511</v>
          </cell>
          <cell r="AA34">
            <v>312.5</v>
          </cell>
          <cell r="AF34">
            <v>33511</v>
          </cell>
          <cell r="AG34" t="str">
            <v>#N/A N.A.</v>
          </cell>
          <cell r="AL34">
            <v>33511</v>
          </cell>
          <cell r="AM34" t="str">
            <v>#N/A N.A.</v>
          </cell>
          <cell r="BD34">
            <v>33511</v>
          </cell>
          <cell r="BE34" t="str">
            <v>#N/A N.A.</v>
          </cell>
        </row>
        <row r="35">
          <cell r="B35">
            <v>33542</v>
          </cell>
          <cell r="C35">
            <v>202.5</v>
          </cell>
          <cell r="F35">
            <v>33542</v>
          </cell>
          <cell r="G35">
            <v>210</v>
          </cell>
          <cell r="J35">
            <v>33542</v>
          </cell>
          <cell r="K35" t="str">
            <v>#N/A N.A.</v>
          </cell>
          <cell r="N35">
            <v>33542</v>
          </cell>
          <cell r="O35" t="str">
            <v>#N/A N.A.</v>
          </cell>
          <cell r="T35">
            <v>33542</v>
          </cell>
          <cell r="U35" t="str">
            <v>#N/A N.A.</v>
          </cell>
          <cell r="Z35">
            <v>33542</v>
          </cell>
          <cell r="AA35">
            <v>310</v>
          </cell>
          <cell r="AF35">
            <v>33542</v>
          </cell>
          <cell r="AG35" t="str">
            <v>#N/A N.A.</v>
          </cell>
          <cell r="AL35">
            <v>33542</v>
          </cell>
          <cell r="AM35" t="str">
            <v>#N/A N.A.</v>
          </cell>
          <cell r="BD35">
            <v>33542</v>
          </cell>
          <cell r="BE35" t="str">
            <v>#N/A N.A.</v>
          </cell>
        </row>
        <row r="36">
          <cell r="B36">
            <v>33571</v>
          </cell>
          <cell r="C36">
            <v>202.5</v>
          </cell>
          <cell r="F36">
            <v>33571</v>
          </cell>
          <cell r="G36">
            <v>200</v>
          </cell>
          <cell r="J36">
            <v>33571</v>
          </cell>
          <cell r="K36" t="str">
            <v>#N/A N.A.</v>
          </cell>
          <cell r="N36">
            <v>33571</v>
          </cell>
          <cell r="O36" t="str">
            <v>#N/A N.A.</v>
          </cell>
          <cell r="T36">
            <v>33571</v>
          </cell>
          <cell r="U36" t="str">
            <v>#N/A N.A.</v>
          </cell>
          <cell r="Z36">
            <v>33571</v>
          </cell>
          <cell r="AA36">
            <v>300</v>
          </cell>
          <cell r="AF36">
            <v>33571</v>
          </cell>
          <cell r="AG36" t="str">
            <v>#N/A N.A.</v>
          </cell>
          <cell r="AL36">
            <v>33571</v>
          </cell>
          <cell r="AM36" t="str">
            <v>#N/A N.A.</v>
          </cell>
          <cell r="BD36">
            <v>33571</v>
          </cell>
          <cell r="BE36" t="str">
            <v>#N/A N.A.</v>
          </cell>
        </row>
        <row r="37">
          <cell r="B37">
            <v>33603</v>
          </cell>
          <cell r="C37">
            <v>198</v>
          </cell>
          <cell r="F37">
            <v>33603</v>
          </cell>
          <cell r="G37">
            <v>195</v>
          </cell>
          <cell r="J37">
            <v>33603</v>
          </cell>
          <cell r="K37" t="str">
            <v>#N/A N.A.</v>
          </cell>
          <cell r="N37">
            <v>33603</v>
          </cell>
          <cell r="O37" t="str">
            <v>#N/A N.A.</v>
          </cell>
          <cell r="T37">
            <v>33603</v>
          </cell>
          <cell r="U37" t="str">
            <v>#N/A N.A.</v>
          </cell>
          <cell r="Z37">
            <v>33603</v>
          </cell>
          <cell r="AA37">
            <v>310</v>
          </cell>
          <cell r="AF37">
            <v>33603</v>
          </cell>
          <cell r="AG37" t="str">
            <v>#N/A N.A.</v>
          </cell>
          <cell r="AL37">
            <v>33603</v>
          </cell>
          <cell r="AM37" t="str">
            <v>#N/A N.A.</v>
          </cell>
          <cell r="BD37">
            <v>33603</v>
          </cell>
          <cell r="BE37" t="str">
            <v>#N/A N.A.</v>
          </cell>
        </row>
        <row r="38">
          <cell r="B38">
            <v>33634</v>
          </cell>
          <cell r="C38">
            <v>205</v>
          </cell>
          <cell r="F38">
            <v>33634</v>
          </cell>
          <cell r="G38">
            <v>200</v>
          </cell>
          <cell r="J38">
            <v>33634</v>
          </cell>
          <cell r="K38" t="str">
            <v>#N/A N.A.</v>
          </cell>
          <cell r="N38">
            <v>33634</v>
          </cell>
          <cell r="O38" t="str">
            <v>#N/A N.A.</v>
          </cell>
          <cell r="T38">
            <v>33634</v>
          </cell>
          <cell r="U38" t="str">
            <v>#N/A N.A.</v>
          </cell>
          <cell r="Z38">
            <v>33634</v>
          </cell>
          <cell r="AA38">
            <v>310</v>
          </cell>
          <cell r="AF38">
            <v>33634</v>
          </cell>
          <cell r="AG38" t="str">
            <v>#N/A N.A.</v>
          </cell>
          <cell r="AL38">
            <v>33634</v>
          </cell>
          <cell r="AM38" t="str">
            <v>#N/A N.A.</v>
          </cell>
          <cell r="BD38">
            <v>33634</v>
          </cell>
          <cell r="BE38" t="str">
            <v>#N/A N.A.</v>
          </cell>
        </row>
        <row r="39">
          <cell r="B39">
            <v>33662</v>
          </cell>
          <cell r="C39">
            <v>205</v>
          </cell>
          <cell r="F39">
            <v>33662</v>
          </cell>
          <cell r="G39">
            <v>200</v>
          </cell>
          <cell r="J39">
            <v>33662</v>
          </cell>
          <cell r="K39" t="str">
            <v>#N/A N.A.</v>
          </cell>
          <cell r="N39">
            <v>33662</v>
          </cell>
          <cell r="O39" t="str">
            <v>#N/A N.A.</v>
          </cell>
          <cell r="T39">
            <v>33662</v>
          </cell>
          <cell r="U39" t="str">
            <v>#N/A N.A.</v>
          </cell>
          <cell r="Z39">
            <v>33662</v>
          </cell>
          <cell r="AA39">
            <v>310</v>
          </cell>
          <cell r="AF39">
            <v>33662</v>
          </cell>
          <cell r="AG39" t="str">
            <v>#N/A N.A.</v>
          </cell>
          <cell r="AL39">
            <v>33662</v>
          </cell>
          <cell r="AM39" t="str">
            <v>#N/A N.A.</v>
          </cell>
          <cell r="BD39">
            <v>33662</v>
          </cell>
          <cell r="BE39" t="str">
            <v>#N/A N.A.</v>
          </cell>
        </row>
        <row r="40">
          <cell r="B40">
            <v>33694</v>
          </cell>
          <cell r="C40">
            <v>208.5</v>
          </cell>
          <cell r="F40">
            <v>33694</v>
          </cell>
          <cell r="G40">
            <v>200</v>
          </cell>
          <cell r="J40">
            <v>33694</v>
          </cell>
          <cell r="K40" t="str">
            <v>#N/A N.A.</v>
          </cell>
          <cell r="N40">
            <v>33694</v>
          </cell>
          <cell r="O40" t="str">
            <v>#N/A N.A.</v>
          </cell>
          <cell r="T40">
            <v>33694</v>
          </cell>
          <cell r="U40" t="str">
            <v>#N/A N.A.</v>
          </cell>
          <cell r="Z40">
            <v>33694</v>
          </cell>
          <cell r="AA40">
            <v>305</v>
          </cell>
          <cell r="AF40">
            <v>33694</v>
          </cell>
          <cell r="AG40" t="str">
            <v>#N/A N.A.</v>
          </cell>
          <cell r="AL40">
            <v>33694</v>
          </cell>
          <cell r="AM40" t="str">
            <v>#N/A N.A.</v>
          </cell>
          <cell r="BD40">
            <v>33694</v>
          </cell>
          <cell r="BE40" t="str">
            <v>#N/A N.A.</v>
          </cell>
        </row>
        <row r="41">
          <cell r="B41">
            <v>33724</v>
          </cell>
          <cell r="C41">
            <v>211</v>
          </cell>
          <cell r="F41">
            <v>33724</v>
          </cell>
          <cell r="G41">
            <v>192.5</v>
          </cell>
          <cell r="J41">
            <v>33724</v>
          </cell>
          <cell r="K41" t="str">
            <v>#N/A N.A.</v>
          </cell>
          <cell r="N41">
            <v>33724</v>
          </cell>
          <cell r="O41" t="str">
            <v>#N/A N.A.</v>
          </cell>
          <cell r="T41">
            <v>33724</v>
          </cell>
          <cell r="U41" t="str">
            <v>#N/A N.A.</v>
          </cell>
          <cell r="Z41">
            <v>33724</v>
          </cell>
          <cell r="AA41">
            <v>305</v>
          </cell>
          <cell r="AF41">
            <v>33724</v>
          </cell>
          <cell r="AG41" t="str">
            <v>#N/A N.A.</v>
          </cell>
          <cell r="AL41">
            <v>33724</v>
          </cell>
          <cell r="AM41" t="str">
            <v>#N/A N.A.</v>
          </cell>
          <cell r="BD41">
            <v>33724</v>
          </cell>
          <cell r="BE41" t="str">
            <v>#N/A N.A.</v>
          </cell>
        </row>
        <row r="42">
          <cell r="B42">
            <v>33753</v>
          </cell>
          <cell r="C42">
            <v>208.5</v>
          </cell>
          <cell r="F42">
            <v>33753</v>
          </cell>
          <cell r="G42">
            <v>187.5</v>
          </cell>
          <cell r="J42">
            <v>33753</v>
          </cell>
          <cell r="K42" t="str">
            <v>#N/A N.A.</v>
          </cell>
          <cell r="N42">
            <v>33753</v>
          </cell>
          <cell r="O42" t="str">
            <v>#N/A N.A.</v>
          </cell>
          <cell r="T42">
            <v>33753</v>
          </cell>
          <cell r="U42" t="str">
            <v>#N/A N.A.</v>
          </cell>
          <cell r="Z42">
            <v>33753</v>
          </cell>
          <cell r="AA42">
            <v>305</v>
          </cell>
          <cell r="AF42">
            <v>33753</v>
          </cell>
          <cell r="AG42" t="str">
            <v>#N/A N.A.</v>
          </cell>
          <cell r="AL42">
            <v>33753</v>
          </cell>
          <cell r="AM42" t="str">
            <v>#N/A N.A.</v>
          </cell>
          <cell r="BD42">
            <v>33753</v>
          </cell>
          <cell r="BE42" t="str">
            <v>#N/A N.A.</v>
          </cell>
        </row>
        <row r="43">
          <cell r="B43">
            <v>33785</v>
          </cell>
          <cell r="C43">
            <v>205</v>
          </cell>
          <cell r="F43">
            <v>33785</v>
          </cell>
          <cell r="G43">
            <v>185</v>
          </cell>
          <cell r="J43">
            <v>33785</v>
          </cell>
          <cell r="K43" t="str">
            <v>#N/A N.A.</v>
          </cell>
          <cell r="N43">
            <v>33785</v>
          </cell>
          <cell r="O43" t="str">
            <v>#N/A N.A.</v>
          </cell>
          <cell r="T43">
            <v>33785</v>
          </cell>
          <cell r="U43" t="str">
            <v>#N/A N.A.</v>
          </cell>
          <cell r="Z43">
            <v>33785</v>
          </cell>
          <cell r="AA43">
            <v>290</v>
          </cell>
          <cell r="AF43">
            <v>33785</v>
          </cell>
          <cell r="AG43" t="str">
            <v>#N/A N.A.</v>
          </cell>
          <cell r="AL43">
            <v>33785</v>
          </cell>
          <cell r="AM43" t="str">
            <v>#N/A N.A.</v>
          </cell>
          <cell r="BD43">
            <v>33785</v>
          </cell>
          <cell r="BE43" t="str">
            <v>#N/A N.A.</v>
          </cell>
        </row>
        <row r="44">
          <cell r="B44">
            <v>33816</v>
          </cell>
          <cell r="C44">
            <v>185</v>
          </cell>
          <cell r="F44">
            <v>33816</v>
          </cell>
          <cell r="G44">
            <v>165</v>
          </cell>
          <cell r="J44">
            <v>33816</v>
          </cell>
          <cell r="K44" t="str">
            <v>#N/A N.A.</v>
          </cell>
          <cell r="N44">
            <v>33816</v>
          </cell>
          <cell r="O44" t="str">
            <v>#N/A N.A.</v>
          </cell>
          <cell r="T44">
            <v>33816</v>
          </cell>
          <cell r="U44" t="str">
            <v>#N/A N.A.</v>
          </cell>
          <cell r="Z44">
            <v>33816</v>
          </cell>
          <cell r="AA44">
            <v>290</v>
          </cell>
          <cell r="AF44">
            <v>33816</v>
          </cell>
          <cell r="AG44" t="str">
            <v>#N/A N.A.</v>
          </cell>
          <cell r="AL44">
            <v>33816</v>
          </cell>
          <cell r="AM44" t="str">
            <v>#N/A N.A.</v>
          </cell>
          <cell r="BD44">
            <v>33816</v>
          </cell>
          <cell r="BE44" t="str">
            <v>#N/A N.A.</v>
          </cell>
        </row>
        <row r="45">
          <cell r="B45">
            <v>33847</v>
          </cell>
          <cell r="C45">
            <v>202.5</v>
          </cell>
          <cell r="F45">
            <v>33847</v>
          </cell>
          <cell r="G45">
            <v>165</v>
          </cell>
          <cell r="J45">
            <v>33847</v>
          </cell>
          <cell r="K45" t="str">
            <v>#N/A N.A.</v>
          </cell>
          <cell r="N45">
            <v>33847</v>
          </cell>
          <cell r="O45" t="str">
            <v>#N/A N.A.</v>
          </cell>
          <cell r="T45">
            <v>33847</v>
          </cell>
          <cell r="U45" t="str">
            <v>#N/A N.A.</v>
          </cell>
          <cell r="Z45">
            <v>33847</v>
          </cell>
          <cell r="AA45">
            <v>290</v>
          </cell>
          <cell r="AF45">
            <v>33847</v>
          </cell>
          <cell r="AG45" t="str">
            <v>#N/A N.A.</v>
          </cell>
          <cell r="AL45">
            <v>33847</v>
          </cell>
          <cell r="AM45" t="str">
            <v>#N/A N.A.</v>
          </cell>
          <cell r="BD45">
            <v>33847</v>
          </cell>
          <cell r="BE45" t="str">
            <v>#N/A N.A.</v>
          </cell>
        </row>
        <row r="46">
          <cell r="B46">
            <v>33877</v>
          </cell>
          <cell r="C46">
            <v>202.5</v>
          </cell>
          <cell r="F46">
            <v>33877</v>
          </cell>
          <cell r="G46">
            <v>165</v>
          </cell>
          <cell r="J46">
            <v>33877</v>
          </cell>
          <cell r="K46" t="str">
            <v>#N/A N.A.</v>
          </cell>
          <cell r="N46">
            <v>33877</v>
          </cell>
          <cell r="O46" t="str">
            <v>#N/A N.A.</v>
          </cell>
          <cell r="T46">
            <v>33877</v>
          </cell>
          <cell r="U46" t="str">
            <v>#N/A N.A.</v>
          </cell>
          <cell r="Z46">
            <v>33877</v>
          </cell>
          <cell r="AA46">
            <v>290</v>
          </cell>
          <cell r="AF46">
            <v>33877</v>
          </cell>
          <cell r="AG46" t="str">
            <v>#N/A N.A.</v>
          </cell>
          <cell r="AL46">
            <v>33877</v>
          </cell>
          <cell r="AM46" t="str">
            <v>#N/A N.A.</v>
          </cell>
          <cell r="BD46">
            <v>33877</v>
          </cell>
          <cell r="BE46" t="str">
            <v>#N/A N.A.</v>
          </cell>
        </row>
        <row r="47">
          <cell r="B47">
            <v>33907</v>
          </cell>
          <cell r="C47">
            <v>210</v>
          </cell>
          <cell r="F47">
            <v>33907</v>
          </cell>
          <cell r="G47">
            <v>165</v>
          </cell>
          <cell r="J47">
            <v>33907</v>
          </cell>
          <cell r="K47" t="str">
            <v>#N/A N.A.</v>
          </cell>
          <cell r="N47">
            <v>33907</v>
          </cell>
          <cell r="O47" t="str">
            <v>#N/A N.A.</v>
          </cell>
          <cell r="T47">
            <v>33907</v>
          </cell>
          <cell r="U47" t="str">
            <v>#N/A N.A.</v>
          </cell>
          <cell r="Z47">
            <v>33907</v>
          </cell>
          <cell r="AA47">
            <v>290</v>
          </cell>
          <cell r="AF47">
            <v>33907</v>
          </cell>
          <cell r="AG47" t="str">
            <v>#N/A N.A.</v>
          </cell>
          <cell r="AL47">
            <v>33907</v>
          </cell>
          <cell r="AM47" t="str">
            <v>#N/A N.A.</v>
          </cell>
          <cell r="BD47">
            <v>33907</v>
          </cell>
          <cell r="BE47" t="str">
            <v>#N/A N.A.</v>
          </cell>
        </row>
        <row r="48">
          <cell r="B48">
            <v>33938</v>
          </cell>
          <cell r="C48">
            <v>220</v>
          </cell>
          <cell r="F48">
            <v>33938</v>
          </cell>
          <cell r="G48">
            <v>171</v>
          </cell>
          <cell r="J48">
            <v>33938</v>
          </cell>
          <cell r="K48" t="str">
            <v>#N/A N.A.</v>
          </cell>
          <cell r="N48">
            <v>33938</v>
          </cell>
          <cell r="O48" t="str">
            <v>#N/A N.A.</v>
          </cell>
          <cell r="T48">
            <v>33938</v>
          </cell>
          <cell r="U48" t="str">
            <v>#N/A N.A.</v>
          </cell>
          <cell r="Z48">
            <v>33938</v>
          </cell>
          <cell r="AA48">
            <v>290</v>
          </cell>
          <cell r="AF48">
            <v>33938</v>
          </cell>
          <cell r="AG48" t="str">
            <v>#N/A N.A.</v>
          </cell>
          <cell r="AL48">
            <v>33938</v>
          </cell>
          <cell r="AM48" t="str">
            <v>#N/A N.A.</v>
          </cell>
          <cell r="BD48">
            <v>33938</v>
          </cell>
          <cell r="BE48" t="str">
            <v>#N/A N.A.</v>
          </cell>
        </row>
        <row r="49">
          <cell r="B49">
            <v>33969</v>
          </cell>
          <cell r="C49">
            <v>221.5</v>
          </cell>
          <cell r="F49">
            <v>33969</v>
          </cell>
          <cell r="G49">
            <v>171</v>
          </cell>
          <cell r="J49">
            <v>33969</v>
          </cell>
          <cell r="K49" t="str">
            <v>#N/A N.A.</v>
          </cell>
          <cell r="N49">
            <v>33969</v>
          </cell>
          <cell r="O49" t="str">
            <v>#N/A N.A.</v>
          </cell>
          <cell r="T49">
            <v>33969</v>
          </cell>
          <cell r="U49" t="str">
            <v>#N/A N.A.</v>
          </cell>
          <cell r="Z49">
            <v>33969</v>
          </cell>
          <cell r="AA49">
            <v>290</v>
          </cell>
          <cell r="AF49">
            <v>33969</v>
          </cell>
          <cell r="AG49" t="str">
            <v>#N/A N.A.</v>
          </cell>
          <cell r="AL49">
            <v>33969</v>
          </cell>
          <cell r="AM49" t="str">
            <v>#N/A N.A.</v>
          </cell>
          <cell r="BD49">
            <v>33969</v>
          </cell>
          <cell r="BE49" t="str">
            <v>#N/A N.A.</v>
          </cell>
        </row>
        <row r="50">
          <cell r="B50">
            <v>33998</v>
          </cell>
          <cell r="C50">
            <v>221.5</v>
          </cell>
          <cell r="F50">
            <v>33998</v>
          </cell>
          <cell r="G50">
            <v>171</v>
          </cell>
          <cell r="J50">
            <v>33998</v>
          </cell>
          <cell r="K50" t="str">
            <v>#N/A N.A.</v>
          </cell>
          <cell r="N50">
            <v>33998</v>
          </cell>
          <cell r="O50" t="str">
            <v>#N/A N.A.</v>
          </cell>
          <cell r="T50">
            <v>33998</v>
          </cell>
          <cell r="U50" t="str">
            <v>#N/A N.A.</v>
          </cell>
          <cell r="Z50">
            <v>33998</v>
          </cell>
          <cell r="AA50">
            <v>290</v>
          </cell>
          <cell r="AF50">
            <v>33998</v>
          </cell>
          <cell r="AG50">
            <v>285</v>
          </cell>
          <cell r="AL50">
            <v>33998</v>
          </cell>
          <cell r="AM50" t="str">
            <v>#N/A N.A.</v>
          </cell>
          <cell r="BD50">
            <v>33998</v>
          </cell>
          <cell r="BE50">
            <v>440</v>
          </cell>
        </row>
        <row r="51">
          <cell r="B51">
            <v>34026</v>
          </cell>
          <cell r="C51">
            <v>237.5</v>
          </cell>
          <cell r="F51">
            <v>34026</v>
          </cell>
          <cell r="G51">
            <v>192.5</v>
          </cell>
          <cell r="J51">
            <v>34026</v>
          </cell>
          <cell r="K51" t="str">
            <v>#N/A N.A.</v>
          </cell>
          <cell r="N51">
            <v>34026</v>
          </cell>
          <cell r="O51" t="str">
            <v>#N/A N.A.</v>
          </cell>
          <cell r="T51">
            <v>34026</v>
          </cell>
          <cell r="U51" t="str">
            <v>#N/A N.A.</v>
          </cell>
          <cell r="Z51">
            <v>34026</v>
          </cell>
          <cell r="AA51">
            <v>290</v>
          </cell>
          <cell r="AF51">
            <v>34026</v>
          </cell>
          <cell r="AG51">
            <v>285</v>
          </cell>
          <cell r="AL51">
            <v>34026</v>
          </cell>
          <cell r="AM51" t="str">
            <v>#N/A N.A.</v>
          </cell>
          <cell r="BD51">
            <v>34026</v>
          </cell>
          <cell r="BE51">
            <v>440</v>
          </cell>
        </row>
        <row r="52">
          <cell r="B52">
            <v>34059</v>
          </cell>
          <cell r="C52">
            <v>237.5</v>
          </cell>
          <cell r="F52">
            <v>34059</v>
          </cell>
          <cell r="G52">
            <v>202.5</v>
          </cell>
          <cell r="J52">
            <v>34059</v>
          </cell>
          <cell r="K52" t="str">
            <v>#N/A N.A.</v>
          </cell>
          <cell r="N52">
            <v>34059</v>
          </cell>
          <cell r="O52" t="str">
            <v>#N/A N.A.</v>
          </cell>
          <cell r="T52">
            <v>34059</v>
          </cell>
          <cell r="U52" t="str">
            <v>#N/A N.A.</v>
          </cell>
          <cell r="Z52">
            <v>34059</v>
          </cell>
          <cell r="AA52">
            <v>290</v>
          </cell>
          <cell r="AF52">
            <v>34059</v>
          </cell>
          <cell r="AG52">
            <v>285</v>
          </cell>
          <cell r="AL52">
            <v>34059</v>
          </cell>
          <cell r="AM52" t="str">
            <v>#N/A N.A.</v>
          </cell>
          <cell r="BD52">
            <v>34059</v>
          </cell>
          <cell r="BE52">
            <v>440</v>
          </cell>
        </row>
        <row r="53">
          <cell r="B53">
            <v>34089</v>
          </cell>
          <cell r="C53">
            <v>241.5</v>
          </cell>
          <cell r="F53">
            <v>34089</v>
          </cell>
          <cell r="G53">
            <v>215</v>
          </cell>
          <cell r="J53">
            <v>34089</v>
          </cell>
          <cell r="K53" t="str">
            <v>#N/A N.A.</v>
          </cell>
          <cell r="N53">
            <v>34089</v>
          </cell>
          <cell r="O53" t="str">
            <v>#N/A N.A.</v>
          </cell>
          <cell r="T53">
            <v>34089</v>
          </cell>
          <cell r="U53" t="str">
            <v>#N/A N.A.</v>
          </cell>
          <cell r="Z53">
            <v>34089</v>
          </cell>
          <cell r="AA53">
            <v>290</v>
          </cell>
          <cell r="AF53">
            <v>34089</v>
          </cell>
          <cell r="AG53">
            <v>285</v>
          </cell>
          <cell r="AL53">
            <v>34089</v>
          </cell>
          <cell r="AM53" t="str">
            <v>#N/A N.A.</v>
          </cell>
          <cell r="BD53">
            <v>34089</v>
          </cell>
          <cell r="BE53">
            <v>440</v>
          </cell>
        </row>
        <row r="54">
          <cell r="B54">
            <v>34120</v>
          </cell>
          <cell r="C54">
            <v>241.5</v>
          </cell>
          <cell r="F54">
            <v>34120</v>
          </cell>
          <cell r="G54">
            <v>232.5</v>
          </cell>
          <cell r="J54">
            <v>34120</v>
          </cell>
          <cell r="K54" t="str">
            <v>#N/A N.A.</v>
          </cell>
          <cell r="N54">
            <v>34120</v>
          </cell>
          <cell r="O54" t="str">
            <v>#N/A N.A.</v>
          </cell>
          <cell r="T54">
            <v>34120</v>
          </cell>
          <cell r="U54" t="str">
            <v>#N/A N.A.</v>
          </cell>
          <cell r="Z54">
            <v>34120</v>
          </cell>
          <cell r="AA54">
            <v>302.5</v>
          </cell>
          <cell r="AF54">
            <v>34120</v>
          </cell>
          <cell r="AG54">
            <v>290</v>
          </cell>
          <cell r="AL54">
            <v>34120</v>
          </cell>
          <cell r="AM54" t="str">
            <v>#N/A N.A.</v>
          </cell>
          <cell r="BD54">
            <v>34120</v>
          </cell>
          <cell r="BE54">
            <v>450</v>
          </cell>
        </row>
        <row r="55">
          <cell r="B55">
            <v>34150</v>
          </cell>
          <cell r="C55">
            <v>241.5</v>
          </cell>
          <cell r="F55">
            <v>34150</v>
          </cell>
          <cell r="G55">
            <v>232.5</v>
          </cell>
          <cell r="J55">
            <v>34150</v>
          </cell>
          <cell r="K55" t="str">
            <v>#N/A N.A.</v>
          </cell>
          <cell r="N55">
            <v>34150</v>
          </cell>
          <cell r="O55" t="str">
            <v>#N/A N.A.</v>
          </cell>
          <cell r="T55">
            <v>34150</v>
          </cell>
          <cell r="U55" t="str">
            <v>#N/A N.A.</v>
          </cell>
          <cell r="Z55">
            <v>34150</v>
          </cell>
          <cell r="AA55">
            <v>302.5</v>
          </cell>
          <cell r="AF55">
            <v>34150</v>
          </cell>
          <cell r="AG55">
            <v>300</v>
          </cell>
          <cell r="AL55">
            <v>34150</v>
          </cell>
          <cell r="AM55" t="str">
            <v>#N/A N.A.</v>
          </cell>
          <cell r="BD55">
            <v>34150</v>
          </cell>
          <cell r="BE55">
            <v>465</v>
          </cell>
        </row>
        <row r="56">
          <cell r="B56">
            <v>34180</v>
          </cell>
          <cell r="C56">
            <v>230</v>
          </cell>
          <cell r="F56">
            <v>34180</v>
          </cell>
          <cell r="G56">
            <v>225</v>
          </cell>
          <cell r="J56">
            <v>34180</v>
          </cell>
          <cell r="K56" t="str">
            <v>#N/A N.A.</v>
          </cell>
          <cell r="N56">
            <v>34180</v>
          </cell>
          <cell r="O56" t="str">
            <v>#N/A N.A.</v>
          </cell>
          <cell r="T56">
            <v>34180</v>
          </cell>
          <cell r="U56" t="str">
            <v>#N/A N.A.</v>
          </cell>
          <cell r="Z56">
            <v>34180</v>
          </cell>
          <cell r="AA56">
            <v>290</v>
          </cell>
          <cell r="AF56">
            <v>34180</v>
          </cell>
          <cell r="AG56">
            <v>277.5</v>
          </cell>
          <cell r="AL56">
            <v>34180</v>
          </cell>
          <cell r="AM56" t="str">
            <v>#N/A N.A.</v>
          </cell>
          <cell r="BD56">
            <v>34180</v>
          </cell>
          <cell r="BE56">
            <v>445</v>
          </cell>
        </row>
        <row r="57">
          <cell r="B57">
            <v>34212</v>
          </cell>
          <cell r="C57">
            <v>230</v>
          </cell>
          <cell r="F57">
            <v>34212</v>
          </cell>
          <cell r="G57">
            <v>222.5</v>
          </cell>
          <cell r="J57">
            <v>34212</v>
          </cell>
          <cell r="K57" t="str">
            <v>#N/A N.A.</v>
          </cell>
          <cell r="N57">
            <v>34212</v>
          </cell>
          <cell r="O57" t="str">
            <v>#N/A N.A.</v>
          </cell>
          <cell r="T57">
            <v>34212</v>
          </cell>
          <cell r="U57" t="str">
            <v>#N/A N.A.</v>
          </cell>
          <cell r="Z57">
            <v>34212</v>
          </cell>
          <cell r="AA57">
            <v>290</v>
          </cell>
          <cell r="AF57">
            <v>34212</v>
          </cell>
          <cell r="AG57">
            <v>277.5</v>
          </cell>
          <cell r="AL57">
            <v>34212</v>
          </cell>
          <cell r="AM57" t="str">
            <v>#N/A N.A.</v>
          </cell>
          <cell r="BD57">
            <v>34212</v>
          </cell>
          <cell r="BE57">
            <v>445</v>
          </cell>
        </row>
        <row r="58">
          <cell r="B58">
            <v>34242</v>
          </cell>
          <cell r="C58">
            <v>235</v>
          </cell>
          <cell r="F58">
            <v>34242</v>
          </cell>
          <cell r="G58">
            <v>225</v>
          </cell>
          <cell r="J58">
            <v>34242</v>
          </cell>
          <cell r="K58" t="str">
            <v>#N/A N.A.</v>
          </cell>
          <cell r="N58">
            <v>34242</v>
          </cell>
          <cell r="O58" t="str">
            <v>#N/A N.A.</v>
          </cell>
          <cell r="T58">
            <v>34242</v>
          </cell>
          <cell r="U58" t="str">
            <v>#N/A N.A.</v>
          </cell>
          <cell r="Z58">
            <v>34242</v>
          </cell>
          <cell r="AA58">
            <v>290</v>
          </cell>
          <cell r="AF58">
            <v>34242</v>
          </cell>
          <cell r="AG58">
            <v>277.5</v>
          </cell>
          <cell r="AL58">
            <v>34242</v>
          </cell>
          <cell r="AM58" t="str">
            <v>#N/A N.A.</v>
          </cell>
          <cell r="BD58">
            <v>34242</v>
          </cell>
          <cell r="BE58">
            <v>445</v>
          </cell>
        </row>
        <row r="59">
          <cell r="B59">
            <v>34271</v>
          </cell>
          <cell r="C59">
            <v>232.5</v>
          </cell>
          <cell r="F59">
            <v>34271</v>
          </cell>
          <cell r="G59">
            <v>225</v>
          </cell>
          <cell r="J59">
            <v>34271</v>
          </cell>
          <cell r="K59" t="str">
            <v>#N/A N.A.</v>
          </cell>
          <cell r="N59">
            <v>34271</v>
          </cell>
          <cell r="O59" t="str">
            <v>#N/A N.A.</v>
          </cell>
          <cell r="T59">
            <v>34271</v>
          </cell>
          <cell r="U59" t="str">
            <v>#N/A N.A.</v>
          </cell>
          <cell r="Z59">
            <v>34271</v>
          </cell>
          <cell r="AA59">
            <v>285</v>
          </cell>
          <cell r="AF59">
            <v>34271</v>
          </cell>
          <cell r="AG59">
            <v>272.5</v>
          </cell>
          <cell r="AL59">
            <v>34271</v>
          </cell>
          <cell r="AM59" t="str">
            <v>#N/A N.A.</v>
          </cell>
          <cell r="BD59">
            <v>34271</v>
          </cell>
          <cell r="BE59">
            <v>425</v>
          </cell>
        </row>
        <row r="60">
          <cell r="B60">
            <v>34303</v>
          </cell>
          <cell r="C60">
            <v>227.5</v>
          </cell>
          <cell r="F60">
            <v>34303</v>
          </cell>
          <cell r="G60">
            <v>210</v>
          </cell>
          <cell r="J60">
            <v>34303</v>
          </cell>
          <cell r="K60" t="str">
            <v>#N/A N.A.</v>
          </cell>
          <cell r="N60">
            <v>34303</v>
          </cell>
          <cell r="O60" t="str">
            <v>#N/A N.A.</v>
          </cell>
          <cell r="T60">
            <v>34303</v>
          </cell>
          <cell r="U60" t="str">
            <v>#N/A N.A.</v>
          </cell>
          <cell r="Z60">
            <v>34303</v>
          </cell>
          <cell r="AA60">
            <v>285</v>
          </cell>
          <cell r="AF60">
            <v>34303</v>
          </cell>
          <cell r="AG60">
            <v>275</v>
          </cell>
          <cell r="AL60">
            <v>34303</v>
          </cell>
          <cell r="AM60" t="str">
            <v>#N/A N.A.</v>
          </cell>
          <cell r="BD60">
            <v>34303</v>
          </cell>
          <cell r="BE60">
            <v>425</v>
          </cell>
        </row>
        <row r="61">
          <cell r="B61">
            <v>34334</v>
          </cell>
          <cell r="C61">
            <v>227.5</v>
          </cell>
          <cell r="F61">
            <v>34334</v>
          </cell>
          <cell r="G61">
            <v>210</v>
          </cell>
          <cell r="J61">
            <v>34334</v>
          </cell>
          <cell r="K61" t="str">
            <v>#N/A N.A.</v>
          </cell>
          <cell r="N61">
            <v>34334</v>
          </cell>
          <cell r="O61" t="str">
            <v>#N/A N.A.</v>
          </cell>
          <cell r="T61">
            <v>34334</v>
          </cell>
          <cell r="U61" t="str">
            <v>#N/A N.A.</v>
          </cell>
          <cell r="Z61">
            <v>34334</v>
          </cell>
          <cell r="AA61">
            <v>285</v>
          </cell>
          <cell r="AF61">
            <v>34334</v>
          </cell>
          <cell r="AG61">
            <v>280</v>
          </cell>
          <cell r="AL61">
            <v>34334</v>
          </cell>
          <cell r="AM61" t="str">
            <v>#N/A N.A.</v>
          </cell>
          <cell r="BD61">
            <v>34334</v>
          </cell>
          <cell r="BE61">
            <v>417.5</v>
          </cell>
        </row>
        <row r="62">
          <cell r="B62">
            <v>34365</v>
          </cell>
          <cell r="C62">
            <v>225</v>
          </cell>
          <cell r="F62">
            <v>34365</v>
          </cell>
          <cell r="G62">
            <v>207.5</v>
          </cell>
          <cell r="J62">
            <v>34365</v>
          </cell>
          <cell r="K62" t="str">
            <v>#N/A N.A.</v>
          </cell>
          <cell r="N62">
            <v>34365</v>
          </cell>
          <cell r="O62" t="str">
            <v>#N/A N.A.</v>
          </cell>
          <cell r="T62">
            <v>34365</v>
          </cell>
          <cell r="U62" t="str">
            <v>#N/A N.A.</v>
          </cell>
          <cell r="Z62">
            <v>34365</v>
          </cell>
          <cell r="AA62">
            <v>285</v>
          </cell>
          <cell r="AF62">
            <v>34365</v>
          </cell>
          <cell r="AG62">
            <v>280</v>
          </cell>
          <cell r="AL62">
            <v>34365</v>
          </cell>
          <cell r="AM62" t="str">
            <v>#N/A N.A.</v>
          </cell>
          <cell r="BD62">
            <v>34365</v>
          </cell>
          <cell r="BE62">
            <v>417.5</v>
          </cell>
        </row>
        <row r="63">
          <cell r="B63">
            <v>34393</v>
          </cell>
          <cell r="C63">
            <v>225</v>
          </cell>
          <cell r="F63">
            <v>34393</v>
          </cell>
          <cell r="G63">
            <v>207.5</v>
          </cell>
          <cell r="J63">
            <v>34393</v>
          </cell>
          <cell r="K63" t="str">
            <v>#N/A N.A.</v>
          </cell>
          <cell r="N63">
            <v>34393</v>
          </cell>
          <cell r="O63" t="str">
            <v>#N/A N.A.</v>
          </cell>
          <cell r="T63">
            <v>34393</v>
          </cell>
          <cell r="U63">
            <v>300</v>
          </cell>
          <cell r="Z63">
            <v>34393</v>
          </cell>
          <cell r="AA63">
            <v>285</v>
          </cell>
          <cell r="AF63">
            <v>34393</v>
          </cell>
          <cell r="AG63">
            <v>285</v>
          </cell>
          <cell r="AL63">
            <v>34393</v>
          </cell>
          <cell r="AM63" t="str">
            <v>#N/A N.A.</v>
          </cell>
          <cell r="BD63">
            <v>34393</v>
          </cell>
          <cell r="BE63">
            <v>440</v>
          </cell>
        </row>
        <row r="64">
          <cell r="B64">
            <v>34424</v>
          </cell>
          <cell r="C64">
            <v>225</v>
          </cell>
          <cell r="F64">
            <v>34424</v>
          </cell>
          <cell r="G64">
            <v>227.5</v>
          </cell>
          <cell r="J64">
            <v>34424</v>
          </cell>
          <cell r="K64" t="str">
            <v>#N/A N.A.</v>
          </cell>
          <cell r="N64">
            <v>34424</v>
          </cell>
          <cell r="O64" t="str">
            <v>#N/A N.A.</v>
          </cell>
          <cell r="T64">
            <v>34424</v>
          </cell>
          <cell r="U64">
            <v>300</v>
          </cell>
          <cell r="Z64">
            <v>34424</v>
          </cell>
          <cell r="AA64">
            <v>285</v>
          </cell>
          <cell r="AF64">
            <v>34424</v>
          </cell>
          <cell r="AG64">
            <v>285</v>
          </cell>
          <cell r="AL64">
            <v>34424</v>
          </cell>
          <cell r="AM64" t="str">
            <v>#N/A N.A.</v>
          </cell>
          <cell r="BD64">
            <v>34424</v>
          </cell>
          <cell r="BE64">
            <v>440</v>
          </cell>
        </row>
        <row r="65">
          <cell r="B65">
            <v>34453</v>
          </cell>
          <cell r="C65">
            <v>230</v>
          </cell>
          <cell r="F65">
            <v>34453</v>
          </cell>
          <cell r="G65">
            <v>237.5</v>
          </cell>
          <cell r="J65">
            <v>34453</v>
          </cell>
          <cell r="K65" t="str">
            <v>#N/A N.A.</v>
          </cell>
          <cell r="N65">
            <v>34453</v>
          </cell>
          <cell r="O65" t="str">
            <v>#N/A N.A.</v>
          </cell>
          <cell r="T65">
            <v>34453</v>
          </cell>
          <cell r="U65">
            <v>300</v>
          </cell>
          <cell r="Z65">
            <v>34453</v>
          </cell>
          <cell r="AA65">
            <v>290</v>
          </cell>
          <cell r="AF65">
            <v>34453</v>
          </cell>
          <cell r="AG65">
            <v>290</v>
          </cell>
          <cell r="AL65">
            <v>34453</v>
          </cell>
          <cell r="AM65" t="str">
            <v>#N/A N.A.</v>
          </cell>
          <cell r="BD65">
            <v>34453</v>
          </cell>
          <cell r="BE65">
            <v>450</v>
          </cell>
        </row>
        <row r="66">
          <cell r="B66">
            <v>34485</v>
          </cell>
          <cell r="C66">
            <v>222.5</v>
          </cell>
          <cell r="F66">
            <v>34485</v>
          </cell>
          <cell r="G66">
            <v>242.5</v>
          </cell>
          <cell r="J66">
            <v>34485</v>
          </cell>
          <cell r="K66" t="str">
            <v>#N/A N.A.</v>
          </cell>
          <cell r="N66">
            <v>34485</v>
          </cell>
          <cell r="O66" t="str">
            <v>#N/A N.A.</v>
          </cell>
          <cell r="T66">
            <v>34485</v>
          </cell>
          <cell r="U66">
            <v>300</v>
          </cell>
          <cell r="Z66">
            <v>34485</v>
          </cell>
          <cell r="AA66">
            <v>290</v>
          </cell>
          <cell r="AF66">
            <v>34485</v>
          </cell>
          <cell r="AG66">
            <v>290</v>
          </cell>
          <cell r="AL66">
            <v>34485</v>
          </cell>
          <cell r="AM66" t="str">
            <v>#N/A N.A.</v>
          </cell>
          <cell r="BD66">
            <v>34485</v>
          </cell>
          <cell r="BE66">
            <v>450</v>
          </cell>
        </row>
        <row r="67">
          <cell r="B67">
            <v>34515</v>
          </cell>
          <cell r="C67">
            <v>222.5</v>
          </cell>
          <cell r="F67">
            <v>34515</v>
          </cell>
          <cell r="G67">
            <v>242.5</v>
          </cell>
          <cell r="J67">
            <v>34515</v>
          </cell>
          <cell r="K67" t="str">
            <v>#N/A N.A.</v>
          </cell>
          <cell r="N67">
            <v>34515</v>
          </cell>
          <cell r="O67" t="str">
            <v>#N/A N.A.</v>
          </cell>
          <cell r="T67">
            <v>34515</v>
          </cell>
          <cell r="U67">
            <v>300</v>
          </cell>
          <cell r="Z67">
            <v>34515</v>
          </cell>
          <cell r="AA67">
            <v>295</v>
          </cell>
          <cell r="AF67">
            <v>34515</v>
          </cell>
          <cell r="AG67">
            <v>295</v>
          </cell>
          <cell r="AL67">
            <v>34515</v>
          </cell>
          <cell r="AM67" t="str">
            <v>#N/A N.A.</v>
          </cell>
          <cell r="BD67">
            <v>34515</v>
          </cell>
          <cell r="BE67">
            <v>450</v>
          </cell>
        </row>
        <row r="68">
          <cell r="B68">
            <v>34544</v>
          </cell>
          <cell r="C68">
            <v>227.5</v>
          </cell>
          <cell r="F68">
            <v>34544</v>
          </cell>
          <cell r="G68">
            <v>247.5</v>
          </cell>
          <cell r="J68">
            <v>34544</v>
          </cell>
          <cell r="K68" t="str">
            <v>#N/A N.A.</v>
          </cell>
          <cell r="N68">
            <v>34544</v>
          </cell>
          <cell r="O68" t="str">
            <v>#N/A N.A.</v>
          </cell>
          <cell r="T68">
            <v>34544</v>
          </cell>
          <cell r="U68">
            <v>300</v>
          </cell>
          <cell r="Z68">
            <v>34544</v>
          </cell>
          <cell r="AA68">
            <v>300</v>
          </cell>
          <cell r="AF68">
            <v>34544</v>
          </cell>
          <cell r="AG68">
            <v>302.5</v>
          </cell>
          <cell r="AL68">
            <v>34544</v>
          </cell>
          <cell r="AM68" t="str">
            <v>#N/A N.A.</v>
          </cell>
          <cell r="BD68">
            <v>34544</v>
          </cell>
          <cell r="BE68">
            <v>470</v>
          </cell>
        </row>
        <row r="69">
          <cell r="B69">
            <v>34577</v>
          </cell>
          <cell r="C69">
            <v>222.5</v>
          </cell>
          <cell r="F69">
            <v>34577</v>
          </cell>
          <cell r="G69">
            <v>247.5</v>
          </cell>
          <cell r="J69">
            <v>34577</v>
          </cell>
          <cell r="K69" t="str">
            <v>#N/A N.A.</v>
          </cell>
          <cell r="N69">
            <v>34577</v>
          </cell>
          <cell r="O69" t="str">
            <v>#N/A N.A.</v>
          </cell>
          <cell r="T69">
            <v>34577</v>
          </cell>
          <cell r="U69">
            <v>300</v>
          </cell>
          <cell r="Z69">
            <v>34577</v>
          </cell>
          <cell r="AA69">
            <v>310</v>
          </cell>
          <cell r="AF69">
            <v>34577</v>
          </cell>
          <cell r="AG69">
            <v>312.5</v>
          </cell>
          <cell r="AL69">
            <v>34577</v>
          </cell>
          <cell r="AM69" t="str">
            <v>#N/A N.A.</v>
          </cell>
          <cell r="BD69">
            <v>34577</v>
          </cell>
          <cell r="BE69">
            <v>470</v>
          </cell>
        </row>
        <row r="70">
          <cell r="B70">
            <v>34607</v>
          </cell>
          <cell r="C70">
            <v>215</v>
          </cell>
          <cell r="F70">
            <v>34607</v>
          </cell>
          <cell r="G70">
            <v>255</v>
          </cell>
          <cell r="J70">
            <v>34607</v>
          </cell>
          <cell r="K70" t="str">
            <v>#N/A N.A.</v>
          </cell>
          <cell r="N70">
            <v>34607</v>
          </cell>
          <cell r="O70" t="str">
            <v>#N/A N.A.</v>
          </cell>
          <cell r="T70">
            <v>34607</v>
          </cell>
          <cell r="U70">
            <v>300</v>
          </cell>
          <cell r="Z70">
            <v>34607</v>
          </cell>
          <cell r="AA70">
            <v>310</v>
          </cell>
          <cell r="AF70">
            <v>34607</v>
          </cell>
          <cell r="AG70">
            <v>312.5</v>
          </cell>
          <cell r="AL70">
            <v>34607</v>
          </cell>
          <cell r="AM70" t="str">
            <v>#N/A N.A.</v>
          </cell>
          <cell r="BD70">
            <v>34607</v>
          </cell>
          <cell r="BE70">
            <v>480</v>
          </cell>
        </row>
        <row r="71">
          <cell r="B71">
            <v>34638</v>
          </cell>
          <cell r="C71">
            <v>217.5</v>
          </cell>
          <cell r="F71">
            <v>34638</v>
          </cell>
          <cell r="G71">
            <v>260</v>
          </cell>
          <cell r="J71">
            <v>34638</v>
          </cell>
          <cell r="K71" t="str">
            <v>#N/A N.A.</v>
          </cell>
          <cell r="N71">
            <v>34638</v>
          </cell>
          <cell r="O71" t="str">
            <v>#N/A N.A.</v>
          </cell>
          <cell r="T71">
            <v>34638</v>
          </cell>
          <cell r="U71">
            <v>300</v>
          </cell>
          <cell r="Z71">
            <v>34638</v>
          </cell>
          <cell r="AA71">
            <v>310</v>
          </cell>
          <cell r="AF71">
            <v>34638</v>
          </cell>
          <cell r="AG71">
            <v>312.5</v>
          </cell>
          <cell r="AL71">
            <v>34638</v>
          </cell>
          <cell r="AM71" t="str">
            <v>#N/A N.A.</v>
          </cell>
          <cell r="BD71">
            <v>34638</v>
          </cell>
          <cell r="BE71">
            <v>480</v>
          </cell>
        </row>
        <row r="72">
          <cell r="B72">
            <v>34668</v>
          </cell>
          <cell r="C72">
            <v>217.5</v>
          </cell>
          <cell r="F72">
            <v>34668</v>
          </cell>
          <cell r="G72">
            <v>262.5</v>
          </cell>
          <cell r="J72">
            <v>34668</v>
          </cell>
          <cell r="K72" t="str">
            <v>#N/A N.A.</v>
          </cell>
          <cell r="N72">
            <v>34668</v>
          </cell>
          <cell r="O72" t="str">
            <v>#N/A N.A.</v>
          </cell>
          <cell r="T72">
            <v>34668</v>
          </cell>
          <cell r="U72">
            <v>300</v>
          </cell>
          <cell r="Z72">
            <v>34668</v>
          </cell>
          <cell r="AA72">
            <v>310</v>
          </cell>
          <cell r="AF72">
            <v>34668</v>
          </cell>
          <cell r="AG72">
            <v>312.5</v>
          </cell>
          <cell r="AL72">
            <v>34668</v>
          </cell>
          <cell r="AM72">
            <v>307.5</v>
          </cell>
          <cell r="BD72">
            <v>34668</v>
          </cell>
          <cell r="BE72">
            <v>512.5</v>
          </cell>
        </row>
        <row r="73">
          <cell r="B73">
            <v>34698</v>
          </cell>
          <cell r="C73">
            <v>237.5</v>
          </cell>
          <cell r="F73">
            <v>34698</v>
          </cell>
          <cell r="G73">
            <v>270</v>
          </cell>
          <cell r="J73">
            <v>34698</v>
          </cell>
          <cell r="K73" t="str">
            <v>#N/A N.A.</v>
          </cell>
          <cell r="N73">
            <v>34698</v>
          </cell>
          <cell r="O73" t="str">
            <v>#N/A N.A.</v>
          </cell>
          <cell r="T73">
            <v>34698</v>
          </cell>
          <cell r="U73">
            <v>300</v>
          </cell>
          <cell r="Z73">
            <v>34698</v>
          </cell>
          <cell r="AA73">
            <v>357.5</v>
          </cell>
          <cell r="AF73">
            <v>34698</v>
          </cell>
          <cell r="AG73">
            <v>367.5</v>
          </cell>
          <cell r="AL73">
            <v>34698</v>
          </cell>
          <cell r="AM73">
            <v>357.5</v>
          </cell>
          <cell r="BD73">
            <v>34698</v>
          </cell>
          <cell r="BE73">
            <v>527.5</v>
          </cell>
        </row>
        <row r="74">
          <cell r="B74">
            <v>34730</v>
          </cell>
          <cell r="C74">
            <v>237.5</v>
          </cell>
          <cell r="F74">
            <v>34730</v>
          </cell>
          <cell r="G74">
            <v>275</v>
          </cell>
          <cell r="J74">
            <v>34730</v>
          </cell>
          <cell r="K74">
            <v>285</v>
          </cell>
          <cell r="N74">
            <v>34730</v>
          </cell>
          <cell r="O74" t="str">
            <v>#N/A N.A.</v>
          </cell>
          <cell r="T74">
            <v>34730</v>
          </cell>
          <cell r="U74">
            <v>300</v>
          </cell>
          <cell r="Z74">
            <v>34730</v>
          </cell>
          <cell r="AA74">
            <v>425</v>
          </cell>
          <cell r="AF74">
            <v>34730</v>
          </cell>
          <cell r="AG74">
            <v>402.5</v>
          </cell>
          <cell r="AL74">
            <v>34730</v>
          </cell>
          <cell r="AM74">
            <v>397.5</v>
          </cell>
          <cell r="BD74">
            <v>34730</v>
          </cell>
          <cell r="BE74">
            <v>565</v>
          </cell>
        </row>
        <row r="75">
          <cell r="B75">
            <v>34758</v>
          </cell>
          <cell r="C75">
            <v>237.5</v>
          </cell>
          <cell r="F75">
            <v>34758</v>
          </cell>
          <cell r="G75">
            <v>285</v>
          </cell>
          <cell r="J75">
            <v>34758</v>
          </cell>
          <cell r="K75">
            <v>300</v>
          </cell>
          <cell r="N75">
            <v>34758</v>
          </cell>
          <cell r="O75">
            <v>302.5</v>
          </cell>
          <cell r="T75">
            <v>34758</v>
          </cell>
          <cell r="U75">
            <v>302.5</v>
          </cell>
          <cell r="Z75">
            <v>34758</v>
          </cell>
          <cell r="AA75">
            <v>425</v>
          </cell>
          <cell r="AF75">
            <v>34758</v>
          </cell>
          <cell r="AG75">
            <v>402.5</v>
          </cell>
          <cell r="AL75">
            <v>34758</v>
          </cell>
          <cell r="AM75">
            <v>397.5</v>
          </cell>
          <cell r="BD75">
            <v>34758</v>
          </cell>
          <cell r="BE75">
            <v>565</v>
          </cell>
        </row>
        <row r="76">
          <cell r="B76">
            <v>34789</v>
          </cell>
          <cell r="C76">
            <v>237.5</v>
          </cell>
          <cell r="F76">
            <v>34789</v>
          </cell>
          <cell r="G76">
            <v>285</v>
          </cell>
          <cell r="J76">
            <v>34789</v>
          </cell>
          <cell r="K76">
            <v>300</v>
          </cell>
          <cell r="N76">
            <v>34789</v>
          </cell>
          <cell r="O76">
            <v>310</v>
          </cell>
          <cell r="T76">
            <v>34789</v>
          </cell>
          <cell r="U76">
            <v>302.5</v>
          </cell>
          <cell r="Z76">
            <v>34789</v>
          </cell>
          <cell r="AA76">
            <v>420</v>
          </cell>
          <cell r="AF76">
            <v>34789</v>
          </cell>
          <cell r="AG76">
            <v>397.5</v>
          </cell>
          <cell r="AL76">
            <v>34789</v>
          </cell>
          <cell r="AM76">
            <v>392.5</v>
          </cell>
          <cell r="BD76">
            <v>34789</v>
          </cell>
          <cell r="BE76">
            <v>565</v>
          </cell>
        </row>
        <row r="77">
          <cell r="B77">
            <v>34817</v>
          </cell>
          <cell r="C77">
            <v>237.5</v>
          </cell>
          <cell r="F77">
            <v>34817</v>
          </cell>
          <cell r="G77">
            <v>285</v>
          </cell>
          <cell r="J77">
            <v>34817</v>
          </cell>
          <cell r="K77">
            <v>300</v>
          </cell>
          <cell r="N77">
            <v>34817</v>
          </cell>
          <cell r="O77">
            <v>315</v>
          </cell>
          <cell r="T77">
            <v>34817</v>
          </cell>
          <cell r="U77">
            <v>302.5</v>
          </cell>
          <cell r="Z77">
            <v>34817</v>
          </cell>
          <cell r="AA77">
            <v>420</v>
          </cell>
          <cell r="AF77">
            <v>34817</v>
          </cell>
          <cell r="AG77">
            <v>397.5</v>
          </cell>
          <cell r="AL77">
            <v>34817</v>
          </cell>
          <cell r="AM77">
            <v>392.5</v>
          </cell>
          <cell r="BD77">
            <v>34817</v>
          </cell>
          <cell r="BE77">
            <v>590</v>
          </cell>
        </row>
        <row r="78">
          <cell r="B78">
            <v>34850</v>
          </cell>
          <cell r="C78">
            <v>240</v>
          </cell>
          <cell r="F78">
            <v>34850</v>
          </cell>
          <cell r="G78">
            <v>295</v>
          </cell>
          <cell r="J78">
            <v>34850</v>
          </cell>
          <cell r="K78">
            <v>300</v>
          </cell>
          <cell r="N78">
            <v>34850</v>
          </cell>
          <cell r="O78">
            <v>315</v>
          </cell>
          <cell r="T78">
            <v>34850</v>
          </cell>
          <cell r="U78">
            <v>302.5</v>
          </cell>
          <cell r="Z78">
            <v>34850</v>
          </cell>
          <cell r="AA78">
            <v>420</v>
          </cell>
          <cell r="AF78">
            <v>34850</v>
          </cell>
          <cell r="AG78">
            <v>402.5</v>
          </cell>
          <cell r="AL78">
            <v>34850</v>
          </cell>
          <cell r="AM78">
            <v>397.5</v>
          </cell>
          <cell r="BD78">
            <v>34850</v>
          </cell>
          <cell r="BE78">
            <v>590</v>
          </cell>
        </row>
        <row r="79">
          <cell r="B79">
            <v>34880</v>
          </cell>
          <cell r="C79">
            <v>240</v>
          </cell>
          <cell r="F79">
            <v>34880</v>
          </cell>
          <cell r="G79">
            <v>295</v>
          </cell>
          <cell r="J79">
            <v>34880</v>
          </cell>
          <cell r="K79">
            <v>280</v>
          </cell>
          <cell r="N79">
            <v>34880</v>
          </cell>
          <cell r="O79">
            <v>310</v>
          </cell>
          <cell r="T79">
            <v>34880</v>
          </cell>
          <cell r="U79">
            <v>302.5</v>
          </cell>
          <cell r="Z79">
            <v>34880</v>
          </cell>
          <cell r="AA79">
            <v>420</v>
          </cell>
          <cell r="AF79">
            <v>34880</v>
          </cell>
          <cell r="AG79">
            <v>402.5</v>
          </cell>
          <cell r="AL79">
            <v>34880</v>
          </cell>
          <cell r="AM79">
            <v>397.5</v>
          </cell>
          <cell r="BD79">
            <v>34880</v>
          </cell>
          <cell r="BE79">
            <v>590</v>
          </cell>
        </row>
        <row r="80">
          <cell r="B80">
            <v>34911</v>
          </cell>
          <cell r="C80">
            <v>240</v>
          </cell>
          <cell r="F80">
            <v>34911</v>
          </cell>
          <cell r="G80">
            <v>285</v>
          </cell>
          <cell r="J80">
            <v>34911</v>
          </cell>
          <cell r="K80">
            <v>270</v>
          </cell>
          <cell r="N80">
            <v>34911</v>
          </cell>
          <cell r="O80">
            <v>287.5</v>
          </cell>
          <cell r="T80">
            <v>34911</v>
          </cell>
          <cell r="U80">
            <v>302.5</v>
          </cell>
          <cell r="Z80">
            <v>34911</v>
          </cell>
          <cell r="AA80">
            <v>400</v>
          </cell>
          <cell r="AF80">
            <v>34911</v>
          </cell>
          <cell r="AG80">
            <v>382.5</v>
          </cell>
          <cell r="AL80">
            <v>34911</v>
          </cell>
          <cell r="AM80">
            <v>380</v>
          </cell>
          <cell r="BD80">
            <v>34911</v>
          </cell>
          <cell r="BE80">
            <v>570</v>
          </cell>
        </row>
        <row r="81">
          <cell r="B81">
            <v>34942</v>
          </cell>
          <cell r="C81">
            <v>240</v>
          </cell>
          <cell r="F81">
            <v>34942</v>
          </cell>
          <cell r="G81">
            <v>270</v>
          </cell>
          <cell r="J81">
            <v>34942</v>
          </cell>
          <cell r="K81">
            <v>270</v>
          </cell>
          <cell r="N81">
            <v>34942</v>
          </cell>
          <cell r="O81">
            <v>287.5</v>
          </cell>
          <cell r="T81">
            <v>34942</v>
          </cell>
          <cell r="U81">
            <v>302.5</v>
          </cell>
          <cell r="Z81">
            <v>34942</v>
          </cell>
          <cell r="AA81">
            <v>395</v>
          </cell>
          <cell r="AF81">
            <v>34942</v>
          </cell>
          <cell r="AG81">
            <v>377.5</v>
          </cell>
          <cell r="AL81">
            <v>34942</v>
          </cell>
          <cell r="AM81">
            <v>375</v>
          </cell>
          <cell r="BD81">
            <v>34942</v>
          </cell>
          <cell r="BE81">
            <v>570</v>
          </cell>
        </row>
        <row r="82">
          <cell r="B82">
            <v>34971</v>
          </cell>
          <cell r="C82">
            <v>240</v>
          </cell>
          <cell r="F82">
            <v>34971</v>
          </cell>
          <cell r="G82">
            <v>270</v>
          </cell>
          <cell r="J82">
            <v>34971</v>
          </cell>
          <cell r="K82">
            <v>270</v>
          </cell>
          <cell r="N82">
            <v>34971</v>
          </cell>
          <cell r="O82">
            <v>285</v>
          </cell>
          <cell r="T82">
            <v>34971</v>
          </cell>
          <cell r="U82">
            <v>302.5</v>
          </cell>
          <cell r="Z82">
            <v>34971</v>
          </cell>
          <cell r="AA82">
            <v>395</v>
          </cell>
          <cell r="AF82">
            <v>34971</v>
          </cell>
          <cell r="AG82">
            <v>377.5</v>
          </cell>
          <cell r="AL82">
            <v>34971</v>
          </cell>
          <cell r="AM82">
            <v>375</v>
          </cell>
          <cell r="BD82">
            <v>34971</v>
          </cell>
          <cell r="BE82">
            <v>570</v>
          </cell>
        </row>
        <row r="83">
          <cell r="B83">
            <v>35003</v>
          </cell>
          <cell r="C83">
            <v>240</v>
          </cell>
          <cell r="F83">
            <v>35003</v>
          </cell>
          <cell r="G83">
            <v>250</v>
          </cell>
          <cell r="J83">
            <v>35003</v>
          </cell>
          <cell r="K83">
            <v>270</v>
          </cell>
          <cell r="N83">
            <v>35003</v>
          </cell>
          <cell r="O83">
            <v>285</v>
          </cell>
          <cell r="T83">
            <v>35003</v>
          </cell>
          <cell r="U83">
            <v>302.5</v>
          </cell>
          <cell r="Z83">
            <v>35003</v>
          </cell>
          <cell r="AA83">
            <v>395</v>
          </cell>
          <cell r="AF83">
            <v>35003</v>
          </cell>
          <cell r="AG83">
            <v>377.5</v>
          </cell>
          <cell r="AL83">
            <v>35003</v>
          </cell>
          <cell r="AM83">
            <v>375</v>
          </cell>
          <cell r="BD83">
            <v>35003</v>
          </cell>
          <cell r="BE83">
            <v>540</v>
          </cell>
        </row>
        <row r="84">
          <cell r="B84">
            <v>35033</v>
          </cell>
          <cell r="C84">
            <v>217.5</v>
          </cell>
          <cell r="F84">
            <v>35033</v>
          </cell>
          <cell r="G84">
            <v>210</v>
          </cell>
          <cell r="J84">
            <v>35033</v>
          </cell>
          <cell r="K84">
            <v>255</v>
          </cell>
          <cell r="N84">
            <v>35033</v>
          </cell>
          <cell r="O84">
            <v>270</v>
          </cell>
          <cell r="T84">
            <v>35033</v>
          </cell>
          <cell r="U84">
            <v>297.5</v>
          </cell>
          <cell r="Z84">
            <v>35033</v>
          </cell>
          <cell r="AA84">
            <v>390</v>
          </cell>
          <cell r="AF84">
            <v>35033</v>
          </cell>
          <cell r="AG84">
            <v>370</v>
          </cell>
          <cell r="AL84">
            <v>35033</v>
          </cell>
          <cell r="AM84">
            <v>370</v>
          </cell>
          <cell r="BD84">
            <v>35033</v>
          </cell>
          <cell r="BE84">
            <v>515</v>
          </cell>
        </row>
        <row r="85">
          <cell r="B85">
            <v>35062</v>
          </cell>
          <cell r="C85">
            <v>217.5</v>
          </cell>
          <cell r="F85">
            <v>35062</v>
          </cell>
          <cell r="G85">
            <v>210</v>
          </cell>
          <cell r="J85">
            <v>35062</v>
          </cell>
          <cell r="K85">
            <v>255</v>
          </cell>
          <cell r="N85">
            <v>35062</v>
          </cell>
          <cell r="O85">
            <v>275</v>
          </cell>
          <cell r="T85">
            <v>35062</v>
          </cell>
          <cell r="U85">
            <v>297.5</v>
          </cell>
          <cell r="Z85">
            <v>35062</v>
          </cell>
          <cell r="AA85">
            <v>390</v>
          </cell>
          <cell r="AF85">
            <v>35062</v>
          </cell>
          <cell r="AG85">
            <v>370</v>
          </cell>
          <cell r="AL85">
            <v>35062</v>
          </cell>
          <cell r="AM85">
            <v>370</v>
          </cell>
          <cell r="BD85">
            <v>35062</v>
          </cell>
          <cell r="BE85">
            <v>515</v>
          </cell>
        </row>
        <row r="86">
          <cell r="B86">
            <v>35095</v>
          </cell>
          <cell r="C86">
            <v>220</v>
          </cell>
          <cell r="F86">
            <v>35095</v>
          </cell>
          <cell r="G86">
            <v>210</v>
          </cell>
          <cell r="J86">
            <v>35095</v>
          </cell>
          <cell r="K86">
            <v>260</v>
          </cell>
          <cell r="N86">
            <v>35095</v>
          </cell>
          <cell r="O86">
            <v>277.5</v>
          </cell>
          <cell r="T86">
            <v>35095</v>
          </cell>
          <cell r="U86">
            <v>297.5</v>
          </cell>
          <cell r="Z86">
            <v>35095</v>
          </cell>
          <cell r="AA86">
            <v>370</v>
          </cell>
          <cell r="AF86">
            <v>35095</v>
          </cell>
          <cell r="AG86">
            <v>360</v>
          </cell>
          <cell r="AL86">
            <v>35095</v>
          </cell>
          <cell r="AM86">
            <v>360</v>
          </cell>
          <cell r="BD86">
            <v>35095</v>
          </cell>
          <cell r="BE86">
            <v>510</v>
          </cell>
        </row>
        <row r="87">
          <cell r="B87">
            <v>35124</v>
          </cell>
          <cell r="C87">
            <v>227.5</v>
          </cell>
          <cell r="F87">
            <v>35124</v>
          </cell>
          <cell r="G87">
            <v>212.5</v>
          </cell>
          <cell r="J87">
            <v>35124</v>
          </cell>
          <cell r="K87">
            <v>265</v>
          </cell>
          <cell r="N87">
            <v>35124</v>
          </cell>
          <cell r="O87">
            <v>270</v>
          </cell>
          <cell r="T87">
            <v>35124</v>
          </cell>
          <cell r="U87">
            <v>297.5</v>
          </cell>
          <cell r="Z87">
            <v>35124</v>
          </cell>
          <cell r="AA87">
            <v>370</v>
          </cell>
          <cell r="AF87">
            <v>35124</v>
          </cell>
          <cell r="AG87">
            <v>360</v>
          </cell>
          <cell r="AL87">
            <v>35124</v>
          </cell>
          <cell r="AM87">
            <v>360</v>
          </cell>
          <cell r="BD87">
            <v>35124</v>
          </cell>
          <cell r="BE87">
            <v>510</v>
          </cell>
        </row>
        <row r="88">
          <cell r="B88">
            <v>35153</v>
          </cell>
          <cell r="C88">
            <v>230</v>
          </cell>
          <cell r="F88">
            <v>35153</v>
          </cell>
          <cell r="G88">
            <v>212.5</v>
          </cell>
          <cell r="J88">
            <v>35153</v>
          </cell>
          <cell r="K88">
            <v>260</v>
          </cell>
          <cell r="N88">
            <v>35153</v>
          </cell>
          <cell r="O88">
            <v>285</v>
          </cell>
          <cell r="T88">
            <v>35153</v>
          </cell>
          <cell r="U88">
            <v>297.5</v>
          </cell>
          <cell r="Z88">
            <v>35153</v>
          </cell>
          <cell r="AA88">
            <v>370</v>
          </cell>
          <cell r="AF88">
            <v>35153</v>
          </cell>
          <cell r="AG88">
            <v>360</v>
          </cell>
          <cell r="AL88">
            <v>35153</v>
          </cell>
          <cell r="AM88">
            <v>360</v>
          </cell>
          <cell r="BD88">
            <v>35153</v>
          </cell>
          <cell r="BE88">
            <v>530</v>
          </cell>
        </row>
        <row r="89">
          <cell r="B89">
            <v>35185</v>
          </cell>
          <cell r="C89">
            <v>230</v>
          </cell>
          <cell r="F89">
            <v>35185</v>
          </cell>
          <cell r="G89">
            <v>215</v>
          </cell>
          <cell r="J89">
            <v>35185</v>
          </cell>
          <cell r="K89">
            <v>270</v>
          </cell>
          <cell r="N89">
            <v>35185</v>
          </cell>
          <cell r="O89">
            <v>282.5</v>
          </cell>
          <cell r="T89">
            <v>35185</v>
          </cell>
          <cell r="U89">
            <v>297.5</v>
          </cell>
          <cell r="Z89">
            <v>35185</v>
          </cell>
          <cell r="AA89">
            <v>370</v>
          </cell>
          <cell r="AF89">
            <v>35185</v>
          </cell>
          <cell r="AG89">
            <v>360</v>
          </cell>
          <cell r="AL89">
            <v>35185</v>
          </cell>
          <cell r="AM89">
            <v>360</v>
          </cell>
          <cell r="BD89">
            <v>35185</v>
          </cell>
          <cell r="BE89">
            <v>530</v>
          </cell>
        </row>
        <row r="90">
          <cell r="B90">
            <v>35216</v>
          </cell>
          <cell r="C90">
            <v>228.5</v>
          </cell>
          <cell r="F90">
            <v>35216</v>
          </cell>
          <cell r="G90">
            <v>225</v>
          </cell>
          <cell r="J90">
            <v>35216</v>
          </cell>
          <cell r="K90">
            <v>270</v>
          </cell>
          <cell r="N90">
            <v>35216</v>
          </cell>
          <cell r="O90">
            <v>287.5</v>
          </cell>
          <cell r="T90">
            <v>35216</v>
          </cell>
          <cell r="U90">
            <v>297.5</v>
          </cell>
          <cell r="Z90">
            <v>35216</v>
          </cell>
          <cell r="AA90">
            <v>370</v>
          </cell>
          <cell r="AF90">
            <v>35216</v>
          </cell>
          <cell r="AG90">
            <v>360</v>
          </cell>
          <cell r="AL90">
            <v>35216</v>
          </cell>
          <cell r="AM90">
            <v>360</v>
          </cell>
          <cell r="BD90">
            <v>35216</v>
          </cell>
          <cell r="BE90">
            <v>525</v>
          </cell>
        </row>
        <row r="91">
          <cell r="B91">
            <v>35244</v>
          </cell>
          <cell r="C91">
            <v>212.5</v>
          </cell>
          <cell r="F91">
            <v>35244</v>
          </cell>
          <cell r="G91">
            <v>225</v>
          </cell>
          <cell r="J91">
            <v>35244</v>
          </cell>
          <cell r="K91">
            <v>270</v>
          </cell>
          <cell r="N91">
            <v>35244</v>
          </cell>
          <cell r="O91">
            <v>275</v>
          </cell>
          <cell r="T91">
            <v>35244</v>
          </cell>
          <cell r="U91">
            <v>297.5</v>
          </cell>
          <cell r="Z91">
            <v>35244</v>
          </cell>
          <cell r="AA91">
            <v>370</v>
          </cell>
          <cell r="AF91">
            <v>35244</v>
          </cell>
          <cell r="AG91">
            <v>360</v>
          </cell>
          <cell r="AL91">
            <v>35244</v>
          </cell>
          <cell r="AM91">
            <v>360</v>
          </cell>
          <cell r="BD91">
            <v>35244</v>
          </cell>
          <cell r="BE91">
            <v>525</v>
          </cell>
        </row>
        <row r="92">
          <cell r="B92">
            <v>35277</v>
          </cell>
          <cell r="C92">
            <v>212.5</v>
          </cell>
          <cell r="F92">
            <v>35277</v>
          </cell>
          <cell r="G92">
            <v>225</v>
          </cell>
          <cell r="J92">
            <v>35277</v>
          </cell>
          <cell r="K92">
            <v>272.5</v>
          </cell>
          <cell r="N92">
            <v>35277</v>
          </cell>
          <cell r="O92">
            <v>275</v>
          </cell>
          <cell r="T92">
            <v>35277</v>
          </cell>
          <cell r="U92">
            <v>297.5</v>
          </cell>
          <cell r="Z92">
            <v>35277</v>
          </cell>
          <cell r="AA92">
            <v>370</v>
          </cell>
          <cell r="AF92">
            <v>35277</v>
          </cell>
          <cell r="AG92">
            <v>360</v>
          </cell>
          <cell r="AL92">
            <v>35277</v>
          </cell>
          <cell r="AM92">
            <v>360</v>
          </cell>
          <cell r="BD92">
            <v>35277</v>
          </cell>
          <cell r="BE92">
            <v>520</v>
          </cell>
        </row>
        <row r="93">
          <cell r="B93">
            <v>35307</v>
          </cell>
          <cell r="C93">
            <v>215</v>
          </cell>
          <cell r="F93">
            <v>35307</v>
          </cell>
          <cell r="G93">
            <v>212.5</v>
          </cell>
          <cell r="J93">
            <v>35307</v>
          </cell>
          <cell r="K93">
            <v>262.5</v>
          </cell>
          <cell r="N93">
            <v>35307</v>
          </cell>
          <cell r="O93">
            <v>265</v>
          </cell>
          <cell r="T93">
            <v>35307</v>
          </cell>
          <cell r="U93">
            <v>285</v>
          </cell>
          <cell r="Z93">
            <v>35307</v>
          </cell>
          <cell r="AA93">
            <v>350</v>
          </cell>
          <cell r="AF93">
            <v>35307</v>
          </cell>
          <cell r="AG93">
            <v>340</v>
          </cell>
          <cell r="AL93">
            <v>35307</v>
          </cell>
          <cell r="AM93">
            <v>340</v>
          </cell>
          <cell r="BD93">
            <v>35307</v>
          </cell>
          <cell r="BE93">
            <v>490</v>
          </cell>
        </row>
        <row r="94">
          <cell r="B94">
            <v>35338</v>
          </cell>
          <cell r="C94">
            <v>215</v>
          </cell>
          <cell r="F94">
            <v>35338</v>
          </cell>
          <cell r="G94">
            <v>217.5</v>
          </cell>
          <cell r="J94">
            <v>35338</v>
          </cell>
          <cell r="K94">
            <v>265</v>
          </cell>
          <cell r="N94">
            <v>35338</v>
          </cell>
          <cell r="O94">
            <v>270</v>
          </cell>
          <cell r="T94">
            <v>35338</v>
          </cell>
          <cell r="U94">
            <v>285</v>
          </cell>
          <cell r="Z94">
            <v>35338</v>
          </cell>
          <cell r="AA94">
            <v>350</v>
          </cell>
          <cell r="AF94">
            <v>35338</v>
          </cell>
          <cell r="AG94">
            <v>340</v>
          </cell>
          <cell r="AL94">
            <v>35338</v>
          </cell>
          <cell r="AM94">
            <v>340</v>
          </cell>
          <cell r="BD94">
            <v>35338</v>
          </cell>
          <cell r="BE94">
            <v>490</v>
          </cell>
        </row>
        <row r="95">
          <cell r="B95">
            <v>35369</v>
          </cell>
          <cell r="C95">
            <v>222.5</v>
          </cell>
          <cell r="F95">
            <v>35369</v>
          </cell>
          <cell r="G95">
            <v>232.5</v>
          </cell>
          <cell r="J95">
            <v>35369</v>
          </cell>
          <cell r="K95">
            <v>260</v>
          </cell>
          <cell r="N95">
            <v>35369</v>
          </cell>
          <cell r="O95">
            <v>272.5</v>
          </cell>
          <cell r="T95">
            <v>35369</v>
          </cell>
          <cell r="U95">
            <v>285</v>
          </cell>
          <cell r="Z95">
            <v>35369</v>
          </cell>
          <cell r="AA95">
            <v>342.5</v>
          </cell>
          <cell r="AF95">
            <v>35369</v>
          </cell>
          <cell r="AG95">
            <v>332.5</v>
          </cell>
          <cell r="AL95">
            <v>35369</v>
          </cell>
          <cell r="AM95">
            <v>332.5</v>
          </cell>
          <cell r="BD95">
            <v>35369</v>
          </cell>
          <cell r="BE95">
            <v>480</v>
          </cell>
        </row>
        <row r="96">
          <cell r="B96">
            <v>35398</v>
          </cell>
          <cell r="C96">
            <v>222.5</v>
          </cell>
          <cell r="F96">
            <v>35398</v>
          </cell>
          <cell r="G96">
            <v>235</v>
          </cell>
          <cell r="J96">
            <v>35398</v>
          </cell>
          <cell r="K96">
            <v>260</v>
          </cell>
          <cell r="N96">
            <v>35398</v>
          </cell>
          <cell r="O96">
            <v>275</v>
          </cell>
          <cell r="T96">
            <v>35398</v>
          </cell>
          <cell r="U96">
            <v>285</v>
          </cell>
          <cell r="Z96">
            <v>35398</v>
          </cell>
          <cell r="AA96">
            <v>342.5</v>
          </cell>
          <cell r="AF96">
            <v>35398</v>
          </cell>
          <cell r="AG96">
            <v>332.5</v>
          </cell>
          <cell r="AL96">
            <v>35398</v>
          </cell>
          <cell r="AM96">
            <v>332.5</v>
          </cell>
          <cell r="BD96">
            <v>35398</v>
          </cell>
          <cell r="BE96">
            <v>480</v>
          </cell>
        </row>
        <row r="97">
          <cell r="B97">
            <v>35430</v>
          </cell>
          <cell r="C97">
            <v>227.5</v>
          </cell>
          <cell r="F97">
            <v>35430</v>
          </cell>
          <cell r="G97">
            <v>235</v>
          </cell>
          <cell r="J97">
            <v>35430</v>
          </cell>
          <cell r="K97">
            <v>260</v>
          </cell>
          <cell r="N97">
            <v>35430</v>
          </cell>
          <cell r="O97">
            <v>280</v>
          </cell>
          <cell r="T97">
            <v>35430</v>
          </cell>
          <cell r="U97">
            <v>285</v>
          </cell>
          <cell r="Z97">
            <v>35430</v>
          </cell>
          <cell r="AA97">
            <v>342.5</v>
          </cell>
          <cell r="AF97">
            <v>35430</v>
          </cell>
          <cell r="AG97">
            <v>332.5</v>
          </cell>
          <cell r="AL97">
            <v>35430</v>
          </cell>
          <cell r="AM97">
            <v>332.5</v>
          </cell>
          <cell r="BD97">
            <v>35430</v>
          </cell>
          <cell r="BE97">
            <v>510</v>
          </cell>
        </row>
        <row r="98">
          <cell r="B98">
            <v>35461</v>
          </cell>
          <cell r="C98">
            <v>227.5</v>
          </cell>
          <cell r="F98">
            <v>35461</v>
          </cell>
          <cell r="G98">
            <v>235</v>
          </cell>
          <cell r="J98">
            <v>35461</v>
          </cell>
          <cell r="K98">
            <v>265</v>
          </cell>
          <cell r="N98">
            <v>35461</v>
          </cell>
          <cell r="O98">
            <v>280</v>
          </cell>
          <cell r="T98">
            <v>35461</v>
          </cell>
          <cell r="U98">
            <v>285</v>
          </cell>
          <cell r="Z98">
            <v>35461</v>
          </cell>
          <cell r="AA98">
            <v>342.5</v>
          </cell>
          <cell r="AF98">
            <v>35461</v>
          </cell>
          <cell r="AG98">
            <v>342.5</v>
          </cell>
          <cell r="AL98">
            <v>35461</v>
          </cell>
          <cell r="AM98">
            <v>342.5</v>
          </cell>
          <cell r="BD98">
            <v>35461</v>
          </cell>
          <cell r="BE98">
            <v>510</v>
          </cell>
        </row>
        <row r="99">
          <cell r="B99">
            <v>35489</v>
          </cell>
          <cell r="C99">
            <v>235</v>
          </cell>
          <cell r="F99">
            <v>35489</v>
          </cell>
          <cell r="G99">
            <v>235</v>
          </cell>
          <cell r="J99">
            <v>35489</v>
          </cell>
          <cell r="K99">
            <v>262.5</v>
          </cell>
          <cell r="N99">
            <v>35489</v>
          </cell>
          <cell r="O99">
            <v>280</v>
          </cell>
          <cell r="T99">
            <v>35489</v>
          </cell>
          <cell r="U99">
            <v>290</v>
          </cell>
          <cell r="Z99">
            <v>35489</v>
          </cell>
          <cell r="AA99">
            <v>282.5</v>
          </cell>
          <cell r="AF99">
            <v>35489</v>
          </cell>
          <cell r="AG99">
            <v>342.5</v>
          </cell>
          <cell r="AL99">
            <v>35489</v>
          </cell>
          <cell r="AM99">
            <v>332.5</v>
          </cell>
          <cell r="BD99">
            <v>35489</v>
          </cell>
          <cell r="BE99">
            <v>480</v>
          </cell>
        </row>
        <row r="100">
          <cell r="B100">
            <v>35520</v>
          </cell>
          <cell r="C100">
            <v>240</v>
          </cell>
          <cell r="F100">
            <v>35520</v>
          </cell>
          <cell r="G100">
            <v>227.5</v>
          </cell>
          <cell r="J100">
            <v>35520</v>
          </cell>
          <cell r="K100">
            <v>275</v>
          </cell>
          <cell r="N100">
            <v>35520</v>
          </cell>
          <cell r="O100">
            <v>280</v>
          </cell>
          <cell r="T100">
            <v>35520</v>
          </cell>
          <cell r="U100">
            <v>285</v>
          </cell>
          <cell r="Z100">
            <v>35520</v>
          </cell>
          <cell r="AA100">
            <v>342.5</v>
          </cell>
          <cell r="AF100">
            <v>35520</v>
          </cell>
          <cell r="AG100">
            <v>352.5</v>
          </cell>
          <cell r="AL100">
            <v>35520</v>
          </cell>
          <cell r="AM100">
            <v>342.5</v>
          </cell>
          <cell r="BD100">
            <v>35520</v>
          </cell>
          <cell r="BE100">
            <v>512.5</v>
          </cell>
        </row>
        <row r="101">
          <cell r="B101">
            <v>35550</v>
          </cell>
          <cell r="C101">
            <v>225</v>
          </cell>
          <cell r="F101">
            <v>35550</v>
          </cell>
          <cell r="G101">
            <v>227.5</v>
          </cell>
          <cell r="J101">
            <v>35550</v>
          </cell>
          <cell r="K101">
            <v>275</v>
          </cell>
          <cell r="N101">
            <v>35550</v>
          </cell>
          <cell r="O101">
            <v>280</v>
          </cell>
          <cell r="T101">
            <v>35550</v>
          </cell>
          <cell r="U101">
            <v>285</v>
          </cell>
          <cell r="Z101">
            <v>35550</v>
          </cell>
          <cell r="AA101">
            <v>342.5</v>
          </cell>
          <cell r="AF101">
            <v>35550</v>
          </cell>
          <cell r="AG101">
            <v>352.5</v>
          </cell>
          <cell r="AL101">
            <v>35550</v>
          </cell>
          <cell r="AM101">
            <v>342.5</v>
          </cell>
          <cell r="BD101">
            <v>35550</v>
          </cell>
          <cell r="BE101">
            <v>512.5</v>
          </cell>
        </row>
        <row r="102">
          <cell r="B102">
            <v>35580</v>
          </cell>
          <cell r="C102">
            <v>227</v>
          </cell>
          <cell r="F102">
            <v>35580</v>
          </cell>
          <cell r="G102">
            <v>240</v>
          </cell>
          <cell r="J102">
            <v>35580</v>
          </cell>
          <cell r="K102">
            <v>275</v>
          </cell>
          <cell r="N102">
            <v>35580</v>
          </cell>
          <cell r="O102">
            <v>297.5</v>
          </cell>
          <cell r="T102">
            <v>35580</v>
          </cell>
          <cell r="U102">
            <v>285</v>
          </cell>
          <cell r="Z102">
            <v>35580</v>
          </cell>
          <cell r="AA102">
            <v>342.5</v>
          </cell>
          <cell r="AF102">
            <v>35580</v>
          </cell>
          <cell r="AG102">
            <v>352.5</v>
          </cell>
          <cell r="AL102">
            <v>35580</v>
          </cell>
          <cell r="AM102">
            <v>342.5</v>
          </cell>
          <cell r="BD102">
            <v>35580</v>
          </cell>
          <cell r="BE102">
            <v>512.5</v>
          </cell>
        </row>
        <row r="103">
          <cell r="B103">
            <v>35611</v>
          </cell>
          <cell r="C103">
            <v>229</v>
          </cell>
          <cell r="F103">
            <v>35611</v>
          </cell>
          <cell r="G103">
            <v>240</v>
          </cell>
          <cell r="J103">
            <v>35611</v>
          </cell>
          <cell r="K103">
            <v>282.5</v>
          </cell>
          <cell r="N103">
            <v>35611</v>
          </cell>
          <cell r="O103">
            <v>308.75</v>
          </cell>
          <cell r="T103">
            <v>35611</v>
          </cell>
          <cell r="U103">
            <v>285</v>
          </cell>
          <cell r="Z103">
            <v>35611</v>
          </cell>
          <cell r="AA103">
            <v>341.25</v>
          </cell>
          <cell r="AF103">
            <v>35611</v>
          </cell>
          <cell r="AG103">
            <v>357.5</v>
          </cell>
          <cell r="AL103">
            <v>35611</v>
          </cell>
          <cell r="AM103">
            <v>347.5</v>
          </cell>
          <cell r="BD103">
            <v>35611</v>
          </cell>
          <cell r="BE103">
            <v>517.5</v>
          </cell>
        </row>
        <row r="104">
          <cell r="B104">
            <v>35642</v>
          </cell>
          <cell r="C104">
            <v>229</v>
          </cell>
          <cell r="F104">
            <v>35642</v>
          </cell>
          <cell r="G104">
            <v>245</v>
          </cell>
          <cell r="J104">
            <v>35642</v>
          </cell>
          <cell r="K104">
            <v>285</v>
          </cell>
          <cell r="N104">
            <v>35642</v>
          </cell>
          <cell r="O104">
            <v>302.5</v>
          </cell>
          <cell r="T104">
            <v>35642</v>
          </cell>
          <cell r="U104">
            <v>0</v>
          </cell>
          <cell r="Z104">
            <v>35642</v>
          </cell>
          <cell r="AA104">
            <v>347.5</v>
          </cell>
          <cell r="AF104">
            <v>35642</v>
          </cell>
          <cell r="AG104">
            <v>357.5</v>
          </cell>
          <cell r="AL104">
            <v>35642</v>
          </cell>
          <cell r="AM104">
            <v>347.5</v>
          </cell>
          <cell r="BD104">
            <v>35642</v>
          </cell>
          <cell r="BE104">
            <v>517.5</v>
          </cell>
        </row>
        <row r="105">
          <cell r="B105">
            <v>35671</v>
          </cell>
          <cell r="C105">
            <v>229</v>
          </cell>
          <cell r="F105">
            <v>35671</v>
          </cell>
          <cell r="G105">
            <v>245</v>
          </cell>
          <cell r="J105">
            <v>35671</v>
          </cell>
          <cell r="K105">
            <v>285</v>
          </cell>
          <cell r="N105">
            <v>35671</v>
          </cell>
          <cell r="O105">
            <v>302.5</v>
          </cell>
          <cell r="T105">
            <v>35671</v>
          </cell>
          <cell r="U105">
            <v>285</v>
          </cell>
          <cell r="Z105">
            <v>35671</v>
          </cell>
          <cell r="AA105">
            <v>347.5</v>
          </cell>
          <cell r="AF105">
            <v>35671</v>
          </cell>
          <cell r="AG105">
            <v>357.5</v>
          </cell>
          <cell r="AL105">
            <v>35671</v>
          </cell>
          <cell r="AM105">
            <v>302.5</v>
          </cell>
          <cell r="BD105">
            <v>35671</v>
          </cell>
          <cell r="BE105">
            <v>517.5</v>
          </cell>
        </row>
        <row r="106">
          <cell r="B106">
            <v>35703</v>
          </cell>
          <cell r="C106">
            <v>229</v>
          </cell>
          <cell r="F106">
            <v>35703</v>
          </cell>
          <cell r="G106">
            <v>260</v>
          </cell>
          <cell r="J106">
            <v>35703</v>
          </cell>
          <cell r="K106">
            <v>285</v>
          </cell>
          <cell r="N106">
            <v>35703</v>
          </cell>
          <cell r="O106">
            <v>302.5</v>
          </cell>
          <cell r="T106">
            <v>35703</v>
          </cell>
          <cell r="U106">
            <v>285</v>
          </cell>
          <cell r="Z106">
            <v>35703</v>
          </cell>
          <cell r="AA106">
            <v>347.5</v>
          </cell>
          <cell r="AF106">
            <v>35703</v>
          </cell>
          <cell r="AG106">
            <v>357.5</v>
          </cell>
          <cell r="AL106">
            <v>35703</v>
          </cell>
          <cell r="AM106">
            <v>347.5</v>
          </cell>
          <cell r="BD106">
            <v>35703</v>
          </cell>
          <cell r="BE106">
            <v>517.5</v>
          </cell>
        </row>
        <row r="107">
          <cell r="B107">
            <v>35734</v>
          </cell>
          <cell r="C107">
            <v>229</v>
          </cell>
          <cell r="F107">
            <v>35734</v>
          </cell>
          <cell r="G107">
            <v>260</v>
          </cell>
          <cell r="J107">
            <v>35734</v>
          </cell>
          <cell r="K107">
            <v>285</v>
          </cell>
          <cell r="N107">
            <v>35734</v>
          </cell>
          <cell r="O107">
            <v>307.5</v>
          </cell>
          <cell r="T107">
            <v>35734</v>
          </cell>
          <cell r="U107">
            <v>285</v>
          </cell>
          <cell r="Z107">
            <v>35734</v>
          </cell>
          <cell r="AA107">
            <v>347.5</v>
          </cell>
          <cell r="AF107">
            <v>35734</v>
          </cell>
          <cell r="AG107">
            <v>355</v>
          </cell>
          <cell r="AL107">
            <v>35734</v>
          </cell>
          <cell r="AM107">
            <v>345</v>
          </cell>
          <cell r="BD107">
            <v>35734</v>
          </cell>
          <cell r="BE107">
            <v>532.5</v>
          </cell>
        </row>
        <row r="108">
          <cell r="B108">
            <v>35762</v>
          </cell>
          <cell r="C108">
            <v>229</v>
          </cell>
          <cell r="F108">
            <v>35762</v>
          </cell>
          <cell r="G108">
            <v>260</v>
          </cell>
          <cell r="J108">
            <v>35762</v>
          </cell>
          <cell r="K108">
            <v>285</v>
          </cell>
          <cell r="N108">
            <v>35762</v>
          </cell>
          <cell r="O108">
            <v>307.5</v>
          </cell>
          <cell r="T108">
            <v>35762</v>
          </cell>
          <cell r="U108">
            <v>285</v>
          </cell>
          <cell r="Z108">
            <v>35762</v>
          </cell>
          <cell r="AA108">
            <v>347.5</v>
          </cell>
          <cell r="AF108">
            <v>35762</v>
          </cell>
          <cell r="AG108">
            <v>355</v>
          </cell>
          <cell r="AL108">
            <v>35762</v>
          </cell>
          <cell r="AM108">
            <v>345</v>
          </cell>
          <cell r="BD108">
            <v>35762</v>
          </cell>
          <cell r="BE108">
            <v>532.5</v>
          </cell>
        </row>
        <row r="109">
          <cell r="B109">
            <v>35795</v>
          </cell>
          <cell r="C109">
            <v>229</v>
          </cell>
          <cell r="F109">
            <v>35795</v>
          </cell>
          <cell r="G109">
            <v>260</v>
          </cell>
          <cell r="J109">
            <v>35795</v>
          </cell>
          <cell r="K109">
            <v>285</v>
          </cell>
          <cell r="N109">
            <v>35795</v>
          </cell>
          <cell r="O109">
            <v>307.5</v>
          </cell>
          <cell r="T109">
            <v>35795</v>
          </cell>
          <cell r="U109">
            <v>285</v>
          </cell>
          <cell r="Z109">
            <v>35795</v>
          </cell>
          <cell r="AA109">
            <v>347.5</v>
          </cell>
          <cell r="AF109">
            <v>35795</v>
          </cell>
          <cell r="AG109">
            <v>355</v>
          </cell>
          <cell r="AL109">
            <v>35795</v>
          </cell>
          <cell r="AM109">
            <v>345</v>
          </cell>
          <cell r="BD109">
            <v>35795</v>
          </cell>
          <cell r="BE109">
            <v>532.5</v>
          </cell>
        </row>
        <row r="110">
          <cell r="B110">
            <v>35825</v>
          </cell>
          <cell r="C110">
            <v>235</v>
          </cell>
          <cell r="F110">
            <v>35825</v>
          </cell>
          <cell r="G110">
            <v>260</v>
          </cell>
          <cell r="J110">
            <v>35825</v>
          </cell>
          <cell r="K110">
            <v>280</v>
          </cell>
          <cell r="N110">
            <v>35825</v>
          </cell>
          <cell r="O110">
            <v>277.5</v>
          </cell>
          <cell r="T110">
            <v>35825</v>
          </cell>
          <cell r="U110">
            <v>282.5</v>
          </cell>
          <cell r="Z110">
            <v>35825</v>
          </cell>
          <cell r="AA110">
            <v>347.5</v>
          </cell>
          <cell r="AF110">
            <v>35825</v>
          </cell>
          <cell r="AG110">
            <v>355</v>
          </cell>
          <cell r="AL110">
            <v>35825</v>
          </cell>
          <cell r="AM110">
            <v>345</v>
          </cell>
          <cell r="BD110">
            <v>35825</v>
          </cell>
          <cell r="BE110">
            <v>532.5</v>
          </cell>
        </row>
        <row r="111">
          <cell r="B111">
            <v>35853</v>
          </cell>
          <cell r="C111">
            <v>235</v>
          </cell>
          <cell r="F111">
            <v>35853</v>
          </cell>
          <cell r="G111">
            <v>260</v>
          </cell>
          <cell r="J111">
            <v>35853</v>
          </cell>
          <cell r="K111">
            <v>280</v>
          </cell>
          <cell r="N111">
            <v>35853</v>
          </cell>
          <cell r="O111">
            <v>277.5</v>
          </cell>
          <cell r="T111">
            <v>35853</v>
          </cell>
          <cell r="U111">
            <v>282.5</v>
          </cell>
          <cell r="Z111">
            <v>35853</v>
          </cell>
          <cell r="AA111">
            <v>347.5</v>
          </cell>
          <cell r="AF111">
            <v>35853</v>
          </cell>
          <cell r="AG111">
            <v>355</v>
          </cell>
          <cell r="AL111">
            <v>35853</v>
          </cell>
          <cell r="AM111">
            <v>335</v>
          </cell>
          <cell r="BD111">
            <v>35853</v>
          </cell>
          <cell r="BE111">
            <v>532.5</v>
          </cell>
        </row>
        <row r="112">
          <cell r="B112">
            <v>35885</v>
          </cell>
          <cell r="C112">
            <v>235</v>
          </cell>
          <cell r="F112">
            <v>35885</v>
          </cell>
          <cell r="G112">
            <v>260</v>
          </cell>
          <cell r="J112">
            <v>35885</v>
          </cell>
          <cell r="K112">
            <v>280</v>
          </cell>
          <cell r="N112">
            <v>35885</v>
          </cell>
          <cell r="O112">
            <v>275</v>
          </cell>
          <cell r="T112">
            <v>35885</v>
          </cell>
          <cell r="U112">
            <v>282.5</v>
          </cell>
          <cell r="Z112">
            <v>35885</v>
          </cell>
          <cell r="AA112">
            <v>347.5</v>
          </cell>
          <cell r="AF112">
            <v>35885</v>
          </cell>
          <cell r="AG112">
            <v>355</v>
          </cell>
          <cell r="AL112">
            <v>35885</v>
          </cell>
          <cell r="AM112">
            <v>345</v>
          </cell>
          <cell r="BD112">
            <v>35885</v>
          </cell>
          <cell r="BE112">
            <v>532.5</v>
          </cell>
        </row>
        <row r="113">
          <cell r="B113">
            <v>35915</v>
          </cell>
          <cell r="C113">
            <v>235</v>
          </cell>
          <cell r="F113">
            <v>35915</v>
          </cell>
          <cell r="G113">
            <v>260</v>
          </cell>
          <cell r="J113">
            <v>35915</v>
          </cell>
          <cell r="K113">
            <v>280</v>
          </cell>
          <cell r="N113">
            <v>35915</v>
          </cell>
          <cell r="O113">
            <v>285</v>
          </cell>
          <cell r="T113">
            <v>35915</v>
          </cell>
          <cell r="U113">
            <v>282.5</v>
          </cell>
          <cell r="Z113">
            <v>35915</v>
          </cell>
          <cell r="AA113">
            <v>347.5</v>
          </cell>
          <cell r="AF113">
            <v>35915</v>
          </cell>
          <cell r="AG113">
            <v>355</v>
          </cell>
          <cell r="AL113">
            <v>35915</v>
          </cell>
          <cell r="AM113">
            <v>335</v>
          </cell>
          <cell r="BD113">
            <v>35915</v>
          </cell>
          <cell r="BE113">
            <v>532.5</v>
          </cell>
        </row>
        <row r="114">
          <cell r="B114">
            <v>35944</v>
          </cell>
          <cell r="C114">
            <v>235</v>
          </cell>
          <cell r="F114">
            <v>35944</v>
          </cell>
          <cell r="G114">
            <v>241.5</v>
          </cell>
          <cell r="J114">
            <v>35944</v>
          </cell>
          <cell r="K114">
            <v>280</v>
          </cell>
          <cell r="N114">
            <v>35944</v>
          </cell>
          <cell r="O114">
            <v>285</v>
          </cell>
          <cell r="T114">
            <v>35944</v>
          </cell>
          <cell r="U114">
            <v>282.5</v>
          </cell>
          <cell r="Z114">
            <v>35944</v>
          </cell>
          <cell r="AA114">
            <v>342.5</v>
          </cell>
          <cell r="AF114">
            <v>35944</v>
          </cell>
          <cell r="AG114">
            <v>345</v>
          </cell>
          <cell r="AL114">
            <v>35944</v>
          </cell>
          <cell r="AM114">
            <v>332.5</v>
          </cell>
          <cell r="BD114">
            <v>35944</v>
          </cell>
          <cell r="BE114">
            <v>532.5</v>
          </cell>
        </row>
        <row r="115">
          <cell r="B115">
            <v>35976</v>
          </cell>
          <cell r="C115">
            <v>230</v>
          </cell>
          <cell r="F115">
            <v>35976</v>
          </cell>
          <cell r="G115">
            <v>235</v>
          </cell>
          <cell r="J115">
            <v>35976</v>
          </cell>
          <cell r="K115">
            <v>277.5</v>
          </cell>
          <cell r="N115">
            <v>35976</v>
          </cell>
          <cell r="O115">
            <v>275</v>
          </cell>
          <cell r="T115">
            <v>35976</v>
          </cell>
          <cell r="U115">
            <v>280</v>
          </cell>
          <cell r="Z115">
            <v>35976</v>
          </cell>
          <cell r="AA115">
            <v>340</v>
          </cell>
          <cell r="AF115">
            <v>35976</v>
          </cell>
          <cell r="AG115">
            <v>342.5</v>
          </cell>
          <cell r="AL115">
            <v>35976</v>
          </cell>
          <cell r="AM115">
            <v>331.25</v>
          </cell>
          <cell r="BD115">
            <v>35976</v>
          </cell>
          <cell r="BE115">
            <v>527.5</v>
          </cell>
        </row>
        <row r="116">
          <cell r="B116">
            <v>36007</v>
          </cell>
          <cell r="C116">
            <v>230</v>
          </cell>
          <cell r="F116">
            <v>36007</v>
          </cell>
          <cell r="G116">
            <v>235</v>
          </cell>
          <cell r="J116">
            <v>36007</v>
          </cell>
          <cell r="K116">
            <v>255</v>
          </cell>
          <cell r="N116">
            <v>36007</v>
          </cell>
          <cell r="O116">
            <v>255</v>
          </cell>
          <cell r="T116">
            <v>36007</v>
          </cell>
          <cell r="U116">
            <v>260</v>
          </cell>
          <cell r="Z116">
            <v>36007</v>
          </cell>
          <cell r="AA116">
            <v>340</v>
          </cell>
          <cell r="AF116">
            <v>36007</v>
          </cell>
          <cell r="AG116">
            <v>342.5</v>
          </cell>
          <cell r="AL116">
            <v>36007</v>
          </cell>
          <cell r="AM116">
            <v>337.5</v>
          </cell>
          <cell r="BD116">
            <v>36007</v>
          </cell>
          <cell r="BE116">
            <v>485</v>
          </cell>
        </row>
        <row r="117">
          <cell r="B117">
            <v>36038</v>
          </cell>
          <cell r="C117">
            <v>225</v>
          </cell>
          <cell r="F117">
            <v>36038</v>
          </cell>
          <cell r="G117">
            <v>200</v>
          </cell>
          <cell r="J117">
            <v>36038</v>
          </cell>
          <cell r="K117">
            <v>255</v>
          </cell>
          <cell r="N117">
            <v>36038</v>
          </cell>
          <cell r="O117">
            <v>255</v>
          </cell>
          <cell r="T117">
            <v>36038</v>
          </cell>
          <cell r="U117">
            <v>260</v>
          </cell>
          <cell r="Z117">
            <v>36038</v>
          </cell>
          <cell r="AA117">
            <v>340</v>
          </cell>
          <cell r="AF117">
            <v>36038</v>
          </cell>
          <cell r="AG117">
            <v>342.5</v>
          </cell>
          <cell r="AL117">
            <v>36038</v>
          </cell>
          <cell r="AM117">
            <v>337.5</v>
          </cell>
          <cell r="BD117">
            <v>36038</v>
          </cell>
          <cell r="BE117">
            <v>485</v>
          </cell>
        </row>
        <row r="118">
          <cell r="B118">
            <v>36068</v>
          </cell>
          <cell r="C118">
            <v>225</v>
          </cell>
          <cell r="F118">
            <v>36068</v>
          </cell>
          <cell r="G118">
            <v>195</v>
          </cell>
          <cell r="J118">
            <v>36068</v>
          </cell>
          <cell r="K118">
            <v>255</v>
          </cell>
          <cell r="N118">
            <v>36068</v>
          </cell>
          <cell r="O118">
            <v>255</v>
          </cell>
          <cell r="T118">
            <v>36068</v>
          </cell>
          <cell r="U118">
            <v>260</v>
          </cell>
          <cell r="Z118">
            <v>36068</v>
          </cell>
          <cell r="AA118">
            <v>340</v>
          </cell>
          <cell r="AF118">
            <v>36068</v>
          </cell>
          <cell r="AG118">
            <v>342.5</v>
          </cell>
          <cell r="AL118">
            <v>36068</v>
          </cell>
          <cell r="AM118">
            <v>337.5</v>
          </cell>
          <cell r="BD118">
            <v>36068</v>
          </cell>
          <cell r="BE118">
            <v>485</v>
          </cell>
        </row>
        <row r="119">
          <cell r="B119">
            <v>36098</v>
          </cell>
          <cell r="C119">
            <v>195</v>
          </cell>
          <cell r="F119">
            <v>36098</v>
          </cell>
          <cell r="G119">
            <v>180</v>
          </cell>
          <cell r="J119">
            <v>36098</v>
          </cell>
          <cell r="K119">
            <v>237.5</v>
          </cell>
          <cell r="N119">
            <v>36098</v>
          </cell>
          <cell r="O119">
            <v>237.5</v>
          </cell>
          <cell r="T119">
            <v>36098</v>
          </cell>
          <cell r="U119">
            <v>250</v>
          </cell>
          <cell r="Z119">
            <v>36098</v>
          </cell>
          <cell r="AA119">
            <v>340</v>
          </cell>
          <cell r="AF119">
            <v>36098</v>
          </cell>
          <cell r="AG119">
            <v>342.5</v>
          </cell>
          <cell r="AL119">
            <v>36098</v>
          </cell>
          <cell r="AM119">
            <v>337.5</v>
          </cell>
          <cell r="BD119">
            <v>36098</v>
          </cell>
          <cell r="BE119">
            <v>430</v>
          </cell>
        </row>
        <row r="120">
          <cell r="B120">
            <v>36129</v>
          </cell>
          <cell r="C120">
            <v>180</v>
          </cell>
          <cell r="F120">
            <v>36129</v>
          </cell>
          <cell r="G120">
            <v>165</v>
          </cell>
          <cell r="J120">
            <v>36129</v>
          </cell>
          <cell r="K120">
            <v>227.5</v>
          </cell>
          <cell r="N120">
            <v>36129</v>
          </cell>
          <cell r="O120">
            <v>227.5</v>
          </cell>
          <cell r="T120">
            <v>36129</v>
          </cell>
          <cell r="U120">
            <v>250</v>
          </cell>
          <cell r="Z120">
            <v>36129</v>
          </cell>
          <cell r="AA120">
            <v>340</v>
          </cell>
          <cell r="AF120">
            <v>36129</v>
          </cell>
          <cell r="AG120">
            <v>342.5</v>
          </cell>
          <cell r="AL120">
            <v>36129</v>
          </cell>
          <cell r="AM120">
            <v>337.5</v>
          </cell>
          <cell r="BD120">
            <v>36129</v>
          </cell>
          <cell r="BE120">
            <v>425</v>
          </cell>
        </row>
        <row r="121">
          <cell r="B121">
            <v>36160</v>
          </cell>
          <cell r="C121">
            <v>170</v>
          </cell>
          <cell r="F121">
            <v>36160</v>
          </cell>
          <cell r="G121">
            <v>165</v>
          </cell>
          <cell r="J121">
            <v>36160</v>
          </cell>
          <cell r="K121">
            <v>227.5</v>
          </cell>
          <cell r="N121">
            <v>36160</v>
          </cell>
          <cell r="O121">
            <v>227.5</v>
          </cell>
          <cell r="T121">
            <v>36160</v>
          </cell>
          <cell r="U121">
            <v>250</v>
          </cell>
          <cell r="Z121">
            <v>36160</v>
          </cell>
          <cell r="AA121">
            <v>335</v>
          </cell>
          <cell r="AF121">
            <v>36160</v>
          </cell>
          <cell r="AG121">
            <v>337.5</v>
          </cell>
          <cell r="AL121">
            <v>36160</v>
          </cell>
          <cell r="AM121">
            <v>330</v>
          </cell>
          <cell r="BD121">
            <v>36160</v>
          </cell>
          <cell r="BE121">
            <v>415</v>
          </cell>
        </row>
        <row r="122">
          <cell r="B122">
            <v>36189</v>
          </cell>
          <cell r="C122">
            <v>165</v>
          </cell>
          <cell r="F122">
            <v>36189</v>
          </cell>
          <cell r="G122">
            <v>165</v>
          </cell>
          <cell r="J122">
            <v>36189</v>
          </cell>
          <cell r="K122">
            <v>227.5</v>
          </cell>
          <cell r="N122">
            <v>36189</v>
          </cell>
          <cell r="O122">
            <v>227.5</v>
          </cell>
          <cell r="T122">
            <v>36189</v>
          </cell>
          <cell r="U122">
            <v>250</v>
          </cell>
          <cell r="Z122">
            <v>36189</v>
          </cell>
          <cell r="AA122">
            <v>302.5</v>
          </cell>
          <cell r="AF122">
            <v>36189</v>
          </cell>
          <cell r="AG122">
            <v>310</v>
          </cell>
          <cell r="AL122">
            <v>36189</v>
          </cell>
          <cell r="AM122">
            <v>305</v>
          </cell>
          <cell r="BD122">
            <v>36189</v>
          </cell>
          <cell r="BE122">
            <v>415</v>
          </cell>
        </row>
        <row r="123">
          <cell r="B123">
            <v>36217</v>
          </cell>
          <cell r="C123">
            <v>155</v>
          </cell>
          <cell r="F123">
            <v>36217</v>
          </cell>
          <cell r="G123">
            <v>150</v>
          </cell>
          <cell r="J123">
            <v>36217</v>
          </cell>
          <cell r="K123">
            <v>227.5</v>
          </cell>
          <cell r="N123">
            <v>36217</v>
          </cell>
          <cell r="O123">
            <v>227.5</v>
          </cell>
          <cell r="T123">
            <v>36217</v>
          </cell>
          <cell r="U123">
            <v>250</v>
          </cell>
          <cell r="Z123">
            <v>36217</v>
          </cell>
          <cell r="AA123">
            <v>302.5</v>
          </cell>
          <cell r="AF123">
            <v>36217</v>
          </cell>
          <cell r="AG123">
            <v>310</v>
          </cell>
          <cell r="AL123">
            <v>36217</v>
          </cell>
          <cell r="AM123">
            <v>305</v>
          </cell>
          <cell r="BD123">
            <v>36217</v>
          </cell>
          <cell r="BE123">
            <v>397.5</v>
          </cell>
        </row>
        <row r="124">
          <cell r="B124">
            <v>36250</v>
          </cell>
          <cell r="C124">
            <v>165</v>
          </cell>
          <cell r="F124">
            <v>36250</v>
          </cell>
          <cell r="G124">
            <v>160</v>
          </cell>
          <cell r="J124">
            <v>36250</v>
          </cell>
          <cell r="K124">
            <v>227.5</v>
          </cell>
          <cell r="N124">
            <v>36250</v>
          </cell>
          <cell r="O124">
            <v>227.5</v>
          </cell>
          <cell r="T124">
            <v>36250</v>
          </cell>
          <cell r="U124">
            <v>250</v>
          </cell>
          <cell r="Z124">
            <v>36250</v>
          </cell>
          <cell r="AA124">
            <v>302.5</v>
          </cell>
          <cell r="AF124">
            <v>36250</v>
          </cell>
          <cell r="AG124">
            <v>305</v>
          </cell>
          <cell r="AL124">
            <v>36250</v>
          </cell>
          <cell r="AM124">
            <v>305</v>
          </cell>
          <cell r="BD124">
            <v>36250</v>
          </cell>
          <cell r="BE124">
            <v>397.5</v>
          </cell>
        </row>
        <row r="125">
          <cell r="B125">
            <v>36280</v>
          </cell>
          <cell r="C125">
            <v>167.5</v>
          </cell>
          <cell r="F125">
            <v>36280</v>
          </cell>
          <cell r="G125">
            <v>162.5</v>
          </cell>
          <cell r="J125">
            <v>36280</v>
          </cell>
          <cell r="K125">
            <v>227.5</v>
          </cell>
          <cell r="N125">
            <v>36280</v>
          </cell>
          <cell r="O125">
            <v>227.5</v>
          </cell>
          <cell r="T125">
            <v>36280</v>
          </cell>
          <cell r="U125">
            <v>250</v>
          </cell>
          <cell r="Z125">
            <v>36280</v>
          </cell>
          <cell r="AA125">
            <v>302.5</v>
          </cell>
          <cell r="AF125">
            <v>36280</v>
          </cell>
          <cell r="AG125">
            <v>305</v>
          </cell>
          <cell r="AL125">
            <v>36280</v>
          </cell>
          <cell r="AM125">
            <v>305</v>
          </cell>
          <cell r="BD125">
            <v>36280</v>
          </cell>
          <cell r="BE125">
            <v>397.5</v>
          </cell>
        </row>
        <row r="126">
          <cell r="B126">
            <v>36311</v>
          </cell>
          <cell r="C126">
            <v>172.5</v>
          </cell>
          <cell r="F126">
            <v>36311</v>
          </cell>
          <cell r="G126">
            <v>170</v>
          </cell>
          <cell r="J126">
            <v>36311</v>
          </cell>
          <cell r="K126">
            <v>227.5</v>
          </cell>
          <cell r="N126">
            <v>36311</v>
          </cell>
          <cell r="O126">
            <v>227.5</v>
          </cell>
          <cell r="T126">
            <v>36311</v>
          </cell>
          <cell r="U126">
            <v>250</v>
          </cell>
          <cell r="Z126">
            <v>36311</v>
          </cell>
          <cell r="AA126">
            <v>302.5</v>
          </cell>
          <cell r="AF126">
            <v>36311</v>
          </cell>
          <cell r="AG126">
            <v>305</v>
          </cell>
          <cell r="AL126">
            <v>36311</v>
          </cell>
          <cell r="AM126">
            <v>305</v>
          </cell>
          <cell r="BD126">
            <v>36311</v>
          </cell>
          <cell r="BE126">
            <v>397.5</v>
          </cell>
        </row>
        <row r="127">
          <cell r="B127">
            <v>36341</v>
          </cell>
          <cell r="C127">
            <v>177.5</v>
          </cell>
          <cell r="F127">
            <v>36341</v>
          </cell>
          <cell r="G127">
            <v>170</v>
          </cell>
          <cell r="J127">
            <v>36341</v>
          </cell>
          <cell r="K127">
            <v>227.5</v>
          </cell>
          <cell r="N127">
            <v>36341</v>
          </cell>
          <cell r="O127">
            <v>227.5</v>
          </cell>
          <cell r="T127">
            <v>36341</v>
          </cell>
          <cell r="U127">
            <v>250</v>
          </cell>
          <cell r="Z127">
            <v>36341</v>
          </cell>
          <cell r="AA127">
            <v>302.5</v>
          </cell>
          <cell r="AF127">
            <v>36341</v>
          </cell>
          <cell r="AG127">
            <v>305</v>
          </cell>
          <cell r="AL127">
            <v>36341</v>
          </cell>
          <cell r="AM127">
            <v>305</v>
          </cell>
          <cell r="BD127">
            <v>36341</v>
          </cell>
          <cell r="BE127">
            <v>397.5</v>
          </cell>
        </row>
        <row r="128">
          <cell r="B128">
            <v>36371</v>
          </cell>
          <cell r="C128">
            <v>182.5</v>
          </cell>
          <cell r="F128">
            <v>36371</v>
          </cell>
          <cell r="G128">
            <v>170</v>
          </cell>
          <cell r="J128">
            <v>36371</v>
          </cell>
          <cell r="K128">
            <v>227.5</v>
          </cell>
          <cell r="N128">
            <v>36371</v>
          </cell>
          <cell r="O128">
            <v>227.5</v>
          </cell>
          <cell r="T128">
            <v>36371</v>
          </cell>
          <cell r="U128">
            <v>250</v>
          </cell>
          <cell r="Z128">
            <v>36371</v>
          </cell>
          <cell r="AA128">
            <v>295</v>
          </cell>
          <cell r="AF128">
            <v>36371</v>
          </cell>
          <cell r="AG128">
            <v>300</v>
          </cell>
          <cell r="AL128">
            <v>36371</v>
          </cell>
          <cell r="AM128">
            <v>300</v>
          </cell>
          <cell r="BD128">
            <v>36371</v>
          </cell>
          <cell r="BE128">
            <v>397.5</v>
          </cell>
        </row>
        <row r="129">
          <cell r="B129">
            <v>36403</v>
          </cell>
          <cell r="C129">
            <v>190</v>
          </cell>
          <cell r="F129">
            <v>36403</v>
          </cell>
          <cell r="G129">
            <v>172.5</v>
          </cell>
          <cell r="J129">
            <v>36403</v>
          </cell>
          <cell r="K129">
            <v>227.5</v>
          </cell>
          <cell r="N129">
            <v>36403</v>
          </cell>
          <cell r="O129">
            <v>227.5</v>
          </cell>
          <cell r="T129">
            <v>36403</v>
          </cell>
          <cell r="U129">
            <v>250</v>
          </cell>
          <cell r="Z129">
            <v>36403</v>
          </cell>
          <cell r="AA129">
            <v>295</v>
          </cell>
          <cell r="AF129">
            <v>36403</v>
          </cell>
          <cell r="AG129">
            <v>300</v>
          </cell>
          <cell r="AL129">
            <v>36403</v>
          </cell>
          <cell r="AM129">
            <v>300</v>
          </cell>
          <cell r="BD129">
            <v>36403</v>
          </cell>
          <cell r="BE129">
            <v>397.5</v>
          </cell>
        </row>
        <row r="130">
          <cell r="B130">
            <v>36433</v>
          </cell>
          <cell r="C130">
            <v>190</v>
          </cell>
          <cell r="F130">
            <v>36433</v>
          </cell>
          <cell r="G130">
            <v>180</v>
          </cell>
          <cell r="J130">
            <v>36433</v>
          </cell>
          <cell r="K130">
            <v>227.5</v>
          </cell>
          <cell r="N130">
            <v>36433</v>
          </cell>
          <cell r="O130">
            <v>227.5</v>
          </cell>
          <cell r="T130">
            <v>36433</v>
          </cell>
          <cell r="U130">
            <v>250</v>
          </cell>
          <cell r="Z130">
            <v>36433</v>
          </cell>
          <cell r="AA130">
            <v>295</v>
          </cell>
          <cell r="AF130">
            <v>36433</v>
          </cell>
          <cell r="AG130">
            <v>300</v>
          </cell>
          <cell r="AL130">
            <v>36433</v>
          </cell>
          <cell r="AM130">
            <v>300</v>
          </cell>
          <cell r="BD130">
            <v>36433</v>
          </cell>
          <cell r="BE130">
            <v>397.5</v>
          </cell>
        </row>
        <row r="131">
          <cell r="B131">
            <v>36462</v>
          </cell>
          <cell r="C131">
            <v>190</v>
          </cell>
          <cell r="F131">
            <v>36462</v>
          </cell>
          <cell r="G131">
            <v>185</v>
          </cell>
          <cell r="J131">
            <v>36462</v>
          </cell>
          <cell r="K131">
            <v>232.5</v>
          </cell>
          <cell r="N131">
            <v>36462</v>
          </cell>
          <cell r="O131">
            <v>217.5</v>
          </cell>
          <cell r="T131">
            <v>36462</v>
          </cell>
          <cell r="U131">
            <v>250</v>
          </cell>
          <cell r="Z131">
            <v>36462</v>
          </cell>
          <cell r="AA131">
            <v>295</v>
          </cell>
          <cell r="AF131">
            <v>36462</v>
          </cell>
          <cell r="AG131">
            <v>300</v>
          </cell>
          <cell r="AL131">
            <v>36462</v>
          </cell>
          <cell r="AM131">
            <v>300</v>
          </cell>
          <cell r="BD131">
            <v>36462</v>
          </cell>
          <cell r="BE131">
            <v>397.5</v>
          </cell>
        </row>
        <row r="132">
          <cell r="B132">
            <v>36494</v>
          </cell>
          <cell r="C132">
            <v>190</v>
          </cell>
          <cell r="F132">
            <v>36494</v>
          </cell>
          <cell r="G132">
            <v>185</v>
          </cell>
          <cell r="J132">
            <v>36494</v>
          </cell>
          <cell r="K132">
            <v>232.5</v>
          </cell>
          <cell r="N132">
            <v>36494</v>
          </cell>
          <cell r="O132">
            <v>217.5</v>
          </cell>
          <cell r="T132">
            <v>36494</v>
          </cell>
          <cell r="U132">
            <v>250</v>
          </cell>
          <cell r="Z132">
            <v>36494</v>
          </cell>
          <cell r="AA132">
            <v>295</v>
          </cell>
          <cell r="AF132">
            <v>36494</v>
          </cell>
          <cell r="AG132">
            <v>300</v>
          </cell>
          <cell r="AL132">
            <v>36494</v>
          </cell>
          <cell r="AM132">
            <v>300</v>
          </cell>
          <cell r="BD132">
            <v>36494</v>
          </cell>
          <cell r="BE132">
            <v>397.5</v>
          </cell>
        </row>
        <row r="133">
          <cell r="B133">
            <v>36525</v>
          </cell>
          <cell r="C133">
            <v>195</v>
          </cell>
          <cell r="F133">
            <v>36525</v>
          </cell>
          <cell r="G133">
            <v>195</v>
          </cell>
          <cell r="J133">
            <v>36525</v>
          </cell>
          <cell r="K133">
            <v>232.5</v>
          </cell>
          <cell r="N133">
            <v>36525</v>
          </cell>
          <cell r="O133">
            <v>217.5</v>
          </cell>
          <cell r="T133">
            <v>36525</v>
          </cell>
          <cell r="U133">
            <v>250</v>
          </cell>
          <cell r="Z133">
            <v>36525</v>
          </cell>
          <cell r="AA133">
            <v>295</v>
          </cell>
          <cell r="AF133">
            <v>36525</v>
          </cell>
          <cell r="AG133">
            <v>300</v>
          </cell>
          <cell r="AL133">
            <v>36525</v>
          </cell>
          <cell r="AM133">
            <v>300</v>
          </cell>
          <cell r="BD133">
            <v>36525</v>
          </cell>
          <cell r="BE133">
            <v>397.5</v>
          </cell>
        </row>
        <row r="134">
          <cell r="B134">
            <v>36556</v>
          </cell>
          <cell r="C134">
            <v>195</v>
          </cell>
          <cell r="F134">
            <v>36556</v>
          </cell>
          <cell r="G134">
            <v>205</v>
          </cell>
          <cell r="J134">
            <v>36556</v>
          </cell>
          <cell r="K134">
            <v>232.5</v>
          </cell>
          <cell r="N134">
            <v>36556</v>
          </cell>
          <cell r="O134">
            <v>220</v>
          </cell>
          <cell r="T134">
            <v>36556</v>
          </cell>
          <cell r="U134">
            <v>250</v>
          </cell>
          <cell r="Z134">
            <v>36556</v>
          </cell>
          <cell r="AA134">
            <v>295</v>
          </cell>
          <cell r="AF134">
            <v>36556</v>
          </cell>
          <cell r="AG134">
            <v>300</v>
          </cell>
          <cell r="AL134">
            <v>36556</v>
          </cell>
          <cell r="AM134">
            <v>300</v>
          </cell>
          <cell r="BD134">
            <v>36556</v>
          </cell>
          <cell r="BE134">
            <v>397.5</v>
          </cell>
        </row>
        <row r="135">
          <cell r="B135">
            <v>36585</v>
          </cell>
          <cell r="C135">
            <v>195</v>
          </cell>
          <cell r="F135">
            <v>36585</v>
          </cell>
          <cell r="G135">
            <v>210</v>
          </cell>
          <cell r="J135">
            <v>36585</v>
          </cell>
          <cell r="K135">
            <v>232.5</v>
          </cell>
          <cell r="N135">
            <v>36585</v>
          </cell>
          <cell r="O135">
            <v>220</v>
          </cell>
          <cell r="T135">
            <v>36585</v>
          </cell>
          <cell r="U135">
            <v>250</v>
          </cell>
          <cell r="Z135">
            <v>36585</v>
          </cell>
          <cell r="AA135">
            <v>295</v>
          </cell>
          <cell r="AF135">
            <v>36585</v>
          </cell>
          <cell r="AG135">
            <v>300</v>
          </cell>
          <cell r="AL135">
            <v>36585</v>
          </cell>
          <cell r="AM135">
            <v>300</v>
          </cell>
          <cell r="BD135">
            <v>36585</v>
          </cell>
          <cell r="BE135">
            <v>420</v>
          </cell>
        </row>
        <row r="136">
          <cell r="B136">
            <v>36616</v>
          </cell>
          <cell r="C136">
            <v>195</v>
          </cell>
          <cell r="F136">
            <v>36616</v>
          </cell>
          <cell r="G136">
            <v>217.5</v>
          </cell>
          <cell r="J136">
            <v>36616</v>
          </cell>
          <cell r="K136">
            <v>232.5</v>
          </cell>
          <cell r="N136">
            <v>36616</v>
          </cell>
          <cell r="O136">
            <v>227.5</v>
          </cell>
          <cell r="T136">
            <v>36616</v>
          </cell>
          <cell r="U136">
            <v>270</v>
          </cell>
          <cell r="Z136">
            <v>36616</v>
          </cell>
          <cell r="AA136">
            <v>295</v>
          </cell>
          <cell r="AF136">
            <v>36616</v>
          </cell>
          <cell r="AG136">
            <v>300</v>
          </cell>
          <cell r="AL136">
            <v>36616</v>
          </cell>
          <cell r="AM136">
            <v>300</v>
          </cell>
          <cell r="BD136">
            <v>36616</v>
          </cell>
          <cell r="BE136">
            <v>445</v>
          </cell>
        </row>
        <row r="137">
          <cell r="B137">
            <v>36644</v>
          </cell>
          <cell r="C137">
            <v>195</v>
          </cell>
          <cell r="F137">
            <v>36644</v>
          </cell>
          <cell r="G137">
            <v>217.5</v>
          </cell>
          <cell r="J137">
            <v>36644</v>
          </cell>
          <cell r="K137">
            <v>232.5</v>
          </cell>
          <cell r="N137">
            <v>36644</v>
          </cell>
          <cell r="O137">
            <v>227.5</v>
          </cell>
          <cell r="T137">
            <v>36644</v>
          </cell>
          <cell r="U137">
            <v>270</v>
          </cell>
          <cell r="Z137">
            <v>36644</v>
          </cell>
          <cell r="AA137">
            <v>300</v>
          </cell>
          <cell r="AF137">
            <v>36644</v>
          </cell>
          <cell r="AG137">
            <v>320</v>
          </cell>
          <cell r="AL137">
            <v>36644</v>
          </cell>
          <cell r="AM137">
            <v>320</v>
          </cell>
          <cell r="BD137">
            <v>36644</v>
          </cell>
          <cell r="BE137">
            <v>455</v>
          </cell>
        </row>
        <row r="138">
          <cell r="B138">
            <v>36677</v>
          </cell>
          <cell r="C138">
            <v>195</v>
          </cell>
          <cell r="F138">
            <v>36677</v>
          </cell>
          <cell r="G138">
            <v>230</v>
          </cell>
          <cell r="J138">
            <v>36677</v>
          </cell>
          <cell r="K138">
            <v>232.5</v>
          </cell>
          <cell r="N138">
            <v>36677</v>
          </cell>
          <cell r="O138">
            <v>227.5</v>
          </cell>
          <cell r="T138">
            <v>36677</v>
          </cell>
          <cell r="U138">
            <v>270</v>
          </cell>
          <cell r="Z138">
            <v>36677</v>
          </cell>
          <cell r="AA138">
            <v>300</v>
          </cell>
          <cell r="AF138">
            <v>36677</v>
          </cell>
          <cell r="AG138">
            <v>320</v>
          </cell>
          <cell r="AL138">
            <v>36677</v>
          </cell>
          <cell r="AM138">
            <v>320</v>
          </cell>
          <cell r="BD138">
            <v>36677</v>
          </cell>
          <cell r="BE138">
            <v>455</v>
          </cell>
        </row>
        <row r="139">
          <cell r="B139">
            <v>36707</v>
          </cell>
          <cell r="C139">
            <v>195</v>
          </cell>
          <cell r="F139">
            <v>36707</v>
          </cell>
          <cell r="G139">
            <v>231</v>
          </cell>
          <cell r="J139">
            <v>36707</v>
          </cell>
          <cell r="K139">
            <v>232.5</v>
          </cell>
          <cell r="N139">
            <v>36707</v>
          </cell>
          <cell r="O139">
            <v>227.5</v>
          </cell>
          <cell r="T139">
            <v>36707</v>
          </cell>
          <cell r="U139">
            <v>270</v>
          </cell>
          <cell r="Z139">
            <v>36707</v>
          </cell>
          <cell r="AA139">
            <v>300</v>
          </cell>
          <cell r="AF139">
            <v>36707</v>
          </cell>
          <cell r="AG139">
            <v>320</v>
          </cell>
          <cell r="AL139">
            <v>36707</v>
          </cell>
          <cell r="AM139">
            <v>320</v>
          </cell>
          <cell r="BD139">
            <v>36707</v>
          </cell>
          <cell r="BE139">
            <v>455</v>
          </cell>
        </row>
        <row r="140">
          <cell r="B140">
            <v>36738</v>
          </cell>
          <cell r="C140">
            <v>195</v>
          </cell>
          <cell r="F140">
            <v>36738</v>
          </cell>
          <cell r="G140">
            <v>222.5</v>
          </cell>
          <cell r="J140">
            <v>36738</v>
          </cell>
          <cell r="K140">
            <v>232.5</v>
          </cell>
          <cell r="N140">
            <v>36738</v>
          </cell>
          <cell r="O140">
            <v>227.5</v>
          </cell>
          <cell r="T140">
            <v>36738</v>
          </cell>
          <cell r="U140">
            <v>270</v>
          </cell>
          <cell r="Z140">
            <v>36738</v>
          </cell>
          <cell r="AA140">
            <v>300</v>
          </cell>
          <cell r="AF140">
            <v>36738</v>
          </cell>
          <cell r="AG140">
            <v>320</v>
          </cell>
          <cell r="AL140">
            <v>36738</v>
          </cell>
          <cell r="AM140">
            <v>320</v>
          </cell>
          <cell r="BD140">
            <v>36738</v>
          </cell>
          <cell r="BE140">
            <v>455</v>
          </cell>
        </row>
        <row r="141">
          <cell r="B141">
            <v>36769</v>
          </cell>
          <cell r="C141">
            <v>195</v>
          </cell>
          <cell r="F141">
            <v>36769</v>
          </cell>
          <cell r="G141">
            <v>222.5</v>
          </cell>
          <cell r="J141">
            <v>36769</v>
          </cell>
          <cell r="K141">
            <v>232.5</v>
          </cell>
          <cell r="N141">
            <v>36769</v>
          </cell>
          <cell r="O141">
            <v>227.5</v>
          </cell>
          <cell r="T141">
            <v>36769</v>
          </cell>
          <cell r="U141">
            <v>270</v>
          </cell>
          <cell r="Z141">
            <v>36769</v>
          </cell>
          <cell r="AA141">
            <v>300</v>
          </cell>
          <cell r="AF141">
            <v>36769</v>
          </cell>
          <cell r="AG141">
            <v>320</v>
          </cell>
          <cell r="AL141">
            <v>36769</v>
          </cell>
          <cell r="AM141">
            <v>320</v>
          </cell>
          <cell r="BD141">
            <v>36769</v>
          </cell>
          <cell r="BE141">
            <v>455</v>
          </cell>
        </row>
        <row r="142">
          <cell r="B142">
            <v>36798</v>
          </cell>
          <cell r="C142">
            <v>180</v>
          </cell>
          <cell r="F142">
            <v>36798</v>
          </cell>
          <cell r="G142">
            <v>205</v>
          </cell>
          <cell r="J142">
            <v>36798</v>
          </cell>
          <cell r="K142">
            <v>215</v>
          </cell>
          <cell r="N142">
            <v>36798</v>
          </cell>
          <cell r="O142">
            <v>212.5</v>
          </cell>
          <cell r="T142">
            <v>36798</v>
          </cell>
          <cell r="U142">
            <v>250</v>
          </cell>
          <cell r="Z142">
            <v>36798</v>
          </cell>
          <cell r="AA142">
            <v>272.5</v>
          </cell>
          <cell r="AF142">
            <v>36798</v>
          </cell>
          <cell r="AG142">
            <v>295</v>
          </cell>
          <cell r="AL142">
            <v>36798</v>
          </cell>
          <cell r="AM142">
            <v>295</v>
          </cell>
          <cell r="BD142">
            <v>36798</v>
          </cell>
          <cell r="BE142">
            <v>445</v>
          </cell>
        </row>
        <row r="150">
          <cell r="B150">
            <v>37042</v>
          </cell>
          <cell r="J150">
            <v>37042</v>
          </cell>
          <cell r="AL150">
            <v>37042</v>
          </cell>
        </row>
        <row r="154">
          <cell r="U154">
            <v>247.5</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CF"/>
      <sheetName val="Segmented DCF"/>
      <sheetName val="Note Summary"/>
      <sheetName val="Balance Sheet"/>
      <sheetName val="Income Statement"/>
      <sheetName val="Cash Flows"/>
      <sheetName val="SLB&amp;Rev v. Debt"/>
      <sheetName val="Pay Debt Form"/>
      <sheetName val="BS"/>
      <sheetName val="IS"/>
      <sheetName val="CF"/>
      <sheetName val="DCF_report"/>
      <sheetName val="DCF_seg_report"/>
      <sheetName val="Peak EPS"/>
      <sheetName val="Liquidity"/>
      <sheetName val="ROC"/>
      <sheetName val="Markets"/>
      <sheetName val="Management"/>
      <sheetName val="Comps"/>
      <sheetName val="EPS Charts"/>
      <sheetName val="Segmented Char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for API and DOE"/>
      <sheetName val="DOE inv vs WTI"/>
      <sheetName val=" DOE model"/>
      <sheetName val="Total"/>
      <sheetName val="Resumen"/>
      <sheetName val="ROC"/>
      <sheetName val="BP"/>
    </sheetNames>
    <sheetDataSet>
      <sheetData sheetId="0"/>
      <sheetData sheetId="1"/>
      <sheetData sheetId="2" refreshError="1">
        <row r="10">
          <cell r="B10">
            <v>32878</v>
          </cell>
        </row>
      </sheetData>
      <sheetData sheetId="3"/>
      <sheetData sheetId="4"/>
      <sheetData sheetId="5" refreshError="1"/>
      <sheetData sheetId="6"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scunho"/>
      <sheetName val="base"/>
      <sheetName val="MA"/>
      <sheetName val="Endividamento"/>
      <sheetName val="Projeto"/>
      <sheetName val="Elast"/>
      <sheetName val="FC"/>
      <sheetName val="Ajustes"/>
      <sheetName val="DRE"/>
      <sheetName val="BAL"/>
      <sheetName val="WACC"/>
      <sheetName val="Beta"/>
      <sheetName val="MacroEco"/>
    </sheetNames>
    <sheetDataSet>
      <sheetData sheetId="0" refreshError="1"/>
      <sheetData sheetId="1" refreshError="1"/>
      <sheetData sheetId="2" refreshError="1"/>
      <sheetData sheetId="3" refreshError="1"/>
      <sheetData sheetId="4" refreshError="1"/>
      <sheetData sheetId="5" refreshError="1"/>
      <sheetData sheetId="6">
        <row r="13">
          <cell r="C13">
            <v>0.04</v>
          </cell>
        </row>
        <row r="14">
          <cell r="C14">
            <v>0.11852267422082326</v>
          </cell>
        </row>
      </sheetData>
      <sheetData sheetId="7">
        <row r="27">
          <cell r="G27">
            <v>-132.20000000000002</v>
          </cell>
          <cell r="H27">
            <v>-34.630944944825572</v>
          </cell>
        </row>
      </sheetData>
      <sheetData sheetId="8" refreshError="1"/>
      <sheetData sheetId="9" refreshError="1"/>
      <sheetData sheetId="10" refreshError="1"/>
      <sheetData sheetId="11" refreshError="1"/>
      <sheetData sheetId="1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_CIQHiddenCacheSheet"/>
      <sheetName val="Cover"/>
      <sheetName val="Disclaimer"/>
      <sheetName val="Painel de Controle"/>
      <sheetName val="Projeção Lojas novas "/>
      <sheetName val="DRE IM "/>
      <sheetName val=" BP IM "/>
      <sheetName val="DRE &amp; FC "/>
      <sheetName val="Análise de ROIC e ROE"/>
      <sheetName val="Gráficos"/>
      <sheetName val="Cagir &amp; Dívida"/>
      <sheetName val="Projeção de Capex e Depreciacao"/>
      <sheetName val="Expansão Novas Lojas"/>
      <sheetName val="Projeções Lojas -&gt;"/>
      <sheetName val="Combinado Lojas atuais"/>
      <sheetName val="EBITDA Bridge_Premissas"/>
      <sheetName val="Métricas Receita 2012 a 2015"/>
      <sheetName val="Lojas Atuais Proj."/>
      <sheetName val="Dados-&gt;"/>
      <sheetName val="DREs Abertas"/>
      <sheetName val="Balancete"/>
      <sheetName val="ATIVO"/>
      <sheetName val="PASSIVO"/>
      <sheetName val="Endividamento"/>
      <sheetName val="DRE por Loja"/>
      <sheetName val="Lojas Atuais Vendas"/>
      <sheetName val="Vendas Mensal Parque"/>
      <sheetName val="Vendas Mensal PV"/>
      <sheetName val="Vendas Mensal Farol"/>
      <sheetName val="Fat 2006-2020"/>
      <sheetName val="Palato Praia"/>
      <sheetName val="Palato Recife"/>
      <sheetName val="Proj Consolidado"/>
      <sheetName val="CAPEX Lojas Novas"/>
      <sheetName val="Melhorias"/>
      <sheetName val="Fluxo 12-14"/>
      <sheetName val="Sheet1"/>
    </sheetNames>
    <sheetDataSet>
      <sheetData sheetId="0"/>
      <sheetData sheetId="1"/>
      <sheetData sheetId="2"/>
      <sheetData sheetId="3">
        <row r="77">
          <cell r="B77" t="str">
            <v>Jan</v>
          </cell>
        </row>
        <row r="78">
          <cell r="B78" t="str">
            <v>Fev</v>
          </cell>
        </row>
        <row r="79">
          <cell r="B79" t="str">
            <v>Mar</v>
          </cell>
        </row>
        <row r="80">
          <cell r="B80" t="str">
            <v>Abr</v>
          </cell>
        </row>
        <row r="81">
          <cell r="B81" t="str">
            <v>Mai</v>
          </cell>
        </row>
        <row r="82">
          <cell r="B82" t="str">
            <v>Jun</v>
          </cell>
        </row>
        <row r="83">
          <cell r="B83" t="str">
            <v>Jul</v>
          </cell>
        </row>
        <row r="84">
          <cell r="B84" t="str">
            <v>Ago</v>
          </cell>
        </row>
        <row r="85">
          <cell r="B85" t="str">
            <v>Set</v>
          </cell>
        </row>
        <row r="86">
          <cell r="B86" t="str">
            <v>Out</v>
          </cell>
        </row>
        <row r="87">
          <cell r="B87" t="str">
            <v>Nov</v>
          </cell>
        </row>
        <row r="88">
          <cell r="B88" t="str">
            <v>Dez</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dos"/>
      <sheetName val="CONTABIL"/>
      <sheetName val="resumo dos investimentos"/>
      <sheetName val="CDB- DI &gt; 100%"/>
      <sheetName val="CDB-RDB DI 100%"/>
      <sheetName val="CDB pre com IR"/>
      <sheetName val="CDB-IGPM"/>
      <sheetName val="FIF's com IR"/>
      <sheetName val="IR Depto Juridico"/>
      <sheetName val="Pré x CD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P"/>
      <sheetName val="DR"/>
      <sheetName val="DMPL"/>
      <sheetName val="DOAR"/>
      <sheetName val="DFC"/>
      <sheetName val="Validação"/>
      <sheetName val="Set-up"/>
      <sheetName val="sales vol."/>
      <sheetName val=" DOE model"/>
    </sheetNames>
    <sheetDataSet>
      <sheetData sheetId="0" refreshError="1">
        <row r="11">
          <cell r="G11">
            <v>6420</v>
          </cell>
        </row>
      </sheetData>
      <sheetData sheetId="1" refreshError="1"/>
      <sheetData sheetId="2" refreshError="1"/>
      <sheetData sheetId="3" refreshError="1"/>
      <sheetData sheetId="4" refreshError="1"/>
      <sheetData sheetId="5" refreshError="1"/>
      <sheetData sheetId="6" refreshError="1"/>
      <sheetData sheetId="7"/>
      <sheetData sheetId="8"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P"/>
      <sheetName val="DR"/>
      <sheetName val="DMPL"/>
      <sheetName val="DFC"/>
      <sheetName val="DVA"/>
      <sheetName val="DOAR"/>
      <sheetName val="Content"/>
      <sheetName val="Capa"/>
      <sheetName val="Alunos Pagantes"/>
      <sheetName val="Matrículas"/>
      <sheetName val="Evasão"/>
      <sheetName val="Unidades Supera"/>
      <sheetName val="Ticket Médio"/>
      <sheetName val="Faturamento"/>
      <sheetName val="Royalties"/>
      <sheetName val="Ranking"/>
      <sheetName val="Perfil Alunos"/>
      <sheetName val="Base de dados"/>
      <sheetName val="Controle"/>
      <sheetName val="Monthly Revenue"/>
      <sheetName val="Inativa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pa movimentação jan-dez-02"/>
      <sheetName val="Mapa Movimentação out-dez-02"/>
      <sheetName val="Global Depreciação"/>
      <sheetName val="Parâmetro"/>
      <sheetName val="Obras em Andamento"/>
      <sheetName val="Obras em andamento (2)"/>
      <sheetName val="teste de adição"/>
      <sheetName val="Teste Baixas"/>
      <sheetName val="XREF"/>
      <sheetName val="Tickmarks "/>
      <sheetName val="DOAR"/>
      <sheetName val="Movimentação"/>
      <sheetName val="Contabilização"/>
      <sheetName val="Conciliação {ppc}"/>
      <sheetName val="COMPS - Input"/>
      <sheetName val="FF3"/>
      <sheetName val="Composição Aplicação"/>
      <sheetName val="Tickmarks"/>
      <sheetName val="volpreço-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1">
          <cell r="B11" t="str">
            <v>Estaremos propondo ajuste para direito de uso de telefone, visto que o mesmo não possui valor comercial</v>
          </cell>
        </row>
        <row r="14">
          <cell r="G14" t="e">
            <v>#REF!</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CO"/>
      <sheetName val="RESULTADO"/>
      <sheetName val="Bancos e aplicação"/>
      <sheetName val="Contas a Receber"/>
      <sheetName val="Aging Jun-06{PPC}"/>
      <sheetName val="Aging para Nota Explicativa"/>
      <sheetName val="Investimentos"/>
      <sheetName val="Outros ativos"/>
      <sheetName val="Deposito Judicial"/>
      <sheetName val="Permanente"/>
      <sheetName val="Empresas ligadas"/>
      <sheetName val="Fornecedores"/>
      <sheetName val="Empréstimos"/>
      <sheetName val="Obrigações Fiscais "/>
      <sheetName val="Salários e Encargos"/>
      <sheetName val="Provisões e Aluguel de Poste"/>
      <sheetName val="Outras Contas a Pagar"/>
      <sheetName val="Contingências"/>
      <sheetName val="Receitas"/>
      <sheetName val="Mapa de Resultado"/>
      <sheetName val="Outros custos"/>
      <sheetName val="Testes Resultado"/>
      <sheetName val="Explicações"/>
      <sheetName val="XREF"/>
      <sheetName val="Tickmarks"/>
      <sheetName val="Tickmarks "/>
      <sheetName val="Covenants 30.06.06"/>
      <sheetName val="Deduções"/>
      <sheetName val="Custos Programação e Outros"/>
      <sheetName val="Desp. gerais e adm e vendas"/>
      <sheetName val="#REF"/>
      <sheetName val="Suporte DOAR"/>
      <sheetName val="Lead"/>
      <sheetName val=" SC grains"/>
      <sheetName val="ATIVO"/>
      <sheetName val="Plan1"/>
      <sheetName val="Balanço"/>
      <sheetName val="Mapas de Movimentação"/>
      <sheetName val="Cálculo Global Desp.Folha"/>
      <sheetName val="Reconciliações Setembro"/>
      <sheetName val="Resumo"/>
      <sheetName val="Mapa Imobilizado"/>
      <sheetName val="mapa doar consolidado"/>
      <sheetName val="Mapa"/>
      <sheetName val="circularização"/>
      <sheetName val="Variação Cambial"/>
      <sheetName val="tabela"/>
      <sheetName val="integral"/>
      <sheetName val="DRE consolidada 09_03"/>
      <sheetName val="AA-10(Op.63)"/>
      <sheetName val="Depreciação"/>
      <sheetName val="Rev Anal"/>
      <sheetName val="ce"/>
      <sheetName val="Versao 1b ($=R$2,13)"/>
      <sheetName val="Consolidado_1999"/>
      <sheetName val="BP"/>
      <sheetName val="DRE"/>
      <sheetName val="Aging"/>
      <sheetName val="PDD-Movimentação"/>
      <sheetName val="Assfin"/>
      <sheetName val="Lead2"/>
      <sheetName val="Mining Schedule"/>
      <sheetName val="Plan1 (2)"/>
      <sheetName val="FLUXO_ENDIVIDAMENTO"/>
      <sheetName val="N"/>
      <sheetName val="ÍNDICE"/>
      <sheetName val="COMP_CX"/>
      <sheetName val="MES"/>
      <sheetName val="A11"/>
      <sheetName val="Depleção"/>
      <sheetName val="CAERN"/>
      <sheetName val="PAS Despesa pessoal"/>
      <sheetName val="Paraná"/>
      <sheetName val="Solver"/>
      <sheetName val="Pas Juros e V.M.C."/>
      <sheetName val="Mapa 31.08.02"/>
      <sheetName val="Intercompany BP"/>
      <sheetName val="NTN_NBCE_SWAP"/>
      <sheetName val="PDD"/>
      <sheetName val="{PPC}Mapa de movimentação"/>
      <sheetName val="CF"/>
      <sheetName val="Mov. Empréstimos FY2008"/>
      <sheetName val="local"/>
      <sheetName val="Worksheet in (C) 1602 Revisão a"/>
      <sheetName val="Data 1 - NPV"/>
      <sheetName val="Aging List"/>
      <sheetName val="Amarre de AF"/>
      <sheetName val="Mapa Consórcios"/>
      <sheetName val="Equity set 04"/>
      <sheetName val="Ágio"/>
      <sheetName val="Equity dez 04"/>
      <sheetName val="BLP"/>
      <sheetName val="HIST"/>
      <sheetName val="JAN"/>
      <sheetName val="Tab.Daten"/>
      <sheetName val="TAB.Hauptmenue"/>
      <sheetName val="HC"/>
      <sheetName val="PAS Moeda Nacional"/>
      <sheetName val="Conciliação RH"/>
      <sheetName val="Estoques"/>
      <sheetName val="VBC"/>
      <sheetName val="P3 - Millennium"/>
      <sheetName val="RGR Semesa"/>
      <sheetName val="Dep acumulada"/>
      <sheetName val="Movimiento"/>
      <sheetName val="Dep ejercicio"/>
      <sheetName val="F-2 ANÁLISE"/>
      <sheetName val="Debêntures Reperfilamento"/>
      <sheetName val="PAES Tributos Federais"/>
      <sheetName val="Deferred 30.09.05"/>
      <sheetName val=""/>
      <sheetName val="LUCRO REAL"/>
      <sheetName val="Bridge EBITDA"/>
      <sheetName val="Premissas"/>
      <sheetName val="DRE Consolidada"/>
      <sheetName val="Códigos"/>
      <sheetName val="CORP e SUDECAP"/>
      <sheetName val="Equivalência - 09"/>
      <sheetName val="Prova do CTA"/>
      <sheetName val="ACUMULADO"/>
      <sheetName val="bal"/>
      <sheetName val="Lista"/>
      <sheetName val="Biblioteca"/>
      <sheetName val="D"/>
      <sheetName val="D-1"/>
      <sheetName val="Partes Relacionadas"/>
      <sheetName val="201904 ATIVO"/>
      <sheetName val="201904 PASSIVO"/>
      <sheetName val="201904 RESULTADO"/>
      <sheetName val="042019 Balancete"/>
      <sheetName val="Julho"/>
      <sheetName val="Analisis dc real 2006"/>
      <sheetName val="IS"/>
      <sheetName val="DMPL03"/>
      <sheetName val="Shares"/>
      <sheetName val="Pivot"/>
      <sheetName val="Mov. Aplicação"/>
      <sheetName val="Teste"/>
      <sheetName val="Compra Energia CP"/>
      <sheetName val="Movimentação"/>
      <sheetName val="#Financeiro"/>
      <sheetName val="Contingências "/>
      <sheetName val="DMPL"/>
      <sheetName val="Sispec99"/>
      <sheetName val="Sheet1"/>
      <sheetName val="xxx"/>
      <sheetName val="Feuil1"/>
      <sheetName val="Feuil3"/>
      <sheetName val="FMO"/>
      <sheetName val="Ecat PC1 Vs PC2"/>
      <sheetName val="DRAFT "/>
      <sheetName val="BDD"/>
      <sheetName val="BRIDGT"/>
      <sheetName val="AMORT INTAN"/>
      <sheetName val="INTERCO"/>
      <sheetName val="Link501_FRCM"/>
      <sheetName val="Link501_FRCM_1"/>
      <sheetName val="Link501_FRCM_2"/>
      <sheetName val="Link501_FRCM_3"/>
      <sheetName val="FRCM530"/>
      <sheetName val="FRCM540"/>
      <sheetName val="2 - Ativo LP"/>
      <sheetName val="Jul-09 SA"/>
      <sheetName val="Jul-09 Coperativa"/>
      <sheetName val="COMP"/>
      <sheetName val="이자비용 overall test"/>
      <sheetName val="STATO "/>
      <sheetName val="OutrosCreditos"/>
      <sheetName val="Razao manual"/>
      <sheetName val="Razao SIS"/>
      <sheetName val="Links"/>
      <sheetName val="back"/>
      <sheetName val="Checklist"/>
      <sheetName val="Bco Dados"/>
      <sheetName val="DEPARA"/>
      <sheetName val="Ajustes manuais_Balancete"/>
      <sheetName val="DRE_Gerencial"/>
      <sheetName val="Bridge"/>
      <sheetName val="P&amp;L Gerencial"/>
      <sheetName val="KP´I Balanço"/>
      <sheetName val="Indices Balanço"/>
      <sheetName val="Planilha1"/>
      <sheetName val="KP´I DRE"/>
      <sheetName val="SI_01_Bal"/>
      <sheetName val="SI_02_Bal"/>
      <sheetName val="SI_03_Bal"/>
      <sheetName val="01_Bal_01"/>
      <sheetName val="01_Bal_02"/>
      <sheetName val="01_Bal_03"/>
      <sheetName val="01_Bal_04"/>
      <sheetName val="01_Bal_05"/>
      <sheetName val="01_Bal_06"/>
      <sheetName val="01_Bal_07"/>
      <sheetName val="01_Bal_08"/>
      <sheetName val="01_Bal_09"/>
      <sheetName val="01_Bal_10"/>
      <sheetName val="01_Bal_11"/>
      <sheetName val="01_Bal_12"/>
      <sheetName val="02_Bal_01"/>
      <sheetName val="02_Bal_02"/>
      <sheetName val="02_Bal_03"/>
      <sheetName val="02_Bal_04"/>
      <sheetName val="02_Bal_05"/>
      <sheetName val="02_Bal_06"/>
      <sheetName val="02_Bal_07"/>
      <sheetName val="02_Bal_08"/>
      <sheetName val="02_Bal_09"/>
      <sheetName val="02_Bal_10"/>
      <sheetName val="02_Bal_11"/>
      <sheetName val="02_Bal_12"/>
      <sheetName val="03_Bal_01"/>
      <sheetName val="03_Bal_02"/>
      <sheetName val="03_Bal_03"/>
      <sheetName val="03_Bal_04"/>
      <sheetName val="03_Bal_05"/>
      <sheetName val="03_Bal_06"/>
      <sheetName val="03_Bal_07"/>
      <sheetName val="03_Bal_08"/>
      <sheetName val="03_Bal_09"/>
      <sheetName val="03_Bal_10"/>
      <sheetName val="03_Bal_11"/>
      <sheetName val="03_Bal_12"/>
      <sheetName val=" DOE model"/>
      <sheetName val="cathayforecasts"/>
      <sheetName val="Quarters"/>
      <sheetName val="oldSEG"/>
      <sheetName val="RES"/>
      <sheetName val="XLR_NoRangeSheet"/>
      <sheetName val="Global PIS  Cofins"/>
      <sheetName val="감가상각누계액"/>
      <sheetName val="BRL Market"/>
      <sheetName val="BBG Links"/>
      <sheetName val="Passivo"/>
      <sheetName val="Empresas"/>
      <sheetName val="Análisis IVA"/>
      <sheetName val="Calculo"/>
      <sheetName val="Ativo Analitico"/>
      <sheetName val="Passivo Analitico"/>
      <sheetName val="Resultado Analitico"/>
      <sheetName val="Ativo Sintetico"/>
      <sheetName val="Passivo Sintetico"/>
      <sheetName val="Resultado Sintetico"/>
      <sheetName val="DFC2"/>
      <sheetName val="D.V.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
      <sheetName val="RES"/>
      <sheetName val="MUT"/>
      <sheetName val="DFC"/>
      <sheetName val="DVA"/>
      <sheetName val="Mapa de Resultado"/>
      <sheetName val="XREF"/>
      <sheetName val="Deposito Judicial"/>
      <sheetName val="Resultado"/>
      <sheetName val="Ativo"/>
      <sheetName val="Passivo"/>
      <sheetName val="A.V.Resultado 30.0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P"/>
      <sheetName val="DR"/>
      <sheetName val="DMPL"/>
      <sheetName val="DOAR"/>
      <sheetName val="XREF"/>
      <sheetName val="RES"/>
      <sheetName val="BAL"/>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ivo e Passivo"/>
      <sheetName val="XREF"/>
      <sheetName val="Tickmarks"/>
      <sheetName val="Rev_Analítica"/>
      <sheetName val="BP"/>
      <sheetName val="Tickmarks "/>
      <sheetName val="france"/>
      <sheetName val="italy"/>
      <sheetName val="uk"/>
      <sheetName val="netherlands"/>
      <sheetName val="sales vol."/>
      <sheetName val="Lead"/>
    </sheetNames>
    <sheetDataSet>
      <sheetData sheetId="0"/>
      <sheetData sheetId="1"/>
      <sheetData sheetId="2" refreshError="1"/>
      <sheetData sheetId="3" refreshError="1"/>
      <sheetData sheetId="4" refreshError="1"/>
      <sheetData sheetId="5"/>
      <sheetData sheetId="6"/>
      <sheetData sheetId="7"/>
      <sheetData sheetId="8"/>
      <sheetData sheetId="9"/>
      <sheetData sheetId="10" refreshError="1"/>
      <sheetData sheetId="11"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Links"/>
      <sheetName val="At. Permanente - Dez - 03"/>
      <sheetName val="XREF"/>
      <sheetName val="Tickmarks"/>
      <sheetName val="Mapa Movimentação"/>
      <sheetName val="Cálculo Depreciação"/>
      <sheetName val="Composição (PPC)"/>
      <sheetName val="Teste Adições"/>
      <sheetName val="Teste Baixas"/>
      <sheetName val="Leasing"/>
      <sheetName val="Mapa de Movimentação"/>
      <sheetName val="Comp. Imob. 09-01"/>
      <sheetName val="Comp. Imóveis"/>
      <sheetName val="Baixas"/>
      <sheetName val="Log"/>
      <sheetName val="Cálculo de Depreciação"/>
      <sheetName val="Teste Saldo Incial"/>
      <sheetName val="Report"/>
      <sheetName val="Det.dos Parâmetros"/>
      <sheetName val="#REF"/>
      <sheetName val="Log SI"/>
      <sheetName val="mapa de imobilizado (DEZ)"/>
      <sheetName val="global de depreciação (DEZ)"/>
      <sheetName val="Mapa Mov Imob (OUT)"/>
      <sheetName val="Teste Depreciação (OUT)"/>
      <sheetName val="Linhas Telefônicas (OUT)"/>
      <sheetName val="Mapa Imobilizado"/>
      <sheetName val="Movimentação"/>
      <sheetName val="Adições"/>
      <sheetName val="Depreciação"/>
      <sheetName val="Saldo inicial"/>
      <sheetName val="Mapa de Movimentação 31.08.03"/>
      <sheetName val="Teste de Adições "/>
      <sheetName val="Teste de Depreciação"/>
      <sheetName val="Parâmetro"/>
      <sheetName val="Sumário"/>
      <sheetName val="Resumo Lead"/>
      <sheetName val="NE"/>
      <sheetName val="Mapa Mov. Reavaliação"/>
      <sheetName val="Teste de adição"/>
      <sheetName val="Teste de saldo inicial"/>
      <sheetName val="Adto. a fornecedor"/>
      <sheetName val="Abertura transf. 31.10.07"/>
      <sheetName val="Abertura"/>
      <sheetName val="Mapa Mov. Imobilizado"/>
      <sheetName val="Reavaliação"/>
      <sheetName val="PAS - Depreciação BRGAAP"/>
      <sheetName val="Teste Saldo Inicial"/>
      <sheetName val="Depreciação IFRS"/>
      <sheetName val="PAS - Depreciação"/>
      <sheetName val="PAS - Depreciação IFRS"/>
      <sheetName val="IFRS 31-12"/>
      <sheetName val="IFRS 30-11"/>
      <sheetName val="PAS-Depreciação"/>
      <sheetName val="Mapa Imobilizado (PPC)"/>
      <sheetName val="PAS Depreciação"/>
      <sheetName val="PAS Diferido"/>
      <sheetName val="Parâmetro Diferido"/>
      <sheetName val="Adições Imobilizado"/>
      <sheetName val="Teste Complementar"/>
      <sheetName val="Mapa Imobilizado {ppc}"/>
      <sheetName val="Teste Adições "/>
      <sheetName val="Contabilização PIS"/>
      <sheetName val="mp. mov. 31.12 {ppc}"/>
      <sheetName val="PAS depr. 31.12"/>
      <sheetName val="parametro"/>
      <sheetName val="depr. detalhes"/>
      <sheetName val="teste SI 31.12.01"/>
      <sheetName val="teste adic. 31.12"/>
      <sheetName val="log adic"/>
      <sheetName val="Threshold Calc"/>
      <sheetName val="Teste de Adições"/>
      <sheetName val="Teste de Baixas"/>
      <sheetName val="Mapa Mov. Jan. a Dez 2005"/>
      <sheetName val="Teste Saldo Inicial Imob."/>
      <sheetName val="PAS Deprec. Imob. Rodov."/>
      <sheetName val="PAS Deprec. Demais Itens"/>
      <sheetName val="saldo inicial "/>
      <sheetName val="IFRS"/>
      <sheetName val="Cálculo Parâmetro R 0,7"/>
      <sheetName val="Níveis Parâmetro"/>
      <sheetName val="Ativo Imobil. Depr. {PPC}"/>
      <sheetName val="PAS Deprec. Rodovias"/>
      <sheetName val="Mapa {ppc}"/>
      <sheetName val="Teste adição"/>
      <sheetName val="Mapa Diferido"/>
      <sheetName val="Selecionados SI imobilizado Bar"/>
      <sheetName val="Logs"/>
      <sheetName val="Mapa Mov. e PAS Deprec"/>
      <sheetName val="Mapa diferido {ppc}"/>
      <sheetName val="PAS Depreciação e amortização"/>
      <sheetName val="Log Adição e Saldo Inicial"/>
      <sheetName val="Instruções"/>
      <sheetName val="Diferido"/>
      <sheetName val="Comp Imobilizado 31.03.08 "/>
      <sheetName val="Mapa de Imobilizado"/>
      <sheetName val="Obras em Andamento Período"/>
      <sheetName val="Obras em Andamento Total"/>
      <sheetName val="Abertura por Unidade"/>
      <sheetName val="Imobilizado em Andto."/>
      <sheetName val="Mapa mov e PAS Depreciação"/>
      <sheetName val="Resultado exercício"/>
      <sheetName val="Evolução Custo e Depreciação"/>
      <sheetName val="Movimentação CBB"/>
      <sheetName val="Teste adicoes-baixas-transf"/>
      <sheetName val="Prov. Perd {PPC}"/>
      <sheetName val="Mapa Mov. OUT 2000"/>
      <sheetName val="Mapa Mov. DEZ 2001"/>
      <sheetName val="adiçoes"/>
      <sheetName val="NE e base DOAR"/>
      <sheetName val="Mapa Imob. e Depr. Acum.{ppc}"/>
      <sheetName val="Parâm_Deprec"/>
      <sheetName val="ParamDeprec"/>
      <sheetName val="Adto_Imobilizado{ppc}"/>
      <sheetName val="Import_Andto{ppc}"/>
      <sheetName val="Andamento{ppc}"/>
      <sheetName val="Seleção Adições Imobilizado"/>
      <sheetName val="Log Adições"/>
      <sheetName val="Seleção Saldo Inicial Imobiliza"/>
      <sheetName val="Log Saldo Inicial"/>
      <sheetName val="Baixas{ppc}"/>
      <sheetName val="Summary Page"/>
      <sheetName val="Abertura Lead"/>
      <sheetName val="Programa"/>
      <sheetName val="Resumo Ajustes"/>
      <sheetName val="NR"/>
      <sheetName val="P3.Mapa EMS - 2006"/>
      <sheetName val="Base DOAR"/>
      <sheetName val="P11.Imob andto EMS"/>
      <sheetName val="P1.Mapa EMS - 2004"/>
      <sheetName val="P2.Mapa EMS - 2005"/>
      <sheetName val="P4.Mapa Nat - 2004"/>
      <sheetName val="P5.Mapa Nat - 2005"/>
      <sheetName val="P6.Mapa Nat - 2006"/>
      <sheetName val="P7.Mapas Sigma"/>
      <sheetName val="P8.Saldo Inicial"/>
      <sheetName val="P9.Deprec Saldo Inicial"/>
      <sheetName val="P10.Teste de Adiçoes"/>
      <sheetName val="P12.Paralisados"/>
      <sheetName val="P13.Teste de Baixas"/>
      <sheetName val="Cálculo Parâmetro - 2004"/>
      <sheetName val="Cálculo Parâmetro - 2005 "/>
      <sheetName val="Cálculo Parâmetro - 2006"/>
      <sheetName val="Mapa de Movimentação 2007"/>
      <sheetName val="PAS Depreciação  31.12.07"/>
      <sheetName val="Cálculo Deprec Imobiliz Andam"/>
      <sheetName val="1. Mapa movimentação"/>
      <sheetName val="2.1- Teste Adição 31.12"/>
      <sheetName val="2.2- Teste Adição 31.10"/>
      <sheetName val="3.1- Teste depreciação 31.12"/>
      <sheetName val="3.2- Teste depreciação 31.10"/>
      <sheetName val="4. Teste Baixa"/>
      <sheetName val="Nota Explicativa"/>
      <sheetName val="PAS - Depreciação - dez"/>
      <sheetName val="Teste de Adições dez.04"/>
      <sheetName val="Teste de Adições out.04"/>
      <sheetName val="PAS - Depreciação - out"/>
      <sheetName val="Imobilizado"/>
      <sheetName val="Razão Depreciação Diferido"/>
      <sheetName val="Ajuste - Deprec. Software"/>
      <sheetName val="Nota"/>
      <sheetName val="Adições 31.10"/>
      <sheetName val="Adições 31.12"/>
      <sheetName val="PAS - Depreciação 31.12"/>
      <sheetName val="Ajuste - Deprec. Software 31.12"/>
      <sheetName val="Teste de Adições 31.12"/>
      <sheetName val="Teste de Baixas 31.12"/>
      <sheetName val="PAS - Depreciação 31.10"/>
      <sheetName val="Ajuste - Deprec. Software 31.10"/>
      <sheetName val="Imobilizado - PPC"/>
      <sheetName val="DESPESA_DEPRECIAÇÃO"/>
      <sheetName val="Circularização"/>
      <sheetName val="Teste Depreciação"/>
      <sheetName val="Teste Adições Set-02"/>
      <sheetName val="Teste Adições Dez-02"/>
      <sheetName val="Log Adições Dez-02"/>
      <sheetName val="População Set-02"/>
      <sheetName val="Log Seleção Set-02"/>
      <sheetName val="Mapa CBMP"/>
      <sheetName val="PAS Depreciação CBMP"/>
      <sheetName val="Adições CBMP"/>
      <sheetName val="Adição Imob.Andamento CBMP"/>
      <sheetName val="Adição POS CBMP"/>
      <sheetName val="Inspeção física POS"/>
      <sheetName val="Mapa Servinet"/>
      <sheetName val="PAS Depreciação Servinet"/>
      <sheetName val="Adições Servinet"/>
      <sheetName val="Adição Veiculos Servinet"/>
      <sheetName val="Análise de Variação"/>
      <sheetName val="Provisão perda POS 2005"/>
      <sheetName val="Adições POS"/>
      <sheetName val="Teste Adição 31.12.2007"/>
      <sheetName val="Teste Adição 31.10.2007"/>
      <sheetName val="Teste depreciação 31.12.2007"/>
      <sheetName val="Teste depreciação 31.10.2007"/>
      <sheetName val="Teste Baixa"/>
      <sheetName val="Nota Explic"/>
      <sheetName val="Direito Uso Lavra"/>
      <sheetName val="Analise IPC"/>
      <sheetName val="Teste sdo inicial e adições"/>
      <sheetName val="Command Log"/>
      <sheetName val="Calculo Deprec."/>
      <sheetName val="Teste Implantação Sistema"/>
      <sheetName val="Mov. Imob."/>
      <sheetName val="População adições"/>
      <sheetName val="RG Imobilizado"/>
      <sheetName val="Relatório"/>
      <sheetName val="Mapa YKK 31.08"/>
      <sheetName val="PAS Deprec. 31.08"/>
      <sheetName val="Inspeção Fisica"/>
      <sheetName val="Adição"/>
      <sheetName val="Mapa Mov - Imob"/>
      <sheetName val="Cálculo Global de Deprec."/>
      <sheetName val="Imoveis - Não Operacional"/>
      <sheetName val="Mapa Imob."/>
      <sheetName val="Cálc. Deprec."/>
      <sheetName val="Custo X Deprec."/>
      <sheetName val="Direito de Uso de Lavra"/>
      <sheetName val="Consol Geral"/>
      <sheetName val="Cons  Normal"/>
      <sheetName val="Cons IPC"/>
      <sheetName val="Cálc.Global DeprecX"/>
      <sheetName val="Insp fís-baixas"/>
      <sheetName val="mOVIMENTAÇÃO (PPC)"/>
      <sheetName val="Cálc. Global de Deprec."/>
      <sheetName val="Parâmetro-Diferido"/>
      <sheetName val="Parâmetro-Imobilizado"/>
      <sheetName val="Mapa Imob 2000"/>
      <sheetName val="Máq.MóveisFINAL"/>
      <sheetName val="Equip.Ferram.FINAL"/>
      <sheetName val="Equip.CampoFINAL"/>
      <sheetName val="Eq.Máq.MóveisFINAL"/>
      <sheetName val="Equip.VeículosFINAL"/>
      <sheetName val="VeículosFINAL"/>
      <sheetName val="Mapa Imob"/>
      <sheetName val="Saldo Residual"/>
      <sheetName val="Lead1"/>
      <sheetName val="Movimentação do Imobilizado"/>
      <sheetName val="Consolidado Imobilizado"/>
      <sheetName val="Credi 21"/>
      <sheetName val="Marisa"/>
      <sheetName val="Consolidado"/>
      <sheetName val="{PPC} Mapa"/>
      <sheetName val="Adiantamentos"/>
      <sheetName val="PAS Maq. Reavaliadas"/>
      <sheetName val="PAS Edificios Reavaliados"/>
      <sheetName val="PAS depreciação 30.09.07"/>
      <sheetName val="Controle Andamento"/>
      <sheetName val="Teste de Adição 30.09.07"/>
      <sheetName val="Mapa Imobilizado e Calc Deprec."/>
      <sheetName val="Movto Imobilizado 311206"/>
      <sheetName val="Imóveis destinados venda"/>
      <sheetName val="Teste Laudo de Reavaliação"/>
      <sheetName val="Laudo Maq e Terrenos {PPC}"/>
      <sheetName val="Laudo Edifícios {PPC}"/>
      <sheetName val="Teste S. Inicial"/>
      <sheetName val="Teste Imob. Andamento"/>
      <sheetName val="Roll Forward"/>
      <sheetName val="Baixas Imobilizado"/>
      <sheetName val="Teste Construções 31.12.07"/>
      <sheetName val="PAS depreciação 31.12.07"/>
      <sheetName val="Nota Explicativa 31.12"/>
      <sheetName val="Mapa e PAS Deprec 3110"/>
      <sheetName val="Mapa de movimentação 31.12"/>
      <sheetName val="Tubrasil - integ. capital"/>
      <sheetName val="Reavaliação 31.12"/>
      <sheetName val="Imb. Andamento 31.12"/>
      <sheetName val="Imob. Andamento {PPC} 31.10"/>
      <sheetName val="bens"/>
      <sheetName val="jan a set 06"/>
      <sheetName val="NE Imobilizado"/>
      <sheetName val="NE Reaval."/>
      <sheetName val="Mapa Resumo 31.12"/>
      <sheetName val="Var. Saldos"/>
      <sheetName val="Reav. Imobiliz"/>
      <sheetName val="Mapa Resumo 30.09"/>
      <sheetName val="Adições 3009"/>
      <sheetName val="NE 05"/>
      <sheetName val="Roll-forward"/>
      <sheetName val="Mapa de Imobilizado {ppc}"/>
      <sheetName val="Tx. Deprec. Imobil. 31.12"/>
      <sheetName val="Taxas Depreciação Imobilizado"/>
      <sheetName val="PAS Ágio 31.12"/>
      <sheetName val="PAS Ágio 30.09"/>
      <sheetName val="Teste das Adições"/>
      <sheetName val="Cálculo Parâmetro"/>
      <sheetName val="Invest. Futuros {ppc}"/>
      <sheetName val="{ppc} Mapa Mov Imob 30.06.07"/>
      <sheetName val="{ppc} Mapa Depreciação 30.06.07"/>
      <sheetName val="Cálc. Global Deprec. Pavim."/>
      <sheetName val="Taxas de Deprec. Calculada"/>
      <sheetName val="{ppc}Mapa Mov Imob 31.12.07"/>
      <sheetName val="{ppc}Mapa Depreciação 31.12.07 "/>
      <sheetName val="Cálc. Global Depr. Pavim.30.06"/>
      <sheetName val="Cálc. Global Depr. Pavim 31.12"/>
      <sheetName val="Taxa Deprec. Calculada"/>
      <sheetName val="P1.Base DOAR"/>
      <sheetName val="P2.Programa"/>
      <sheetName val="P3.Mapa EMS"/>
      <sheetName val="P4.Mapa Nat"/>
      <sheetName val="P5.Mapas Sigma"/>
      <sheetName val="P6.Imob andto EMS"/>
      <sheetName val="P7.Teste Saldo Inicial"/>
      <sheetName val="P8.Teste de Adiçoes"/>
      <sheetName val="P9.Paralisados"/>
      <sheetName val="P10.Teste de Baixas"/>
      <sheetName val="PPC Mapa Imobilizado"/>
      <sheetName val="Imobilizado em Andamento"/>
      <sheetName val="Teste de detalhe"/>
      <sheetName val="Investimentos"/>
      <sheetName val="Mapa IAS"/>
      <sheetName val="P13.Inventário"/>
      <sheetName val="Prov. Veículo"/>
      <sheetName val="Mapa de Movim."/>
      <sheetName val="Excess Calc"/>
      <sheetName val="Mapa de Movim. (Diferido)"/>
      <sheetName val="Rollforward"/>
      <sheetName val="ICMS, PIS_COFINS Imob."/>
      <sheetName val="Calc. Parâmetro"/>
      <sheetName val="Leasing (2)"/>
      <sheetName val="Imobilizado em andamento 31.12"/>
      <sheetName val="Propriedades Rurais"/>
      <sheetName val="Mapa Imobilizado 31.10 e 31.12"/>
      <sheetName val="Mapa Imob. IPC90 31.10 E 31.12"/>
      <sheetName val="PAS - Depreciação 31.10 e 31.12"/>
      <sheetName val="Teste Adição 31.10.08"/>
      <sheetName val="Teste Saldo Inicial 31.12.07"/>
      <sheetName val="Adiantamentos 31.10.08"/>
      <sheetName val="Mapa Imobilizado 31.10.08"/>
      <sheetName val="Mapa Imobilizado IPC90 31.10.08"/>
      <sheetName val="PAS - Depreciação 31.10.08"/>
      <sheetName val="Mapa Imobilizado IPC90 30.09.08"/>
      <sheetName val="Níveis Parâmetro (2)"/>
      <sheetName val="CPC"/>
      <sheetName val="Sel. Imobilizado -Saldo Inicial"/>
      <sheetName val="Imobilizado - Adições"/>
      <sheetName val="Summary"/>
      <sheetName val="Mapa Movi."/>
      <sheetName val="NE's"/>
      <sheetName val="Mapa Imobilizado - 31.10"/>
      <sheetName val="Mapa Diferido - 31.10"/>
      <sheetName val="Mapa - 31.12"/>
      <sheetName val="Diferido - 31.12"/>
      <sheetName val="PAS Amortização"/>
      <sheetName val="Resultado CC"/>
      <sheetName val="Roolforward Teste 31.12.2007"/>
      <sheetName val="Movimentação Imobilizado"/>
      <sheetName val="Mapa e PAS Depreciação"/>
      <sheetName val="Ampliação"/>
      <sheetName val="MapaSC-FSP"/>
      <sheetName val="Mapa Vila Mariana"/>
      <sheetName val="Mapa Rio de Janeiro"/>
      <sheetName val="Mapa Manaus"/>
      <sheetName val="Mapa MG"/>
      <sheetName val="PAS Deprec. - MG 1203"/>
      <sheetName val="Mapa SP"/>
      <sheetName val="PAS Deprec. - SP 12.03"/>
      <sheetName val="Teste de adição FMG"/>
      <sheetName val="Teste de Saldo Inicial FSP"/>
      <sheetName val="Teste de Saldo InicialFMG"/>
      <sheetName val="Bens Penhorados"/>
      <sheetName val="Nota Explicativa - Reavaliação"/>
      <sheetName val="Nota Explicativa - Reavalia (2)"/>
      <sheetName val="Nota do Relatório"/>
      <sheetName val="Mapa Dez2003"/>
      <sheetName val="PAS Depreciação Dez03"/>
      <sheetName val="Teste Inspeção"/>
      <sheetName val="Mapa imobil. SP"/>
      <sheetName val="PAS Deprec. - SP 10.02"/>
      <sheetName val="c008"/>
      <sheetName val="Pendecias"/>
      <sheetName val="Mapa do Imobilizado"/>
      <sheetName val="Teste de Obras em andamento"/>
      <sheetName val="Mapa do Diferido"/>
      <sheetName val="Teste Adições_Diferido"/>
      <sheetName val="PCC"/>
      <sheetName val="P1 Lead"/>
      <sheetName val="P2 Mapa Mov. Abrapp_Dez06"/>
      <sheetName val="P3 Mapa Mov. Icss_Dez06"/>
      <sheetName val="P4 Mapa Mov. Sindapp_Dez06"/>
      <sheetName val="P5 Cálculo Depr. Abrapp_Dez06"/>
      <sheetName val="Mapa Mov. Icss_Nov06"/>
      <sheetName val="Mapa Mov. Sindapp_Nov06"/>
      <sheetName val="Mapa Mov. Abrapp_Nov06"/>
      <sheetName val="Cálculo Depr. Abrapp_Nov06"/>
      <sheetName val="Teste Adição Abrapp_Nov06"/>
      <sheetName val="Mapa de Movimentação 30.11"/>
      <sheetName val="PAS - Depreciação 30.11"/>
      <sheetName val="NE 2006"/>
      <sheetName val="Mapa de Imobilizado 31-10-08"/>
      <sheetName val="Mapa de Imobilizado 31-12-08"/>
      <sheetName val="Teste de Add 31-10-08"/>
      <sheetName val="Investimento 31-12-08"/>
      <sheetName val="Teste Saldo Inicial."/>
      <sheetName val="Seleção Saldo Inicial"/>
      <sheetName val="Mapa Mov. {ppc}"/>
      <sheetName val="PAS Deprecição 30.09.07"/>
      <sheetName val="Baixas  30.09.07"/>
      <sheetName val="Adições 30.09.07"/>
      <sheetName val="Contratos Leasing"/>
      <sheetName val="Adição de imobilizado"/>
      <sheetName val="Andamento"/>
      <sheetName val="Teste veículos"/>
      <sheetName val="Teste de Sdo Inicial"/>
      <sheetName val="Impairment"/>
      <sheetName val="DEZEMBRO_2008 {PPC}"/>
      <sheetName val="Indenizações"/>
      <sheetName val="Teste débitos"/>
      <sheetName val="Suporte NE 6"/>
      <sheetName val="Mapa de Imobilizado - Set.08"/>
      <sheetName val="Mapa de Imobilizado - Dez.08"/>
      <sheetName val="Seleção Adição Imob. MTZ"/>
      <sheetName val="Seleção Adição Imob. Barra"/>
      <sheetName val="Seleção Adição BPeMTZ - Dez.08"/>
      <sheetName val="PAS Deprec. Out07"/>
      <sheetName val="Mapa Mov Imob out.07"/>
      <sheetName val="Mapa imob. dez07"/>
      <sheetName val="Sheet1"/>
      <sheetName val="Depreciação Software 30.11"/>
      <sheetName val="Teste de Saldo Inicial 30.11"/>
      <sheetName val="Set-03"/>
      <sheetName val="Jun-03"/>
      <sheetName val="Mov."/>
      <sheetName val="Prog."/>
      <sheetName val="Memo"/>
      <sheetName val="An.Var."/>
      <sheetName val="Txs.Depr."/>
      <sheetName val="Depr."/>
      <sheetName val="NBT Lic"/>
      <sheetName val="Mat."/>
      <sheetName val="Aj.Benf."/>
      <sheetName val="Tco-BIS"/>
      <sheetName val="Tgo-BIS"/>
      <sheetName val="Tmt-BIS"/>
      <sheetName val="Tms-BIS"/>
      <sheetName val="Tro-BIS"/>
      <sheetName val="Tac-BIS"/>
      <sheetName val="Nbt-BIS"/>
      <sheetName val="IP-BIS"/>
      <sheetName val="Tco-BIA"/>
      <sheetName val="Tgo-BIA"/>
      <sheetName val="Tmt-BIA"/>
      <sheetName val="Tms-BIA"/>
      <sheetName val="Tro-BIA"/>
      <sheetName val="Tac-BIA"/>
      <sheetName val="Nbt-BIA"/>
      <sheetName val="IP-BIA"/>
      <sheetName val="Tco"/>
      <sheetName val="Tgo"/>
      <sheetName val="Tmt"/>
      <sheetName val="Tms"/>
      <sheetName val="Tro"/>
      <sheetName val="Tac"/>
      <sheetName val="Tco-100%"/>
      <sheetName val="Tgo-100%"/>
      <sheetName val="Tmt-100%"/>
      <sheetName val="Tms-100%"/>
      <sheetName val="Tro-100%"/>
      <sheetName val="Tac-100%"/>
      <sheetName val="Tco-Depr.AC"/>
      <sheetName val="Tgo-Depr.AC"/>
      <sheetName val="Tmt-Depr.AC"/>
      <sheetName val="Tms-Depr.AC"/>
      <sheetName val="Tro-Depr.AC"/>
      <sheetName val="Tac-Depr.AC"/>
      <sheetName val="Nbt-Depr.AC"/>
      <sheetName val="Relat."/>
      <sheetName val="NBT Amort."/>
      <sheetName val="Materiais"/>
      <sheetName val="Tron-100%"/>
      <sheetName val="Tco-Ad-reclas."/>
      <sheetName val="Tgo-Ad-recl."/>
      <sheetName val="Tmt-Ad-recl."/>
      <sheetName val="Tac-Ad-recl."/>
      <sheetName val="Tro-Ad-recl."/>
      <sheetName val="Tms-Ad-recl."/>
      <sheetName val="Nbt-Ad-recl."/>
      <sheetName val="IP-Ad-recl."/>
      <sheetName val="Totalmente Deprec"/>
      <sheetName val="Deprec TRJ"/>
      <sheetName val="Deprec TES"/>
      <sheetName val="BIA TRJ"/>
      <sheetName val="BIA TES"/>
      <sheetName val="Adições TRJ"/>
      <sheetName val="Adições TES"/>
      <sheetName val="teste saldo inici."/>
      <sheetName val="P4-PAS depreciação"/>
      <sheetName val="P5-Mapa Imobilizado_São Paulo"/>
      <sheetName val="P6-Mapa Imobilizado Manaus"/>
      <sheetName val="P2 - Sumário"/>
      <sheetName val="P7-Mapa Imobilizado MTD"/>
      <sheetName val="P3-Mapa Imobilizado_Consolidado"/>
      <sheetName val="Rede de Cabos"/>
      <sheetName val="Mapa Imobilizado Relatório"/>
      <sheetName val="PAS Decoders"/>
      <sheetName val="Depr. Reav. 2005 - Máquinas"/>
      <sheetName val="Deprec. de Máq. Não Reavaliadas"/>
      <sheetName val="Prédios reavaliados"/>
      <sheetName val="PROJETOS - 2006"/>
      <sheetName val="Penhora"/>
      <sheetName val="Mapa de Movimentação {PPC}"/>
      <sheetName val="Teste de Movimentações"/>
      <sheetName val="Comp Imobilizado Andamento"/>
      <sheetName val="Abertura relatório"/>
      <sheetName val="Análise_variação"/>
      <sheetName val="Mapa"/>
      <sheetName val="Ajuste_Imob_andamento"/>
      <sheetName val="Controle_Individual"/>
      <sheetName val="Imobilizado_em_andamento"/>
      <sheetName val="Mapa de Movimentação PPC"/>
      <sheetName val="Movimentações"/>
      <sheetName val="Mapa de Movimentação{PPC}"/>
      <sheetName val="Imob em Andamento"/>
      <sheetName val="Comp. Imobil em Andto"/>
      <sheetName val="Inspeção Física"/>
      <sheetName val="Log ACL-Inspeção Física"/>
      <sheetName val="Projetos em andamento"/>
      <sheetName val="Mapa de Movimentação 30.06"/>
      <sheetName val="PAS Depreciação 30.06.04"/>
      <sheetName val="Teste Adições Imob em Andamento"/>
      <sheetName val="Imperment"/>
      <sheetName val="Mapa de movimentacao 31.12.03"/>
      <sheetName val="PAS Depreciação 31.12.03"/>
      <sheetName val="Teste de adição e baixas"/>
      <sheetName val="Penhora Abril"/>
      <sheetName val="Itens selecionados(teste insp.)"/>
      <sheetName val="Log file"/>
      <sheetName val="Movimentação DOAR"/>
      <sheetName val="Mapa Imob 1T06"/>
      <sheetName val="Variação Obras em andamento"/>
      <sheetName val="Projetos e obras em andamento"/>
      <sheetName val="Reav. 2005 Máquinas"/>
      <sheetName val="Reav. 2005 Edifício e Terrenos"/>
      <sheetName val="Mapa imob 2T06"/>
      <sheetName val="Deprec Reav. 2005 Máquinas"/>
      <sheetName val="Deprec máquinas não reaval."/>
      <sheetName val="Mapa Imob 1T06 Ajustado"/>
      <sheetName val="Bens dados em garantia"/>
      <sheetName val="PROJETOS_2006"/>
      <sheetName val="Impairment Test"/>
      <sheetName val="P8 - Variação Cambial Adto "/>
      <sheetName val="Mapa Ática 31.12"/>
      <sheetName val="Mapa Scipione 31.12"/>
      <sheetName val="Mapa Ática 30.09"/>
      <sheetName val="Mapa Scipione 30.09"/>
      <sheetName val="Obras em Andamento"/>
      <sheetName val="Teste Add 31.12"/>
      <sheetName val="Teste Add 31.10"/>
      <sheetName val="Mapa BRGAAP"/>
      <sheetName val=" Saldo Inicial"/>
      <sheetName val="Seguros"/>
      <sheetName val="Mapa de Movimentação Societário"/>
      <sheetName val="Mapa de Movimentação Report"/>
      <sheetName val="PAS Depreciação Societário"/>
      <sheetName val="Transitória de Imobilizado"/>
      <sheetName val="PAS Depreciação Report"/>
      <sheetName val="Teste de Inspeção Física"/>
      <sheetName val="Log Inspeção Física"/>
      <sheetName val="Off-Book"/>
      <sheetName val="Mapa APMGAAP"/>
      <sheetName val="Mapa_imobilizado_2006"/>
      <sheetName val="PAS - Depreciação_2006"/>
      <sheetName val="Despesa_Benfeitorias_31.12.06"/>
      <sheetName val="Mapa_benfeitorias_2006"/>
      <sheetName val="PAS_amortização_2006"/>
      <sheetName val="Contratos de Aluguel_2006"/>
      <sheetName val="Baixas_2006"/>
      <sheetName val="Teste de baixas_2006"/>
      <sheetName val="Adições_01.11.06 a 31.12.06"/>
      <sheetName val="Teste_adições_31.12.06"/>
      <sheetName val="Adições até 31.10.06"/>
      <sheetName val="Teste_adições_31.10.06"/>
      <sheetName val="Relação ativos até 31.12.05"/>
      <sheetName val="Teste_saldo inicial_31.10.06"/>
      <sheetName val="Log ACL_Saldo inicial"/>
      <sheetName val="Mapa_imobilizado"/>
      <sheetName val="Mapa_benfeitorias"/>
      <sheetName val="PAS_amortização"/>
      <sheetName val="Contrato de Aluguel"/>
      <sheetName val="Mapa_movim_30.11.05"/>
      <sheetName val="PAS_Depreciação"/>
      <sheetName val="Venda de imob. reavaliado"/>
      <sheetName val="Percentual depreciação"/>
      <sheetName val="Movimentação benfeitorias"/>
      <sheetName val="PAS - Amortização"/>
      <sheetName val="Contratos de aluguel"/>
      <sheetName val="Log ACL"/>
      <sheetName val="Mapa Mov."/>
      <sheetName val="Deprec. DEZ."/>
      <sheetName val="Deprec. AGO"/>
      <sheetName val="Teste de Baixa"/>
      <sheetName val="LogSeleção"/>
      <sheetName val="Mapa_movim_31.12.05"/>
      <sheetName val="PAS_Depreciação_31.12.05"/>
      <sheetName val="Totalmente_deprec._2005"/>
      <sheetName val="Percentual_Depreciação"/>
      <sheetName val="Adições_2005_PPC"/>
      <sheetName val="Teste_adições_30.11.05"/>
      <sheetName val="Log ACL_Adições"/>
      <sheetName val="Inspeção Física_30.11.05"/>
      <sheetName val="Moviment._benfeitorias"/>
      <sheetName val="Contratos_aluguel"/>
      <sheetName val="Contabilizações - Reavaliação"/>
      <sheetName val="Movimentação - Reavaliação"/>
      <sheetName val="Composição - Reavaliação"/>
      <sheetName val="PAS_Depreciação_30.11.05"/>
      <sheetName val="Suporte N.E 10"/>
      <sheetName val="Suporte N.E 11"/>
      <sheetName val="Mapa Imobilizado "/>
      <sheetName val="PAS Depreciação (Set)"/>
      <sheetName val="PAS Depreciação (Dez)"/>
      <sheetName val="Adição (Jul a  Set)"/>
      <sheetName val="Adição (Out a Dez)"/>
      <sheetName val="Baixas (Out a Dez)"/>
      <sheetName val="Imobilizações em Andamento"/>
      <sheetName val="Diferido (Dez)"/>
      <sheetName val="Amortização Diferido (Dez)"/>
      <sheetName val="Reclassificação Software"/>
      <sheetName val="Mapa ACHE"/>
      <sheetName val="Mapa BIO"/>
      <sheetName val="Imobilizado em Andamento Aging"/>
      <sheetName val="Imob. Andamento Q4"/>
      <sheetName val="Imob. Andamento Q3"/>
      <sheetName val="PAS de depreciação ACHE"/>
      <sheetName val="PAS de depreciação BIO"/>
      <sheetName val="Variação ACHE"/>
      <sheetName val="Variação BIO"/>
      <sheetName val="(1) Rollforward"/>
      <sheetName val="(2) Mapa Imobilizado"/>
      <sheetName val="(3) PAS Depreciação"/>
      <sheetName val="(4) Teste saldo inicial"/>
      <sheetName val="(5) Teste Adição"/>
      <sheetName val="(6) Taxa Fiscal x Cliente"/>
      <sheetName val="(7) Teste de Baixa"/>
      <sheetName val="Resumo Geral da Área"/>
      <sheetName val="(3) Teste de adição"/>
      <sheetName val="(4) PAS depreciação"/>
      <sheetName val="(5) Leasing"/>
      <sheetName val="Notas Explicativas"/>
      <sheetName val="PAS Deprec. Amort. 31.12.08"/>
      <sheetName val="Benfeitorias em Prop. 3ºs 31.12"/>
      <sheetName val="Logs ACL"/>
      <sheetName val="PAS Deprec. Amort. 31.10"/>
      <sheetName val="Benfeitorias em Prop. 3ºs 31.10"/>
      <sheetName val="P1-Sumário"/>
      <sheetName val="P2-Lead"/>
      <sheetName val="P3 - Mapa Mov. Imobilizado"/>
      <sheetName val="P4- PAS Depreciação"/>
      <sheetName val="P5-Teste Saldo Inicial "/>
      <sheetName val="P6-Teste Saldo Inicial Adiciona"/>
      <sheetName val="P7-Diferido"/>
      <sheetName val="P8-Teste de Adições"/>
      <sheetName val="P7-Log Adições"/>
      <sheetName val="P8-Log Saldo Inicial"/>
      <sheetName val="P9-Log Saldo Inicial Adicional"/>
      <sheetName val="P5-Diferido"/>
      <sheetName val="P6-Teste de Adições"/>
      <sheetName val="P7-Log ACL"/>
      <sheetName val="Bens em Comodato"/>
      <sheetName val="Comodato"/>
      <sheetName val="Teste Saldo 12-07"/>
      <sheetName val="PAS Depreciacão"/>
      <sheetName val="Adições 2008"/>
      <sheetName val="Nota Relatório"/>
      <sheetName val="P1 - Sumário"/>
      <sheetName val="P2 - Mapa de Mov. Imobilizado"/>
      <sheetName val="P3 - Teste de Adições"/>
      <sheetName val="Mov 31.12.08"/>
      <sheetName val="Rollforward 31.12.08"/>
      <sheetName val="Mov 31.10.08"/>
      <sheetName val="Global Dep 31.10.08"/>
      <sheetName val="Mov 30.06.08"/>
      <sheetName val="Global Dep 30.06.08"/>
      <sheetName val="Composição"/>
      <sheetName val="Global Depreciação"/>
      <sheetName val="Baixa"/>
      <sheetName val="Inventário"/>
      <sheetName val="Cálculo Depreciação 30.11.03"/>
      <sheetName val="Valorização linha telefônica"/>
      <sheetName val="Imobilizado III"/>
      <sheetName val="Deprec."/>
      <sheetName val="Movim. 30.09 e 31.12"/>
      <sheetName val="Adições e Baixas"/>
      <sheetName val="Teste 31.12"/>
      <sheetName val="Global Depr 30.09 e 31.12"/>
      <sheetName val="Movim. 31.07"/>
      <sheetName val="Teste 30.09"/>
      <sheetName val="Global Depr 31.07"/>
      <sheetName val="Comp. Imob em andamento"/>
      <sheetName val="Dez-06"/>
      <sheetName val="OS 600.443"/>
      <sheetName val="OS 600.456"/>
      <sheetName val="OS 600.473"/>
      <sheetName val="Relatótio patrimonial 31.12"/>
      <sheetName val="Relatório patrimonial 30.09"/>
      <sheetName val="Mov Imobilizado"/>
      <sheetName val="Global Depreciação 31.10.06"/>
      <sheetName val="Teste Adições 31.10.06"/>
      <sheetName val="Teste Baixas 31.10.06"/>
      <sheetName val="Composição adições"/>
      <sheetName val="Instalações e sistemas"/>
      <sheetName val="Imóveis"/>
      <sheetName val="Máq_Equipamentos"/>
      <sheetName val="Direito lavra"/>
      <sheetName val="Movim."/>
      <sheetName val="Adições e Baixas 30.09.05"/>
      <sheetName val="Adições e Baixas 31.12.05"/>
      <sheetName val="Global Dep 30-09-05"/>
      <sheetName val="Global Dep 31.12.05"/>
      <sheetName val=" Dep Maq Equip 30-09-05"/>
      <sheetName val="Dep. Maq Equip. 31.12.05"/>
      <sheetName val="Adto a Fornecedores"/>
      <sheetName val="Relatório Patrimonial"/>
      <sheetName val="Controle adicional"/>
      <sheetName val="P2 -  Lead"/>
      <sheetName val="P3 -  Movimentação"/>
      <sheetName val="P4 -  Depreciação"/>
      <sheetName val="P5 -  Adições"/>
      <sheetName val="P6 -  Baixas"/>
      <sheetName val="P7 - Teste Dez-06"/>
      <sheetName val="FundoComercio"/>
      <sheetName val="Mov jan a jun04"/>
      <sheetName val="Depreciacao"/>
      <sheetName val="Adicoes"/>
      <sheetName val="Big Londrina"/>
      <sheetName val="Bens Entrega Futura {ppc}"/>
      <sheetName val="Garantias"/>
      <sheetName val="Mapa Final"/>
      <sheetName val="Direitos(PPE)"/>
      <sheetName val="Teste apropriações"/>
      <sheetName val="Teste detalhe apropriações"/>
      <sheetName val="Apropriações Dez"/>
      <sheetName val="Depreciação Final"/>
      <sheetName val="Mapa Out"/>
      <sheetName val="Depreciação Out"/>
      <sheetName val="Imobilizado Saldo Inicial"/>
      <sheetName val="Adições de Imobilizado"/>
      <sheetName val="Depreciação Adições"/>
      <sheetName val="Teste impairment"/>
      <sheetName val="Apropriação"/>
      <sheetName val="Investimentos Dez"/>
      <sheetName val="Investimentos Out"/>
      <sheetName val="Tabela DAAM"/>
      <sheetName val="1) Mov"/>
      <sheetName val="2) Adição"/>
      <sheetName val="3) Depreciação"/>
      <sheetName val="4) RFP"/>
      <sheetName val="5) Impairment"/>
      <sheetName val="Valuation (2)"/>
      <sheetName val="Valuation (3)"/>
      <sheetName val="Valuation (4)"/>
      <sheetName val="Valuation (1)"/>
      <sheetName val="A"/>
      <sheetName val="B"/>
      <sheetName val="C"/>
      <sheetName val="D"/>
      <sheetName val="E"/>
      <sheetName val="Plano de Contas"/>
      <sheetName val="Composição Impairment "/>
      <sheetName val="Imob em Andamento."/>
      <sheetName val="Importacoes Andamento Transito"/>
      <sheetName val="Depreciação 31.10.2009"/>
      <sheetName val="Inspecao Fisica"/>
      <sheetName val="Adtos"/>
      <sheetName val="Compos Diferido Gastos Prods"/>
      <sheetName val="Pontos Identificados"/>
      <sheetName val="Compos Diferido Gastos Implant"/>
      <sheetName val="P4 - Teste de Baixas"/>
      <sheetName val="P5 - Teste de Depreciação"/>
      <sheetName val="P6 - Teste de Custo Deprec."/>
      <sheetName val="P7 - Log ACL - Adições"/>
      <sheetName val="P1 - Lead"/>
      <sheetName val="P2 - Composição"/>
      <sheetName val="P3 - Teste"/>
      <sheetName val="P4 - Log"/>
      <sheetName val="Saldo  Inicial - Baixas"/>
      <sheetName val="Nota 2006"/>
      <sheetName val="PALIO (ZE MARIA)"/>
      <sheetName val="FIESTA (STEFANO)"/>
      <sheetName val="ZAFIRA (ESTELA)"/>
      <sheetName val="Mapa Movimentação 30.09.06"/>
      <sheetName val="PAS Depreciação 30.09.06"/>
      <sheetName val="Mapa Movimentação 31.12.2006"/>
      <sheetName val="PAS Depreciação 31.12.06"/>
      <sheetName val="Quadro de Movimentação"/>
      <sheetName val="Imobilizado {PPC}"/>
      <sheetName val="PAS Depreciação 31.10.03"/>
      <sheetName val="Teste de adições 31.10.03"/>
      <sheetName val="Despesa com manutenção 31.10.03"/>
      <sheetName val="Mapa de mov e PAs dep"/>
      <sheetName val="Imob. em andamento"/>
      <sheetName val="Total Deprec."/>
      <sheetName val="Capitalização de Juros"/>
      <sheetName val="PAS Deprec. SET-07"/>
      <sheetName val="Dez-03"/>
      <sheetName val="Mov por empresa"/>
      <sheetName val="Mov. por grupo"/>
      <sheetName val="Abertura NBT"/>
      <sheetName val="Mapa Mov. AGO."/>
      <sheetName val="Depreciação AGO."/>
      <sheetName val="Mapa de Mov. Mensal"/>
      <sheetName val="Mapa de movimentação "/>
      <sheetName val="PAS - Depreciação "/>
      <sheetName val="Teste Adições Dez"/>
      <sheetName val="Comp Analítica Imobilizado"/>
      <sheetName val="Mapa de Movimetação 31.12.05"/>
      <sheetName val="Teste Imobilizado em Andamento"/>
      <sheetName val="Projeto 3416 "/>
      <sheetName val="Base Imobilizado em Andamento"/>
      <sheetName val="Mapa de Movimentação 31.10.05"/>
      <sheetName val="PAS Depreciacao"/>
      <sheetName val="Dias Trab jan a set 2005"/>
      <sheetName val="Para referencia"/>
      <sheetName val="P2- Lead"/>
      <sheetName val="P3- Mapa Movimentação BR"/>
      <sheetName val="P4- Mapa Movimentação IFRS"/>
      <sheetName val="P5- Pas - Deprec. BR "/>
      <sheetName val="P6-Cálculo da Deprec. IFRS"/>
      <sheetName val="P7-Taxas IFRS"/>
      <sheetName val="P8- Composição das Adições"/>
      <sheetName val="P9-Teste Adição"/>
      <sheetName val="P10- Teste SI"/>
      <sheetName val="P11 - Recálculo IFRS Final"/>
      <sheetName val="P2 - Lead"/>
      <sheetName val="P3 - Rollforward "/>
      <sheetName val="P4 - Mapa Movimentação"/>
      <sheetName val="P5 - PAS Depreciação 31.12.08"/>
      <sheetName val="P6 - PAS Depreciação 31.10.08"/>
      <sheetName val="P7 -Efeitos no IR 31.10 e 31.12"/>
      <sheetName val="P8 -Teste Adição 31.10 e 31.12"/>
      <sheetName val="P9 - Log Adicao 31.10"/>
      <sheetName val="P10 - Teste Saldo Inicial 31.12"/>
      <sheetName val="Mapa de Movimentão"/>
      <sheetName val="Mapa Intangível {ppc}"/>
      <sheetName val="Recalculo da depreciação"/>
      <sheetName val="Mapa Consolidado"/>
      <sheetName val="Lead (2)"/>
      <sheetName val="NE Imobilizado - IFRS"/>
      <sheetName val="NE - BR GAAP"/>
      <sheetName val="Mapa Movimentação Imobilizado"/>
      <sheetName val="Mutação Imobilizado - PPC"/>
      <sheetName val="Teste de Detalhes"/>
      <sheetName val="Mapa Imobiliz SESPO"/>
      <sheetName val="PAS Depreciação Sespo"/>
      <sheetName val="Teste adições Sespo"/>
      <sheetName val="Teste Saldo Inicial Sespo"/>
      <sheetName val="Mapa Imob Vetbrands"/>
      <sheetName val="Sumario"/>
      <sheetName val="Cálculo Parâmetro AZ_BR"/>
      <sheetName val="Cálculo Parâmetro Gr_PI"/>
      <sheetName val="Mutação imobilizado"/>
      <sheetName val="Máquinas"/>
      <sheetName val="Pas de Depreciação"/>
      <sheetName val="Mapa Movim. Móveis. Máquinas"/>
      <sheetName val="Mapa de Movimentação Edifícios"/>
      <sheetName val="Mapa Movim. Reformas Andamento"/>
      <sheetName val="Teste Importações em Andamento"/>
      <sheetName val="Teste Reforma em Andamento"/>
      <sheetName val="P3 - NE"/>
      <sheetName val="P5 - Adições"/>
      <sheetName val="P6 - Baixas"/>
      <sheetName val="P7 - Depreciação"/>
      <sheetName val="Recálculo-Contabil-Inventário"/>
      <sheetName val="Seleção adições 30.9"/>
      <sheetName val="OS 600.238"/>
      <sheetName val="Teste Depreciação Acumulada"/>
      <sheetName val="Itens Adquiridos antes de 2002"/>
      <sheetName val="Recálculo x EMS"/>
      <sheetName val="Bens originais baixados-Edific."/>
      <sheetName val="Movimentação 31.12"/>
      <sheetName val="Roll Foward Global Depr. 31.12"/>
      <sheetName val="Global Depreciação 31.10.08"/>
      <sheetName val="Insp Física Imob"/>
      <sheetName val="Insp Intangível"/>
      <sheetName val="Mov. 31-12"/>
      <sheetName val="Global 31-12"/>
      <sheetName val="Movim. 31-10"/>
      <sheetName val="Global Deprec. 31-10"/>
      <sheetName val="Insp Física"/>
      <sheetName val="Comp. analítica"/>
      <sheetName val="Teste adições e baixas "/>
      <sheetName val="Imob em andamento 31.12"/>
      <sheetName val="Imob. em andamento 30.09"/>
      <sheetName val="adiantamento 31.12"/>
      <sheetName val="adiantamento a fornec. 30.09"/>
      <sheetName val="Movimentação Imobilizado 31.12"/>
      <sheetName val="Adições no Imobilizado 31.12"/>
      <sheetName val="Imob Andamen. 31.12"/>
      <sheetName val="Roll Foward Depr. 31.12"/>
      <sheetName val="Adiant. a Fornec. 31.12"/>
      <sheetName val="Movimentação Imobilizado 30.09"/>
      <sheetName val="Adições no Imobilizado 30.09"/>
      <sheetName val="Imob Andamento 30.09"/>
      <sheetName val="Ad. a Fornec. 30.09"/>
      <sheetName val="Adições e Baixas 31.12"/>
      <sheetName val="Intang. em And. 31.12"/>
      <sheetName val="Movimentação 31.10"/>
      <sheetName val="Adições e Baixas 31.10"/>
      <sheetName val="PAS Depreciação 31.10"/>
      <sheetName val="Imob. Andamento 31.10"/>
      <sheetName val="Composição Outros itens Imob"/>
      <sheetName val="Comp. Benf prontas em Hangares"/>
      <sheetName val="Adições 30.09"/>
      <sheetName val="Baixas 30.09"/>
      <sheetName val="Baixas 31.12"/>
      <sheetName val="Verificação física"/>
      <sheetName val="Mov Imob"/>
      <sheetName val="Mov Ferram Esp"/>
      <sheetName val="Resumo Mov 31.10"/>
      <sheetName val="Resumo Mov 31.12"/>
      <sheetName val="Comp Adiant Fornec"/>
      <sheetName val="Adições set-dez"/>
      <sheetName val="Adições jan-set"/>
      <sheetName val="Mov. Imobilizado"/>
      <sheetName val="Imob. Andamento"/>
      <sheetName val="Depreciação - Calmit"/>
      <sheetName val="Depreciação - Belocal"/>
      <sheetName val="Depreciação 12.2007"/>
      <sheetName val="Resumo Reavaliação"/>
      <sheetName val="Ativos reavaliados"/>
      <sheetName val="Movim. Imobilizado 31.12.07"/>
      <sheetName val="Deprec. Imobilizado 31.12.07"/>
      <sheetName val="Deprec. Imobilizado 30.09.07"/>
      <sheetName val="Composição Baixas 31.12.07"/>
      <sheetName val="Conciliação Patr x Cont 31.12"/>
      <sheetName val="Conciliação Patr X Cont"/>
      <sheetName val="Detalhe Adições"/>
      <sheetName val="Detalhe Baixas"/>
      <sheetName val="Tabela Enfoque"/>
      <sheetName val="Quadro NE Relatório"/>
      <sheetName val="Movim. Imobilizado 30.09.07"/>
      <sheetName val="Movim. Imobilizado 30.06.07"/>
      <sheetName val="Depreciação 30.06.2006"/>
      <sheetName val="Imobilizado Omnitracs 30.06"/>
      <sheetName val="Controle Patrimonial"/>
      <sheetName val="Detalhe Adiçoes"/>
      <sheetName val="Movim. Imobilizado 30.06.06"/>
      <sheetName val="Conciliação Sist. Patrim.xCont."/>
      <sheetName val="Depreciação 30.06.06"/>
      <sheetName val="Adições Imob. 30.06.06"/>
      <sheetName val="Baixas Imob. 30.06.06"/>
      <sheetName val="Teste adicional Baixas"/>
      <sheetName val="Movim. Imob. 30.06.05"/>
      <sheetName val="Movimentações 31.12.2006"/>
      <sheetName val="Conciliação Patrim.xCont DEZ"/>
      <sheetName val="Conciliação Patrim.xCont 30.09"/>
      <sheetName val="Depreciação 31.12.2006"/>
      <sheetName val="Depreciação 30.09.2006"/>
      <sheetName val="Patrimonial"/>
      <sheetName val="Produção Transform. de Linha"/>
      <sheetName val="Adições do Imobilizado 31.12"/>
      <sheetName val="Disclosure"/>
      <sheetName val="Rollfoward"/>
      <sheetName val="Global de Depreciação"/>
      <sheetName val="P2-Intruções DTT França"/>
      <sheetName val="P3-Impairment"/>
      <sheetName val="P4-Depreciação"/>
      <sheetName val="P6-Mapa de Movimentação 31.12"/>
      <sheetName val="P6-Mapa de Movimentação 31.10"/>
      <sheetName val="P6-Mapa de Movimentação 30.06"/>
      <sheetName val="P7-Teste de Saldo Inicial"/>
      <sheetName val="P8-Teste de Adição"/>
      <sheetName val="P9-LOG ACL"/>
      <sheetName val="Mapa de Movimentação dez.07"/>
      <sheetName val="Mapa de Movimentação out.07"/>
      <sheetName val="teste detalhe depreciação"/>
      <sheetName val="PAS Depreciação 31.12"/>
      <sheetName val="Imob. em andamento 31.12"/>
      <sheetName val="Teste de Adições 30.09"/>
      <sheetName val="Resumo Teste Adiç. e Baixas"/>
      <sheetName val="PAS  Depreciação 30.09"/>
      <sheetName val="1.Mapa de Movimentação "/>
      <sheetName val="2. Resumo Teste Adiç. e Baixas"/>
      <sheetName val="3. Teste de Adição"/>
      <sheetName val="4. Teste de Baixas"/>
      <sheetName val="5. PAS  Depreciação"/>
      <sheetName val="Teste Imobilização em andamento"/>
      <sheetName val="1.Mapa de Movimentação Jun08"/>
      <sheetName val="2.PAS Depreciação Jun08"/>
      <sheetName val="1. Mapa de Movimentação Abr.08"/>
      <sheetName val="PAS Depreciação Abr.08"/>
      <sheetName val="Para relatório"/>
      <sheetName val="Mapa 31.12"/>
      <sheetName val="Teste Adição 31.12"/>
      <sheetName val="Depreciação 31.12"/>
      <sheetName val="Imob. em And. 31.12"/>
      <sheetName val="Mapa 30.09"/>
      <sheetName val="Teste Deprec. 30.09"/>
      <sheetName val="Teste Adição 30.09"/>
      <sheetName val="Log ACL 30.09"/>
      <sheetName val="Teste Obras andam. 30.09"/>
      <sheetName val="Log ACL II 30.09"/>
      <sheetName val="Evol. por fábrica 30_09"/>
      <sheetName val="Juros 31.12"/>
      <sheetName val="Mapa Movimentação - 3009"/>
      <sheetName val="Teste de Adições e  Baixas "/>
      <sheetName val="Teste Depreciação 3009"/>
      <sheetName val="Mapa 3112"/>
      <sheetName val="Teste Depreciação 3112"/>
      <sheetName val="Imobilizado em Curso"/>
      <sheetName val="Ativações"/>
      <sheetName val="Obras em Andamento - follow up"/>
      <sheetName val="Imobilizado X Receita"/>
      <sheetName val="Ajuste Inventário"/>
      <sheetName val="Imobilizado em Serviço"/>
      <sheetName val="Compras em Andamento"/>
      <sheetName val="Adto. Fornecedores"/>
      <sheetName val="Dep. Judiciais"/>
      <sheetName val="Materiais em Depósito"/>
      <sheetName val="PAS - Depreciação Report"/>
      <sheetName val="Teste do Saldo Inicial"/>
      <sheetName val="Teste de Adição e Baixa"/>
      <sheetName val="Procedimentos"/>
      <sheetName val="Análise de Variação 31.12"/>
      <sheetName val="Mapa Imobilizado 31.12"/>
      <sheetName val="Análise de software 31.12"/>
      <sheetName val="Análise de Variação 31.10"/>
      <sheetName val="Mapa Imobilizado 31.10"/>
      <sheetName val="Planejamento"/>
      <sheetName val="P1. Mapa de movimentação"/>
      <sheetName val="P2. Teste de adição"/>
      <sheetName val="P3. Teste de baixas"/>
      <sheetName val="P4. PCC"/>
      <sheetName val="APEC"/>
      <sheetName val="Diferido 31.12"/>
      <sheetName val="Key Money"/>
      <sheetName val="Gastos com desenv. Dez"/>
      <sheetName val="Teste de Adição Dez"/>
      <sheetName val="Teste de Baixa Dez"/>
      <sheetName val="Rollfoward Depreciação Dez"/>
      <sheetName val="Obras em andamento Dez"/>
      <sheetName val="Juros s. imobilizado Dez"/>
      <sheetName val="Log ACL Dez"/>
      <sheetName val="Teste de Detalhe - Depreciação"/>
      <sheetName val="Juros s. imobilizado"/>
      <sheetName val="PIS COFINS A RECUPERAR NOV06"/>
      <sheetName val="PAS DEPRECIAÇÃO "/>
      <sheetName val="TESTE ADIÇÃO NOV06"/>
      <sheetName val="LOG - ACL"/>
      <sheetName val="IMPOSTOS A RECUPERAR"/>
      <sheetName val="Mapa de Movimentação - Nov06"/>
      <sheetName val="PAS DEPRECIAÇÃO NOV06"/>
      <sheetName val="MAPA IMOBILIZADO NOV06"/>
      <sheetName val="IMPOSTOS A RECUPERAR NOV06"/>
      <sheetName val="Mapa Movimentação - Mar06"/>
      <sheetName val="PAS - Depreciação - Mar06"/>
      <sheetName val="PIS COFINS a Recuperar"/>
      <sheetName val="Mapa de Movimentação - Out05"/>
      <sheetName val="PAS - Depreciação - Out05"/>
      <sheetName val="Teste de Detalhe - Adições"/>
      <sheetName val="Mapa de Movimentação - Mar06"/>
      <sheetName val="PAS - Depreciação Mar06"/>
      <sheetName val="PAS - Depreciação Out05"/>
      <sheetName val="Análise Depreciação - Mar06"/>
      <sheetName val="Teste Adição - Mar06"/>
      <sheetName val="Teste de Detalhe - Out05"/>
      <sheetName val="Amostra"/>
      <sheetName val="Teste Adições - Out05"/>
      <sheetName val="PAS Adições"/>
      <sheetName val="Mapa de Movimentação - Out05 "/>
      <sheetName val="TESTE ADIÇÕES NOV06"/>
      <sheetName val="ANÁLISE DEPRECIAÇÃO MAR-06"/>
      <sheetName val="MAPA MOVIMENTAÇÃO NOV06"/>
      <sheetName val="Comex"/>
      <sheetName val="Trop"/>
      <sheetName val="Ajuste Proposto"/>
      <sheetName val="Mapa Imobilizado Consolidado"/>
      <sheetName val="Mapa Imobilizado - 31.12"/>
      <sheetName val="Mapa Imobilizado - 30.11 "/>
      <sheetName val="PAS - Depreciação - 31.12"/>
      <sheetName val="PAS - Depreciação - 30.11"/>
      <sheetName val="Teste de Detalhe - 30.11"/>
      <sheetName val="Mapão"/>
      <sheetName val="Seleção Adições 30.09"/>
      <sheetName val=" Baixas 30.09"/>
      <sheetName val="Mapa dez05"/>
      <sheetName val="Seleção Adições"/>
      <sheetName val=" Baixas"/>
      <sheetName val="PIS e COFINS"/>
      <sheetName val="Mapa de Mov."/>
      <sheetName val="Passos do Programa"/>
      <sheetName val="PAS IMOBILIZADO"/>
      <sheetName val="PIS e Cofins a Recuperar"/>
      <sheetName val="Mapa Mov. 31.10"/>
      <sheetName val="P3-Mapa do Imobilizado"/>
      <sheetName val="P4 - Teste Saldo Inicial"/>
      <sheetName val="P5 - Teste Adição"/>
      <sheetName val="P6 - PAS Depreciação 31.10"/>
      <sheetName val="P7 - Leasings"/>
      <sheetName val="P8 - Parâmetro"/>
      <sheetName val="P9-Mapa do Imobilizado 31.01"/>
      <sheetName val="P10 - PAS Depreciação 31.01"/>
      <sheetName val="Ativo Fixo-Movimentação 30.09"/>
      <sheetName val="Depreciação (PAS)"/>
      <sheetName val="Maquinas Dep 5 anos"/>
      <sheetName val="Circularizações"/>
      <sheetName val="Ágio-Deságio"/>
      <sheetName val="Provisão Bens de Uso"/>
      <sheetName val="Mapa Relatório"/>
      <sheetName val="Aquisições"/>
      <sheetName val="Teste de Depreciação 31.12.07"/>
      <sheetName val="Imob em Andamento 31.12.07"/>
      <sheetName val="Venda CMI Brasil Imobil"/>
      <sheetName val="Movimentação 2"/>
      <sheetName val="Baixas Tatuapé"/>
      <sheetName val="Relatórios 2002"/>
      <sheetName val="Movimentação 30.09.02"/>
      <sheetName val="Movimentação 31.12.02"/>
      <sheetName val="sdo inicial"/>
      <sheetName val="Log sdo inicial"/>
      <sheetName val="Laudo de Avaliação Fabrica SP"/>
      <sheetName val="Log@seleção_Saldo Inicial"/>
      <sheetName val="Consulta diferimento gastos"/>
      <sheetName val="Composição Baixas"/>
      <sheetName val="Adições - 4 Quarter"/>
      <sheetName val="Depreciação - 3 Quarter"/>
      <sheetName val="Adições - 3 Quarter"/>
      <sheetName val="Depreciação - 2 Quarter"/>
      <sheetName val="Adições - 2 Quarter"/>
      <sheetName val="Depreciação - 1 Quarter"/>
      <sheetName val="Adições - 1 Quarter"/>
      <sheetName val="Teste Nota"/>
      <sheetName val="Mapa de Movimentações"/>
      <sheetName val="LOG - Saldo Inicial"/>
      <sheetName val="Sumário de Procedimentos"/>
      <sheetName val="P1-Movimentação"/>
      <sheetName val="P2-Saldo Inicial"/>
      <sheetName val="P3-Teste de Adição e Baixa"/>
      <sheetName val="P4-Teste de Depreciação"/>
      <sheetName val="P5-Desp. Comerciais"/>
      <sheetName val="P6-Log Saldo Inicial"/>
      <sheetName val="P8-Parâmetro"/>
      <sheetName val="Ajuste USGAAP"/>
      <sheetName val="Roll Forward 31.12"/>
      <sheetName val="P1 - Mapa de movimentação"/>
      <sheetName val="P2 - PAS Depreciação"/>
      <sheetName val="P3-Teste Saldo Inicial"/>
      <sheetName val="P4-Teste Adição"/>
      <sheetName val="P1-Lead"/>
      <sheetName val="P2-Sumário"/>
      <sheetName val="P3-Mapa de Imobilizado"/>
      <sheetName val="P4-PAS -  Depreciação"/>
      <sheetName val="P5-Teste Saldo Inicial"/>
      <sheetName val="P6-Teste adição"/>
      <sheetName val="P1-Mapa de Imobilizado"/>
      <sheetName val="P2-PAS -  Depreciação"/>
      <sheetName val="P5 - Mapa USGAAP"/>
      <sheetName val="Referência"/>
      <sheetName val="Log Adição"/>
      <sheetName val="Resumo Relatório 30.12"/>
      <sheetName val="Resumo Relatório 30.09"/>
      <sheetName val="Projeto Sedna"/>
      <sheetName val="Laudo de Avaliação"/>
      <sheetName val="LOG ACL Saldo Inicial"/>
      <sheetName val="LOG ACL Adições"/>
      <sheetName val="Depreciação - Maq. e Equip"/>
      <sheetName val="Roll Forward 31.12.08"/>
      <sheetName val="resumo"/>
      <sheetName val="Análise de Variação 30-09"/>
      <sheetName val="Análise de Variação - 31-12"/>
      <sheetName val="LOG ACL Adições 30.09"/>
      <sheetName val="LOG ACL Adições 31.12"/>
      <sheetName val="Depreciação - Maq e Equip"/>
      <sheetName val="Henry Ford"/>
      <sheetName val="Importação Andamento"/>
      <sheetName val="Cálculo do parâmetro"/>
      <sheetName val="IFRS5"/>
      <sheetName val="ISA 2410"/>
      <sheetName val="Mapa BRGAAP "/>
      <sheetName val="REF Relatório"/>
      <sheetName val="P1.Mapa Imobilizado"/>
      <sheetName val="P2.PAS Depreciação"/>
      <sheetName val="P3.Teste de Adição nov.10"/>
      <sheetName val="Tabela Sample Size"/>
      <sheetName val="P3.Teste de Adição nov.09"/>
      <sheetName val="P4.Teste Saldo Inicial"/>
      <sheetName val="P5.Rollfoward Procedures. 28.02"/>
      <sheetName val="P6. Teste de Adição fev.10"/>
      <sheetName val="1. Ajuste Off Book 30.06"/>
      <sheetName val="2. Mapa de Mov. BRGAAP"/>
      <sheetName val="3. Mapa de Mov. USGAAP"/>
      <sheetName val="4. PAS Depreciação BRGAAP"/>
      <sheetName val="5. PAS Depreciação USGAAP"/>
      <sheetName val="6. Saldo Inicial"/>
      <sheetName val="7. Alteração das taxas"/>
      <sheetName val="8. LOG's ACL"/>
      <sheetName val="Threshold and Sample Size"/>
      <sheetName val="P2 - Nota"/>
      <sheetName val="P3 - Mapa do Imobilizado"/>
      <sheetName val="P4 - Teste de Adição"/>
      <sheetName val="P5 - Teste Saldo Inicial"/>
      <sheetName val="P6 - PAS Depreciação"/>
      <sheetName val="P7 - Teste de Baixa"/>
      <sheetName val="P8 -Tabela Parâmetro"/>
      <sheetName val="PAS Depreciação Dez.09"/>
      <sheetName val="PAS Depreciação Set.09 "/>
      <sheetName val="Teste de Baixas Set.09"/>
      <sheetName val="Imobilizado em Andamento Set.09"/>
      <sheetName val="Ágio"/>
      <sheetName val="Teste de Impairment Dez.09"/>
      <sheetName val="Depreciação Acelerada 31.12"/>
      <sheetName val="Impairment do Ágio"/>
      <sheetName val="Depreciação Acelerada 30.09"/>
      <sheetName val="Mapa USGAAP"/>
      <sheetName val="Rollfoward Depreciação USGAAP"/>
      <sheetName val="RollFoward  Depreciação BRGAAP"/>
      <sheetName val="PAS Depreciação USGAAP"/>
      <sheetName val="PAS Depreciação BRGAAP"/>
      <sheetName val="Principais baixas e adições"/>
      <sheetName val="Mapa IFRS"/>
      <sheetName val="Depreciação BRGAAP"/>
      <sheetName val="IFRS 30-06-08"/>
      <sheetName val="P2. PAS de Depreciação"/>
      <sheetName val="P3. Teste de adição"/>
      <sheetName val="Sample Size Table"/>
      <sheetName val="1. Mapa de Mov. Imob 31.12"/>
      <sheetName val="2. Mapa Mov. Intang. 31.12"/>
      <sheetName val="3. PAS Depreciação"/>
      <sheetName val="3.1 Teste Alternativo"/>
      <sheetName val="4. Teste de Adição"/>
      <sheetName val="5. Teste de Baixas"/>
      <sheetName val="6. Tabela de Itens"/>
      <sheetName val="2. Mapa Mov. Intang. 30.09"/>
      <sheetName val="1. Mapa de Mov. Imob 30.09"/>
      <sheetName val="1a. Mapa de Mov_Imobilizado"/>
      <sheetName val="1b. Mapa Movim_Imobilizado"/>
      <sheetName val="2a.Mapa Movimentação Intangível"/>
      <sheetName val="2b.Mapa Movimentação Intangível"/>
      <sheetName val="1. Mapa de Mov. Imobilizado"/>
      <sheetName val="2. Mapa Movimentação Intangível"/>
      <sheetName val="3.b PAS Depreciação"/>
      <sheetName val="4 Itens Transferidos para BVS"/>
      <sheetName val="5. Teste de Adição_Baixas"/>
      <sheetName val="P2 Mapa de Movimentação"/>
      <sheetName val="P3 Mapa Intangível"/>
      <sheetName val="P4 Teste de Adição out e dez"/>
      <sheetName val="P5 Intangível 2008"/>
      <sheetName val="P6 PPC"/>
      <sheetName val="P7 Teste de Saldo Inicial 31.12"/>
      <sheetName val="P8 PAS Depreciação"/>
      <sheetName val="Ajuste 2340"/>
      <sheetName val="Teste Insp."/>
      <sheetName val="Imoveis não operacionais"/>
      <sheetName val="NE - Imobilizado"/>
      <sheetName val="Movimentação Controladora"/>
      <sheetName val="Movimentação Consolidado"/>
      <sheetName val="Mapa Eternit"/>
      <sheetName val="Mapa Sama"/>
      <sheetName val="Mapa Precon"/>
      <sheetName val="Registro de Imóveis"/>
      <sheetName val="Mapa SET_2009"/>
      <sheetName val="Teste de Saldo Inicial SET_09"/>
      <sheetName val="Teste de Adição SET_09"/>
      <sheetName val="Teste de Baixa SET_09"/>
      <sheetName val="Obras_em_andamento"/>
      <sheetName val="Gastos com desenv. Set"/>
      <sheetName val="Inf. Importantes"/>
      <sheetName val="Audit Assurance Model"/>
      <sheetName val="MAPA BF"/>
      <sheetName val="PAS Depreciação BF"/>
      <sheetName val="Principais Adições"/>
      <sheetName val="Base Teste Inicial"/>
      <sheetName val="Composição Teste Inicial"/>
      <sheetName val="MAPA OV "/>
      <sheetName val="PAS Depreciação OV"/>
      <sheetName val="P2- Ajustes e PCC"/>
      <sheetName val="P3-Lead"/>
      <sheetName val="P4-NE - Imobilizado"/>
      <sheetName val="P5-NE - Intangível"/>
      <sheetName val="P6-NE - Movim. Consolidado"/>
      <sheetName val="P7-NE - Moviment. controladora"/>
      <sheetName val="P8-Mapa Eternit"/>
      <sheetName val="P9-Mapa Precon"/>
      <sheetName val="P10-Mapa Sama"/>
      <sheetName val="P11-Depreciações  Eternit"/>
      <sheetName val="P12-Eternit - Adições"/>
      <sheetName val="P13-Eternit - Baixas "/>
      <sheetName val="P14-Precon - Adições"/>
      <sheetName val="P15-Precon - Baixas"/>
      <sheetName val="P16-Teste de Depreciações  Sama"/>
      <sheetName val="P17-SAMA - Adições"/>
      <sheetName val="1. Sumário"/>
      <sheetName val="2. Mapa de Imobilizado "/>
      <sheetName val="3. Teste Saldo Inicial"/>
      <sheetName val="4. Depreciação"/>
      <sheetName val="5. Ágio"/>
      <sheetName val="6. Análise Impearment"/>
      <sheetName val="7. Registros"/>
      <sheetName val="8. Pontos Identificados"/>
      <sheetName val="Intangível"/>
      <sheetName val="Teste de Depreciações  Eternit"/>
      <sheetName val="Eternit - Adições"/>
      <sheetName val="Eternit - Baixas"/>
      <sheetName val="Precon - Adições"/>
      <sheetName val="Precon - Baixas"/>
      <sheetName val="Teste de Depreciações  Sama"/>
      <sheetName val="SAMA - Adições"/>
      <sheetName val="SAMA - Baixas "/>
      <sheetName val="NE - Intangível"/>
      <sheetName val="NE - Movim. Consolidado"/>
      <sheetName val="NE - Moviment. controladora"/>
      <sheetName val="Depreciações  Eternit"/>
      <sheetName val="Imobilizações em Curso"/>
      <sheetName val="Aquisições por loja"/>
      <sheetName val="Pontos comerciais 30.06"/>
      <sheetName val="Pontos comerciais - detalhes"/>
      <sheetName val="1. Mapa de Mov. Imob"/>
      <sheetName val="1.Mapa Imobilizado BR GAAP"/>
      <sheetName val="2.PAS Depreciação"/>
      <sheetName val="3.Mapa Diferido"/>
      <sheetName val="4.Amortização"/>
      <sheetName val="5. NE  mov. custo"/>
      <sheetName val="Cálculo Global de Deprec Dez"/>
      <sheetName val="Cálculo Global de Depreciaç Set"/>
      <sheetName val="PAS Deprec. Set-06"/>
      <sheetName val="PAS Deprec. Dez-06"/>
      <sheetName val="PAS Deprec. Dez05"/>
      <sheetName val="PAS Deprec. Set05"/>
      <sheetName val="Cálculo Global de Depreciação"/>
      <sheetName val="Mapa Movim."/>
      <sheetName val="Teste Saldo Inicial 31.10"/>
      <sheetName val="Teste Adições 31.10"/>
      <sheetName val="Teste Custo Inicial"/>
      <sheetName val="Itens não Localizados"/>
      <sheetName val="Imob em curso 31.12"/>
      <sheetName val="Desp Pré Operacional 31.12"/>
      <sheetName val="Análise Desp Pré-operac"/>
      <sheetName val="Amort não registrada"/>
      <sheetName val="Pontos comerciais 31.12"/>
      <sheetName val="Complemento Teste Adições"/>
      <sheetName val="Teste Adições 31.12"/>
      <sheetName val="Teste Adições 30.09"/>
      <sheetName val="Desp. Pré Operacionais"/>
      <sheetName val="Pontos comerciais 30.09"/>
      <sheetName val="Desp Pré Operacional 30.09"/>
      <sheetName val="Desp Pré Operacional 30.06"/>
      <sheetName val="Teste Adições 30.06"/>
      <sheetName val="Pontos comerciais 31.03"/>
      <sheetName val="Teste Adições 31.03"/>
      <sheetName val="Desp Pré Operacional 31.03"/>
      <sheetName val="Resumo Obras em And. 31.12"/>
      <sheetName val="Saldo de obras em and. por ano"/>
      <sheetName val="Resumo Investimentos 31.12"/>
      <sheetName val="Comparativo 31.12"/>
      <sheetName val="Comp. Obras And. 31.12"/>
      <sheetName val="MAPA BF 31.12"/>
      <sheetName val="Mapa Total Geral 08"/>
      <sheetName val="Teste de Adição 31.12"/>
      <sheetName val="PAS Depreciação BFE 31.12 "/>
      <sheetName val="Teste baixas 31.12"/>
      <sheetName val="Amortização Ágio 31.12"/>
      <sheetName val="1.MAPA BF 30.09"/>
      <sheetName val="2.Teste de Adições 30.09"/>
      <sheetName val="3.PAS Depreciação BF 30.09"/>
      <sheetName val="4.Obras em andamento"/>
      <sheetName val="4.1Composição Obras And."/>
      <sheetName val="5.Amortização Ágio"/>
      <sheetName val="6.Teste baixas 30.09"/>
      <sheetName val="Análise Variação"/>
      <sheetName val="Gastos com desenv. - Dez"/>
      <sheetName val="Impairment ativo fixo"/>
      <sheetName val="Gastos com desenv. "/>
      <sheetName val="1. Teste Base e Adições"/>
      <sheetName val="2. Teste das Transferências"/>
      <sheetName val="3. Teste Base Instalações"/>
      <sheetName val="4. Orçamento x Saeng"/>
      <sheetName val="5. Depreciação instalações"/>
      <sheetName val="5.1 Depr. Sobras"/>
      <sheetName val="5.2 Depr. Itens conciliados"/>
      <sheetName val="5.3 Depr. Itens Set-Dez 10"/>
      <sheetName val="6. Inspeção Física "/>
      <sheetName val="Audit Sampling Sample Size"/>
      <sheetName val="Nota Relatorio"/>
      <sheetName val="{PPC} Mapa Marisa"/>
      <sheetName val="PAS - Depre. Marisa 31.12"/>
      <sheetName val="PAS - Depre. Marisa 30.09"/>
      <sheetName val="Cálculo Instalações"/>
      <sheetName val="Dep. Acelerada"/>
      <sheetName val="{PPC} Imob. em Andamento"/>
      <sheetName val="Transferências"/>
      <sheetName val="{PPC} Mapa Credi21"/>
      <sheetName val="PAS - Depreciação Credi21"/>
      <sheetName val="{PPC} Mapa Due Mille"/>
      <sheetName val="PAS - Depreciação Due Mille"/>
      <sheetName val="Instruções DTT Belgica"/>
      <sheetName val="Mapa Referência"/>
      <sheetName val="Teste - Saldo Inicial"/>
      <sheetName val="NE 14"/>
      <sheetName val="Pontos"/>
      <sheetName val="PAS - Depreciação Marisa"/>
      <sheetName val="Adto Imobilizado"/>
      <sheetName val="{PPC} Mapa de Mov. Marisa Lojas"/>
      <sheetName val="PAS - Desp. Depreciação Marisa"/>
      <sheetName val="{PPC} Mapa de Mov. Credi 21"/>
      <sheetName val="PAS - Desp. Depreciação Credi21"/>
      <sheetName val="Nota 12"/>
      <sheetName val="Adições 2005"/>
      <sheetName val="Teste Adições 30.06.05"/>
      <sheetName val="Baixas 2005"/>
      <sheetName val="PAS Depreciação 30.06.05"/>
      <sheetName val="Baixas Analitico  "/>
      <sheetName val="Bens Totalmente Depreciados"/>
      <sheetName val="Depr Benfeitorias"/>
      <sheetName val="Procedimentos ISRE"/>
      <sheetName val="Mapa Marisa"/>
      <sheetName val="PAS - Deprec. Marisa"/>
      <sheetName val="Mapa Credi 21"/>
      <sheetName val="PAS - Deprec. Credi 21"/>
      <sheetName val="Mapa Due Mille"/>
      <sheetName val="PAS - Deprec. Due Mille"/>
      <sheetName val="Mapa Imob. em Andamento"/>
      <sheetName val="Adiantamento Terceiros"/>
      <sheetName val="Adiantamento Imobilizado"/>
      <sheetName val="Taxa Efetiva"/>
      <sheetName val="Nota Imobilizado"/>
      <sheetName val="PAS - Depre. Marisa"/>
      <sheetName val="Mapa Credi21"/>
      <sheetName val="PAS - Depre. Credi21"/>
      <sheetName val="PAS - Depre. Due Mille"/>
      <sheetName val="Adto Terceiros"/>
      <sheetName val="Avaliação de Imoveis"/>
      <sheetName val="Cálculo de Itens"/>
      <sheetName val="Para Ref"/>
      <sheetName val="Actio"/>
      <sheetName val="Athol"/>
      <sheetName val="Begoldi"/>
      <sheetName val="CBF"/>
      <sheetName val="Compar"/>
      <sheetName val="Locado"/>
      <sheetName val="Mareasa"/>
      <sheetName val="Marisa Part"/>
      <sheetName val="NIX"/>
      <sheetName val="Novay"/>
      <sheetName val="Pense"/>
      <sheetName val="Traditio"/>
      <sheetName val="Pontos comerciais"/>
      <sheetName val="NE_Movimentação"/>
      <sheetName val="Base_NE_Movimentação"/>
      <sheetName val="Para ref. relatório"/>
      <sheetName val="Análise de Variação - Dez"/>
      <sheetName val="1. Mapa Mov. Giroflex 31.12"/>
      <sheetName val="2. Mapa Mov. Giroservices 31.12"/>
      <sheetName val="3. Mapa Mov. Aurus 31.12"/>
      <sheetName val="4. PAS Depr Giroflex 31.12"/>
      <sheetName val="5. PAS Depr Giroflex 30.09"/>
      <sheetName val="6. Saldo Inicial Giroflex 30.09"/>
      <sheetName val="7. Base Saldo Inicial Giroflex"/>
      <sheetName val="8. Adições Giroflex  31.12"/>
      <sheetName val="9. Baixas Giroflex 30.09"/>
      <sheetName val="10. Base Benfeitorias"/>
      <sheetName val="11. Reavaliação"/>
      <sheetName val="Mapa Movim. 31.12"/>
      <sheetName val="Reavaliação - Contab"/>
      <sheetName val="Teste Depreciação 31.12"/>
      <sheetName val="Log ACL 31.12"/>
      <sheetName val="Baixas 2008"/>
      <sheetName val="Teste Saldo Inicial 30.09"/>
      <sheetName val="1. Mapa Mov. Giroflex"/>
      <sheetName val="2. Mapa Mov. Giroservices"/>
      <sheetName val="3. Mapa Mov. Aurus"/>
      <sheetName val="4. PAS Depreciação"/>
      <sheetName val="4. PAS Depreciação (2)"/>
      <sheetName val="5. Teste Saldo Inicial"/>
      <sheetName val="6. Teste de Adições"/>
      <sheetName val="7. Teste de Baixas"/>
      <sheetName val="1. Mapa Mov. Giroflex 30.09"/>
      <sheetName val="2. Mapa Mov. Giroservices 30.09"/>
      <sheetName val="3. Mapa Mov. Aurus 30.09"/>
      <sheetName val="4. PAS Depr Giroflex 30.09"/>
      <sheetName val="5. Saldo Inicial Giroflex 30.09"/>
      <sheetName val="6. Base Saldo Inicial Giroflex"/>
      <sheetName val="7. Adições Giroflex  30.09"/>
      <sheetName val="8. Baixas Giroflex 30.09"/>
      <sheetName val="9. Base Benfeitorias"/>
      <sheetName val="2. Mapa de Movimentação"/>
      <sheetName val="3. Teste de Adições"/>
      <sheetName val="4. Teste Saldo Inicial"/>
      <sheetName val="5. Depreciação"/>
      <sheetName val="Ref. Reporting Package"/>
      <sheetName val="Mapa Mov_USGAAP"/>
      <sheetName val="Baixa Imobilizado"/>
      <sheetName val="Teste Venda"/>
      <sheetName val="Depreciação USGAAP out"/>
      <sheetName val="Mapa Mov Out08_BRGAAP"/>
      <sheetName val="Mapa Movim 31.10"/>
      <sheetName val="1. Risco Específico"/>
      <sheetName val="2. Mapa Imobilizado"/>
      <sheetName val="3. Cobertura Seguros"/>
      <sheetName val="4. Suporte NE"/>
      <sheetName val="Firenze"/>
      <sheetName val="Imp bens de uso"/>
      <sheetName val="P3 - RollForward"/>
      <sheetName val="P4 - Mapa do Imobilizado"/>
      <sheetName val="P5 PAS - Depreciação"/>
      <sheetName val="P6 - Constr. em Andto"/>
      <sheetName val="P7 - Capitalização de Juros"/>
      <sheetName val="P8 - Teste de Adições"/>
      <sheetName val="P9 - Teste Saldo Inicial Set"/>
      <sheetName val="P10- Itapevi"/>
      <sheetName val="P8 - Impairment"/>
      <sheetName val="P9 - Teste de Adições"/>
      <sheetName val="P10 - Teste Saldo Inicial Set"/>
      <sheetName val="P11- Itapevi"/>
      <sheetName val="P3 - Mapa do Imobilizado "/>
      <sheetName val="P4 - Teste de Adições"/>
      <sheetName val="P5 PAS - Depreciação 311207"/>
      <sheetName val="P6 - Constr. em Andto 30.09"/>
      <sheetName val="P7 - Teste Saldo Inicial 30.09"/>
      <sheetName val="P7 Itapevi"/>
      <sheetName val="P8 Capitalização"/>
      <sheetName val="P9 Contas"/>
      <sheetName val="P10 Mapa Suporte"/>
      <sheetName val="P13 Constr. em Andto 30.09"/>
      <sheetName val="P4 - RollForward"/>
      <sheetName val="Teste Saldo Inicial Set"/>
      <sheetName val="12. Dif Res. Reaval"/>
      <sheetName val="1. Mapa Total Geral 08"/>
      <sheetName val="2. Resumo Obras em And. 31.12"/>
      <sheetName val="3. Movimentação - Obras"/>
      <sheetName val="Risco Específico"/>
      <sheetName val="Cobertura Seguros"/>
      <sheetName val="Pré op."/>
      <sheetName val="11.1 Dif reavaliação"/>
      <sheetName val="12. Resumo"/>
      <sheetName val="12a Gastos com terceiros"/>
      <sheetName val="Mapa de Movimentação-31.12.2006"/>
      <sheetName val="PAS - Depreciação-31.12.06"/>
      <sheetName val="Parâmetros"/>
      <sheetName val="Abertura mov imobilizado"/>
      <sheetName val="Abertura mov resultado"/>
      <sheetName val="Movimentação Nutrição e Avicult"/>
      <sheetName val="Movimentação suinos PICs"/>
      <sheetName val="1.Mapa movimentação imobilizado"/>
      <sheetName val="3. Adições"/>
      <sheetName val="4. Diferido"/>
      <sheetName val="PAS"/>
      <sheetName val="1.Mapa de Movimentação"/>
      <sheetName val="2. Análises 30.09"/>
      <sheetName val="3. PAS Deprec. e Amort."/>
      <sheetName val="3.1 Deprec. Benfeitorias"/>
      <sheetName val="4. Calculo da Amostra"/>
      <sheetName val="4.1 Teste de Adição 30.09"/>
      <sheetName val="4.2 Teste de Adição 31.12"/>
      <sheetName val="5. Despesas com IPO"/>
      <sheetName val="6. Análise de Luvas"/>
      <sheetName val="7. Resumo de Ajustes"/>
      <sheetName val="(6) Leasing"/>
      <sheetName val="(7) Fiscal x Cliente"/>
      <sheetName val="Mapa Mov "/>
      <sheetName val="Deprec 31.12"/>
      <sheetName val="Deprec 31.10"/>
      <sheetName val="Seleção_Teste_Adições"/>
      <sheetName val="SISPRO"/>
      <sheetName val="Caminhões Vendidos"/>
      <sheetName val="30.06"/>
      <sheetName val="Mapa de Mov"/>
      <sheetName val="Log File - Adição"/>
      <sheetName val="Comp.Itens Obsoletos"/>
      <sheetName val="Teste Físico para o contábil"/>
      <sheetName val="Composição transf. Unicoba"/>
      <sheetName val="Lead - Novo Plano"/>
      <sheetName val="(1) Roll-Forward"/>
      <sheetName val="(2) USGAAP x BRGAAP"/>
      <sheetName val="(3) Mapa Mov. - USGAAP"/>
      <sheetName val="(4) PAS - Deprec. - USGAAP"/>
      <sheetName val="(5) Mapa Mov. - BRGAAP"/>
      <sheetName val="(6) PAS - Deprec. - BRGAAP"/>
      <sheetName val="(7) Deprec. US x BR"/>
      <sheetName val="(8) Obras em Andamento - 31.12"/>
      <sheetName val="(9) Teste Sd. Inicial"/>
      <sheetName val="(10) Teste Adição"/>
      <sheetName val="(11) Teste de Baixa"/>
      <sheetName val="(12) Obras em Andamento - 30.09"/>
      <sheetName val="(13) Custo x Depreciação"/>
      <sheetName val="(14) Comp. Sd. Inicial - USxBR"/>
      <sheetName val="(7) US x BR"/>
      <sheetName val="P1 - Summary Sheet"/>
      <sheetName val="P3 - Reavaliado x Contábil"/>
      <sheetName val="P3 - Mapa de Movimentação"/>
      <sheetName val="P4 - Imobilizado em Andamento"/>
      <sheetName val="P6 - Teste de Adições"/>
      <sheetName val="P7 - Depreciação (PAS)"/>
      <sheetName val="mapa mov 30.09.07"/>
      <sheetName val="mapa mov 31.12.07"/>
      <sheetName val="Teste de adição 31.12.07"/>
      <sheetName val="tabela Parâmetro"/>
      <sheetName val="mapa mov 30.009.07"/>
      <sheetName val="mapa mov"/>
      <sheetName val="Mapa Movimentação 31.12"/>
      <sheetName val="P.A.S Depreciação 31.12"/>
      <sheetName val="Mapa Diferido 31.12"/>
      <sheetName val="Mapa movimentação 30.09"/>
      <sheetName val="P.A.S Depreciação 30.09"/>
      <sheetName val="Teste sd. inicial"/>
      <sheetName val="Mapa Diferido 30.09"/>
      <sheetName val="Log ACL sdo inicial"/>
      <sheetName val="PAS Vida Útil"/>
      <sheetName val="Depreciação 2010"/>
      <sheetName val="Calculo parâmetro"/>
      <sheetName val="Descrição dos Bens"/>
      <sheetName val="Depreciação 31.10"/>
      <sheetName val="Log de ACL"/>
      <sheetName val="Testes 31.12"/>
      <sheetName val="Testes 31.10"/>
      <sheetName val="Testes"/>
      <sheetName val="Saldo Societário Ajustado"/>
      <sheetName val="Tab 1 - Summary"/>
      <sheetName val="Tab2 - Lead"/>
      <sheetName val="Tab3  - Mapa Imobilizado"/>
      <sheetName val="Tab4 - PAS Depreciação"/>
      <sheetName val="Tab5 - T. Sld. Inicial "/>
      <sheetName val="Tab6 -LOG SI"/>
      <sheetName val="Tab7 - Teste Adições "/>
      <sheetName val="Tab8 - Teste Baixas"/>
      <sheetName val="Tab9- Mapa Imobilizado 31.12.09"/>
      <sheetName val="Tab10-PAS Depreciação 31.12.09"/>
      <sheetName val="Tab11 - Teste Adições  31.12.09"/>
      <sheetName val="Tab12 - Teste Baixas 31.12.09 "/>
      <sheetName val="Programa IMOB"/>
      <sheetName val="Novo mapa CAL"/>
      <sheetName val="Novo mapa BB"/>
      <sheetName val="Mapa imobilizado CAL"/>
      <sheetName val="Novo mapa BB reaval"/>
      <sheetName val="Novo mapa CAL reaval"/>
      <sheetName val="Sel saldo inicial imob."/>
      <sheetName val="Sel Adi Imobilizado"/>
      <sheetName val="Comp Imob Out07"/>
      <sheetName val="DMPL"/>
      <sheetName val="Mapa Mov. e PAS dep. 31.12.2008"/>
      <sheetName val="Invest. Jardim Iguatemi"/>
      <sheetName val="Invest. Jardim Iguatemi (2)"/>
      <sheetName val="Calculo de Paramêtro"/>
      <sheetName val="P2 Mapa Mov. 31_10_2007"/>
      <sheetName val="P3Mapa Mov. e PAS dep. 31_12_07"/>
      <sheetName val="P4 Teste Adição"/>
      <sheetName val="P5 Teste Sd Inicial"/>
      <sheetName val="Referência Relatório"/>
      <sheetName val="Mapa Imob. e Cálc. Depr. 31.12"/>
      <sheetName val="Ativos sem Utilização"/>
      <sheetName val="Teste Taxa Deprec. Reaval."/>
      <sheetName val="Adições 31.10.03"/>
      <sheetName val="Leasing Passivo"/>
      <sheetName val="NE 8"/>
      <sheetName val="DAAM 5210"/>
      <sheetName val="DAAM 5410"/>
      <sheetName val="Baixa ativos"/>
      <sheetName val="Definição Amostra"/>
      <sheetName val="1. Mapa Imobilizado"/>
      <sheetName val="2. PAS Depreciação"/>
      <sheetName val="4. Teste de Saldo Inicial"/>
      <sheetName val="Procedimentos Efetuados"/>
      <sheetName val="Teste imobilizado em and."/>
      <sheetName val="Log Testes"/>
      <sheetName val="P3-Mapa do Imobilizado 31.12"/>
      <sheetName val="P5-Seleção das adições 30.09"/>
      <sheetName val="P6-Complementar Adições"/>
      <sheetName val="P7-Seleção das adições 31.12"/>
      <sheetName val="P8-Seleção de saldo inicial"/>
      <sheetName val="P9-Complementar saldo inicial"/>
      <sheetName val="P10-Mov.Uten 31.12"/>
      <sheetName val="P11-Mov.Uten 30.09"/>
      <sheetName val="P12-Hardware 31.12"/>
      <sheetName val="P13-Hardware baixa 31.12"/>
      <sheetName val="P14-Hardware 30.09"/>
      <sheetName val="P15-Dep Outros Ativos 31.12"/>
      <sheetName val="P16-Dep Outros Ativos 30.09"/>
      <sheetName val="P17-Dep Software 31.12"/>
      <sheetName val="P18-Dep Software 30.09"/>
      <sheetName val="P19-Dep Dir Uso Software 31.12"/>
      <sheetName val="P20-Dep Dir Uso Software 30.09"/>
      <sheetName val="P21-Dep Veículos 31.12"/>
      <sheetName val="P22-Dep Veículos 30.09"/>
      <sheetName val="P23-Dep Melhoria Imov 3os 31.12"/>
      <sheetName val="P24-Dep Melhoria Imov 3os 30.09"/>
      <sheetName val="USGAAP"/>
      <sheetName val="Contábil x Patrimônio"/>
      <sheetName val="PAS - Depreciação jun e set"/>
      <sheetName val="Imob. Andamento e Transferência"/>
      <sheetName val="Custo Corrigido x Depreciação"/>
      <sheetName val="PAS - Amortização jun"/>
      <sheetName val="Prov. para baixas set07"/>
      <sheetName val="Provisão para Baixas jun07"/>
      <sheetName val="Teste Saldo Inicial 30.06"/>
      <sheetName val="Impairment set"/>
      <sheetName val="P3 - Mapa Imobilizado"/>
      <sheetName val="P4 -Cálc. Global Depr. 31.10.08"/>
      <sheetName val="Sel. teste saldo inic. imob."/>
      <sheetName val="1. Resumo"/>
      <sheetName val="Movto Obras em Andamento"/>
      <sheetName val="Histórico Obras em Andamento"/>
      <sheetName val="1. Mapa Total Geral 30.09"/>
      <sheetName val="2. Movto Obras em Andto 30.09"/>
      <sheetName val="3.Histórico Obras em Andto30.09"/>
      <sheetName val="4. Teste de Adições"/>
      <sheetName val="7. Teste baixas 30.09"/>
      <sheetName val="8. Aging - Obras em Andamento"/>
      <sheetName val="Tabela Itens"/>
      <sheetName val="6. Teste custo inicial"/>
      <sheetName val="Movto. Obras em Andamento"/>
      <sheetName val="Aporte de capital"/>
      <sheetName val="ICMS - 1311992"/>
      <sheetName val="Tabela No de Itens"/>
      <sheetName val="Alocação prov descon"/>
      <sheetName val="M.M. 31.12"/>
      <sheetName val="PAS - Deprec. Dez."/>
      <sheetName val="Teste adições Dez."/>
      <sheetName val="Tetes de Baixas Dez."/>
      <sheetName val="M.M. 30.09"/>
      <sheetName val="PAS - Deprec. Set."/>
      <sheetName val="Teste de adições Set."/>
      <sheetName val="Teste de Baixas Set."/>
      <sheetName val="Definição Parâmetro"/>
      <sheetName val="Teste de adições Dez."/>
      <sheetName val="M.M. 30.09.04"/>
      <sheetName val="PAS - Depreciação Setembro"/>
      <sheetName val="M.M. 31.03.04"/>
      <sheetName val="M.M. 30.06.04"/>
      <sheetName val="Juros 2004"/>
      <sheetName val="PAS Depreciação - Março"/>
      <sheetName val="PAS - Depreciação Junho"/>
      <sheetName val="Insp.Física"/>
      <sheetName val="Resumo da Movimentação"/>
      <sheetName val="Revisão Analítica Ex-Ceval"/>
      <sheetName val="M. M. Ex-Ceval"/>
      <sheetName val="M. M. Ex-Santista"/>
      <sheetName val="Insp. Sal.Inic."/>
      <sheetName val="Depreciação Ex- Ceval"/>
      <sheetName val="Depreciação  Ex-Santista"/>
      <sheetName val="provisão para perdas"/>
      <sheetName val="Prov. Perdas (PPC)"/>
      <sheetName val="Plantas Descont."/>
      <sheetName val="LOG - Teste de adição"/>
      <sheetName val="Movimentação Trimestral"/>
      <sheetName val="Movimentação Acumulada"/>
      <sheetName val="Anal. Variação"/>
      <sheetName val="Adições "/>
      <sheetName val="Teste Dirigido"/>
      <sheetName val="Testes Deprec. "/>
      <sheetName val="inspeção física do imobilizado"/>
      <sheetName val="Testes de Baixas Dez."/>
      <sheetName val="Resumo das Principais Adições"/>
      <sheetName val="Venda_3 andar"/>
      <sheetName val="Impairment "/>
      <sheetName val="Extrapolação"/>
      <sheetName val="Sheet2"/>
      <sheetName val="Impairment 311209"/>
      <sheetName val=" Programa Trabalho"/>
      <sheetName val="1.Mapa de Imobilizado (I e F)"/>
      <sheetName val="2.Teste de Adições (I e F)"/>
      <sheetName val="3.Depreciação (F)"/>
      <sheetName val="4. PAS - Depreciação (I)"/>
      <sheetName val="5. Carta Comentário"/>
      <sheetName val="6. Enfoque Auditoria"/>
      <sheetName val="P1 Mapa de Movimentação"/>
      <sheetName val="P2 PAS Depreciação"/>
      <sheetName val="P3 Teste de Saldo Inicial"/>
      <sheetName val="P4 Análise de Impairment"/>
      <sheetName val="Determination Sample"/>
      <sheetName val="Critério de Seleção"/>
      <sheetName val="PPC - Mapa Imobilizado DEZ-08"/>
      <sheetName val="Mapa Imob. &amp; PAS Deprec."/>
      <sheetName val="DAAM 5440"/>
      <sheetName val="P1 - Sumário "/>
      <sheetName val="P3 - Sublead"/>
      <sheetName val="P4 - Movimentação"/>
      <sheetName val="P5 - Global Deprec"/>
      <sheetName val="P3 - Adição Imobilizado"/>
      <sheetName val="P4 - Vouching"/>
      <sheetName val="P5 - Movimentação Imobilizado"/>
      <sheetName val="P6 - Overall Depreciação"/>
      <sheetName val="Sublead"/>
      <sheetName val="Global Deprec"/>
      <sheetName val="1.Mapa Imobilizado"/>
      <sheetName val="2.Teste de Adições"/>
      <sheetName val="3.Teste de Baixa"/>
      <sheetName val="4.PAS Depreciação"/>
      <sheetName val="5.Aquisições após cisão"/>
      <sheetName val="2.Teste de adição"/>
      <sheetName val="3. Teste Baixa"/>
      <sheetName val="4. Teste Baixa Adicional"/>
      <sheetName val="5. PAS Depreciação"/>
      <sheetName val="P4 - PAS Depreciação"/>
      <sheetName val="P5 - Teste de adição"/>
      <sheetName val="P6 - Base de Seleção_Adição"/>
      <sheetName val="5. Imobilização em andamento"/>
      <sheetName val="2.Mapa movimentação imobilizado"/>
      <sheetName val="6. Base Saldo Inicial e Log"/>
      <sheetName val="7. Teste de Adições"/>
      <sheetName val="8. Teste de Baixas"/>
      <sheetName val="Seleção"/>
      <sheetName val="ACL"/>
      <sheetName val="Detalhes imobilizado"/>
      <sheetName val="Composição e depreciação"/>
      <sheetName val="Movimentação 2007"/>
      <sheetName val="Comparativo DTTx Contábil"/>
      <sheetName val="Reserva de Reavaliação 2006"/>
      <sheetName val="Movimentação 2006 após reaval."/>
      <sheetName val="Laudo de Reavaliação"/>
      <sheetName val="Depreciação II"/>
      <sheetName val="Direito de repres."/>
      <sheetName val="P3 PAS Depreciação"/>
      <sheetName val="P4 Teste Adições"/>
      <sheetName val="P5 - Adiantamento TUPI"/>
      <sheetName val="P6 - Adiantamento Uirapuru"/>
      <sheetName val="P6 - Faz. Independência"/>
      <sheetName val="P7 Análise Impairment"/>
      <sheetName val="P8 - Recebimento Faz. Independ"/>
      <sheetName val="Log@ACL"/>
      <sheetName val="Add. Software"/>
      <sheetName val="Rec. Imob. em Andamento"/>
      <sheetName val="Tabela"/>
      <sheetName val="Appendix 14"/>
      <sheetName val="P1 Mapa de Imobilizado"/>
      <sheetName val="P2 Depreciação"/>
      <sheetName val="P3 Teste de Adição"/>
      <sheetName val="DAAM"/>
      <sheetName val="1. Mapa de Movimentação"/>
      <sheetName val="2. Imob em Andamento"/>
      <sheetName val="3.Teste de adições"/>
      <sheetName val="4. PAS Deprec. e Amort."/>
      <sheetName val="5.Cessão Direito Uso - Detalhes"/>
      <sheetName val="5.1 Amortização Cessão Direito"/>
      <sheetName val="3. Teste de Adições Imobilizado"/>
      <sheetName val="4. Teste de Adições Im. And."/>
      <sheetName val="5. Teste de Adições Int."/>
      <sheetName val="6. Teste de Baixas"/>
      <sheetName val="7. Ativos de Retificação"/>
      <sheetName val="8. Adiantamentos Imb. "/>
      <sheetName val="P1 - Mapa de Imobilizado"/>
      <sheetName val="P3 - Ágio (DSP)"/>
      <sheetName val="P3.1 - Mais Valia Drogão CFPOP"/>
      <sheetName val="P4 - Imobilizado em Adamento"/>
      <sheetName val="P5 - Teste de Adição "/>
      <sheetName val="P6 - Lojas Encerradas"/>
      <sheetName val="P7 - Imob por Filial 30_09"/>
      <sheetName val="P7.1 - Imob por Filial 31_12"/>
      <sheetName val="P8 - Adições Fundos de Comércio"/>
      <sheetName val="P8.1 - CFPOP DSP"/>
      <sheetName val="A - DAAM"/>
      <sheetName val="B - PCC"/>
      <sheetName val="Mapa movimentação 31.12.2009"/>
      <sheetName val="PAS Depreciação - Junho.2010"/>
      <sheetName val="Mapa Mov. 31.12"/>
      <sheetName val="Teste de Adição Imob. 31.10.08"/>
      <sheetName val="Ajuste Leasing IFRS"/>
      <sheetName val="1. BRGAAP x USGAAP"/>
      <sheetName val="2. Mapa de Imobilizado BRGAAP"/>
      <sheetName val="3. Mapa de Imobilizado USGAAP"/>
      <sheetName val="6. Teste de Saldo Inicial"/>
      <sheetName val="7. Teste de Adição"/>
      <sheetName val="8. Análise diferenças de taxas"/>
      <sheetName val="9. Log"/>
      <sheetName val="10. Sample size and threshold"/>
      <sheetName val="P1 - Composição Imobilizado"/>
      <sheetName val="P2 - Depreciação "/>
      <sheetName val="P3- Rollfoward"/>
      <sheetName val="P4-Teste Adição 30-09"/>
      <sheetName val="P5-Teste Adição 31-12"/>
      <sheetName val="Mapa_Movimentação Mitsui  "/>
      <sheetName val="Mapa_Movimentação Yoorin"/>
      <sheetName val="Teste de Adição e Baixa Mitsui"/>
      <sheetName val="Teste de Adição e Baixa Yoorin"/>
      <sheetName val="Adições CBMP 30.06.06"/>
      <sheetName val="Inspeção física POS 30.06.06"/>
      <sheetName val="Adição POS CBMP 30.06.06"/>
      <sheetName val="Detalhe Depreciação"/>
      <sheetName val="P2 - Mapa de Movimentação"/>
      <sheetName val="P3 - PAS Depreciação"/>
      <sheetName val="P5 - Log Adição"/>
      <sheetName val="P6 - Nota Relatório"/>
      <sheetName val="P6 - Teste Saldo Inicial"/>
      <sheetName val="Programa de Trabalho"/>
      <sheetName val="P1. Mapa de Imob. 31.12"/>
      <sheetName val="P2. Pas Depreciação 31.12"/>
      <sheetName val="P3. Mapa de Imob. 30.09"/>
      <sheetName val="P4. Pas Depreciação 30.09"/>
      <sheetName val="P5.Teste de SI"/>
      <sheetName val="P6. Imob. em Andamento"/>
      <sheetName val="P7. Adiant. de Imobilizado"/>
      <sheetName val="P6. Log ACL"/>
      <sheetName val="PAS Depreciação 31.12.08"/>
      <sheetName val="Teste de Adição 31.12.08"/>
      <sheetName val="Teste de Baixa 31.12.08"/>
      <sheetName val="Teste de Imobilização 31.12.08"/>
      <sheetName val="PAS Depreciação 30.09.08"/>
      <sheetName val="Teste de Adição 30.09.08"/>
      <sheetName val="Teste de Baixa 30.09.08"/>
      <sheetName val="Teste de Imobilização 30.09.08"/>
      <sheetName val="Teste de SI"/>
      <sheetName val="Comp. Aeródromo"/>
      <sheetName val="Log ACL 30.09.08"/>
      <sheetName val="P1. Programa de Trabalho"/>
      <sheetName val="P2. Lead"/>
      <sheetName val="P3. Mapa Mov."/>
      <sheetName val="P4. PAS Depreciação"/>
      <sheetName val="P5. Teste Saldo Inicial"/>
      <sheetName val="Mapa Movimentação_31.12.07"/>
      <sheetName val="Mapa Movimentação_31.10.07"/>
      <sheetName val="Teste Adição_31.10.07"/>
      <sheetName val="Teste Adição_Compl_31.12.07"/>
      <sheetName val="Teste SI_BUNGE_31.12.06"/>
      <sheetName val="Teste SI_31.10.07"/>
      <sheetName val="Teste SI_Compl.31.12.07"/>
      <sheetName val="P3 - Mapa Mov."/>
      <sheetName val="P6 - Teste Adições"/>
      <sheetName val="P7 - Log ACL"/>
      <sheetName val="Dezembro 2010"/>
      <sheetName val="Certidões"/>
      <sheetName val="Equity"/>
      <sheetName val=" Mov. {PPE}"/>
      <sheetName val="PAS Depreciação HBII"/>
      <sheetName val="back up"/>
      <sheetName val="PAS Depreciação HBI"/>
      <sheetName val="Depreciação Moldes"/>
      <sheetName val="Depreciação Moldes Alemão"/>
      <sheetName val=" Mov. HB1 {PPE}"/>
      <sheetName val="PAS Depr. HB1"/>
      <sheetName val="Mov. HB2 {PPE}"/>
      <sheetName val="PAS Depr. HB2"/>
      <sheetName val="Ad. Fornecedores"/>
      <sheetName val="PAS Depr. (HB1)"/>
      <sheetName val=" Mov. HB1 31.12 {PPE}"/>
      <sheetName val="PAS Depr. (HB2)"/>
      <sheetName val="Mov. HB2 31.12 {PPE}"/>
      <sheetName val="Log Seleção Saldo Inicial"/>
      <sheetName val="Recálculo VC"/>
      <sheetName val="Log Adto fornecedor"/>
      <sheetName val="NE 2 - Material Additions"/>
      <sheetName val="NE 2 - Material Additions-total"/>
      <sheetName val="Log Seleção Amostra Adicao"/>
      <sheetName val="NOta 2"/>
      <sheetName val="Ad. Fornecedores "/>
      <sheetName val="Cálculo Global Depr. (HB1)"/>
      <sheetName val="Comp. Analítica (HB1) {PPE}"/>
      <sheetName val=" Mov. HB1 31.12"/>
      <sheetName val="Comp. Analítica(HB2) {PPE}"/>
      <sheetName val="Cálculo Global Depr. (HB2)"/>
      <sheetName val="Mov. HB2 31.12"/>
      <sheetName val="Rel. adições 30.09"/>
      <sheetName val="Planilha Aquisições 30.09 {PPE}"/>
      <sheetName val="Para referência DF's"/>
      <sheetName val="1. ASM"/>
      <sheetName val="2. Resumo"/>
      <sheetName val="3. Mapa 30.06"/>
      <sheetName val="5. Imóveis"/>
      <sheetName val="6. Análise saldos IPC"/>
      <sheetName val="7. Transf. Imob. em Andamento"/>
      <sheetName val="8. CIAP"/>
      <sheetName val="Ativo Fixo-Movimentação"/>
      <sheetName val="Checklist Impairment"/>
      <sheetName val="Cálculo de itens - Adição"/>
      <sheetName val="Movimentação {PPE}"/>
      <sheetName val="Cálculo Global"/>
      <sheetName val="Global Reavaliação"/>
      <sheetName val="Global variáveis"/>
      <sheetName val="Deprec Movimentação"/>
      <sheetName val="Glocal de depreciação - Final"/>
      <sheetName val="Cálculo Global  - Final"/>
      <sheetName val="Taxa Ampliação"/>
      <sheetName val="Teste adições (2)"/>
      <sheetName val="Projeção 31_12_04"/>
      <sheetName val="PPC mov imob 311204"/>
      <sheetName val="movimentação 311004"/>
      <sheetName val=" PPC Imobilizado em andamento"/>
      <sheetName val="Deprec"/>
      <sheetName val="Baixa 311204"/>
      <sheetName val="Imobilizado 311204"/>
      <sheetName val="Adições Ajustado"/>
      <sheetName val="Tabela de Parâmetros"/>
      <sheetName val="Projeções"/>
      <sheetName val="Benfeitorias 311204"/>
      <sheetName val="Teste Aquisições"/>
      <sheetName val="Log Aquisições"/>
      <sheetName val="Leasing imobilizado"/>
      <sheetName val="Contrato #1"/>
      <sheetName val="#2"/>
      <sheetName val="#3"/>
      <sheetName val="Mapa 12-2010"/>
      <sheetName val="PAS Depreciação_31.12"/>
      <sheetName val="Teste de Adição_31.12"/>
      <sheetName val="Benfeitorias em Prop. 3ºs_31.12"/>
      <sheetName val="PAS Depreciação_31.10"/>
      <sheetName val="Teste de Adição_31.10"/>
      <sheetName val="Tabela DTT"/>
      <sheetName val="Benfeitorias em Prop. 3ºs_31.10"/>
      <sheetName val="Teste de Adição dez."/>
      <sheetName val="Teste de Adição out."/>
      <sheetName val="Teste de Baixa dez."/>
      <sheetName val="Teste de Baixa out."/>
      <sheetName val="Tabela para Seleção"/>
      <sheetName val="{PPC} Demonstrativo Leasing"/>
      <sheetName val="Ajustes a Lei 11.638"/>
      <sheetName val="Comp. Analítica Imob."/>
      <sheetName val="Mapa de Movimentação 31.10"/>
      <sheetName val="Ref Rel Mar.10"/>
      <sheetName val="PAS Depreciação Fev 2010"/>
      <sheetName val="PAS Depreciação Out e Dez 09 "/>
      <sheetName val="Planilha Suporte Imóveis "/>
      <sheetName val="Apuração Venda Imob"/>
      <sheetName val="Ref Rel Dez.09"/>
      <sheetName val="Ref Rel"/>
      <sheetName val="ASM"/>
      <sheetName val="Resumo Held for Sale"/>
      <sheetName val="Planilha Suporte Held"/>
      <sheetName val="12 - Mapa Imob"/>
      <sheetName val="Planilha Suporte Imóveis"/>
      <sheetName val="PAS Depreciação Dez 09"/>
      <sheetName val="PAS Depreciação Out 09 "/>
      <sheetName val="Planilha Suporte"/>
      <sheetName val="Pas de baixas"/>
      <sheetName val="Tabela "/>
      <sheetName val="P1 - Sumario"/>
      <sheetName val="P3 - Saldo Inicial 12.07"/>
      <sheetName val="P4 - Mapa Imobilizado"/>
      <sheetName val="P5 - PAS Depreciação"/>
      <sheetName val="P6 - Teste de adição"/>
      <sheetName val="P6.1 - Teste de adição"/>
      <sheetName val="P7 - Imobilizado em Andamento"/>
      <sheetName val="Off-books"/>
      <sheetName val="P3 - Saldo Inicial 12.06"/>
      <sheetName val="P6 - Teste de adição 10.07"/>
      <sheetName val="P7 - Imob. em Andamento 12.07"/>
      <sheetName val="Deprec.-Amortiz."/>
      <sheetName val="P1. Sumário"/>
      <sheetName val="P3. Mapa do Imobilizado"/>
      <sheetName val="P5. Adições"/>
      <sheetName val="IFRS 6"/>
      <sheetName val=" Sumário"/>
      <sheetName val="P1. Nota Explicativa"/>
      <sheetName val="P1.1 Depreciação"/>
      <sheetName val="P2. Mapa 30.09"/>
      <sheetName val="P2.1 Mapa 31.12"/>
      <sheetName val="P3. Cetrel"/>
      <sheetName val="P4.1 PAS Depreciação Fiscal"/>
      <sheetName val="P5. Saldo Inicial"/>
      <sheetName val="P6. Teste Imob. em Andamento"/>
      <sheetName val="P7. Impairment"/>
      <sheetName val="P8. Sample Size"/>
      <sheetName val="P9. Log File"/>
      <sheetName val="Nota Relatório (2)"/>
      <sheetName val="Mapa de Depreciação"/>
      <sheetName val="Teste Adições e Baixas"/>
      <sheetName val="NE 10"/>
      <sheetName val="Mapa Cielo"/>
      <sheetName val="Mapa SERV"/>
      <sheetName val="PAS Depreciação Cielo"/>
      <sheetName val="Mapa Leasing"/>
      <sheetName val="Vida útil e depreciação"/>
      <sheetName val="Cut off Adições"/>
      <sheetName val="Log Mar08"/>
      <sheetName val="Movimentação Set e Dez 2008"/>
      <sheetName val="Global set e dez 2008"/>
      <sheetName val="Adições do Imobilizado"/>
      <sheetName val="Mov. Imob. 2004 a 2008"/>
      <sheetName val="Global depreciação 2004 a 2007"/>
      <sheetName val="Detalhe Benf. Bens Terc."/>
      <sheetName val="Base de seleção Adi. Imob."/>
      <sheetName val="Teste detalhe de adições"/>
      <sheetName val="Teste detalhe de Baixa"/>
      <sheetName val="P1_Sumário"/>
      <sheetName val="P2_Lead"/>
      <sheetName val="P3_Movimentação"/>
      <sheetName val="P4_Benf. Préd. Terc."/>
      <sheetName val="P5_Vouching Adições"/>
      <sheetName val="P6_Baixas"/>
      <sheetName val="P7_Leasing"/>
      <sheetName val="1-BR vs USGAAP"/>
      <sheetName val="2-Mapa Movimentação BRGAAP"/>
      <sheetName val="2.1-Validação Mapa Brgaap "/>
      <sheetName val="3-PAS depreciação BRGAAP"/>
      <sheetName val="4- Mapa Movimentação Usgaap"/>
      <sheetName val="4.1- Validação Mapa Usgaap "/>
      <sheetName val="6- PAS depreciação Usgaap"/>
      <sheetName val="7- PAS depreciação Acelerada"/>
      <sheetName val="Determination - Sample Size"/>
      <sheetName val="Contratos de Locação"/>
      <sheetName val="Análise variação_30.09"/>
      <sheetName val="Mapa de Movimentação_Julho 09"/>
      <sheetName val="PAS Depreciação_2009"/>
      <sheetName val="Teste adições_2009"/>
      <sheetName val="Teste baixas_2009"/>
      <sheetName val="Base_Ajuste leasing_set08"/>
      <sheetName val="Base total leasing"/>
      <sheetName val="P3 - Testes - 31.12.2008"/>
      <sheetName val="P4 - Composição"/>
      <sheetName val="P5 - Teste"/>
      <sheetName val="P6 - Log"/>
      <sheetName val="Plan Movimentação"/>
      <sheetName val="Parâmetro Deprec"/>
      <sheetName val="Calculo Deprec TRJ"/>
      <sheetName val="Mapa Imobilizado custo)"/>
      <sheetName val="Mapa DTT"/>
      <sheetName val="Deprec. DTT"/>
      <sheetName val="Adições Dez-06"/>
      <sheetName val=" Baixas Dez-06"/>
      <sheetName val="Mapa Movimentação - IG Brasil"/>
      <sheetName val="PAS Depreciação - IG Brasil"/>
      <sheetName val="Mapa de Movimentação_2009"/>
      <sheetName val="Análise conta transitória"/>
      <sheetName val="P2 - Mapa"/>
      <sheetName val="P4 - Saldo Inicial"/>
      <sheetName val="Tabelas"/>
      <sheetName val="P7 - JOA"/>
      <sheetName val="NE - 9 e 10"/>
      <sheetName val="1. Mapa de Movimentaçao"/>
      <sheetName val="2. Saldo Inicial"/>
      <sheetName val="5. Tabela DAAM"/>
      <sheetName val="P1 . mapa movimentação set_dez"/>
      <sheetName val="P2. Mov Obras Andt.set 2011"/>
      <sheetName val="P2.1 Mov Obras Andt.dez 2011"/>
      <sheetName val="P3. Capitalização de juros"/>
      <sheetName val="P4. Teste de Adições"/>
      <sheetName val="P5. Teste de Saldo Inicial"/>
      <sheetName val="P6. Teste de Baixa"/>
      <sheetName val="P7. Transferências"/>
      <sheetName val="P8. àgios"/>
      <sheetName val="P9. Depreciação"/>
      <sheetName val="P10. Referências Package"/>
      <sheetName val="2. Mapa de Movimentaçao"/>
      <sheetName val="3. Saldo Inicial"/>
      <sheetName val="6. Tabela DAAM"/>
      <sheetName val="Ganho (Perda) Venda Imobilizado"/>
      <sheetName val="Chaves - O Store"/>
      <sheetName val="PAS Depreciação 31.10.2011"/>
      <sheetName val="PAS Depreciação 31.12.2011"/>
      <sheetName val="Venda de Ativo"/>
      <sheetName val="P1 - Ref. Relatório"/>
      <sheetName val="P2 - Mapa Imobilizado"/>
      <sheetName val="P3 - PAS Deprec. &amp; Amortiz."/>
      <sheetName val="P4 - Teste Adição"/>
      <sheetName val="1.BR vs USGAAP"/>
      <sheetName val="2.Mapa Movimentação BRGAAP"/>
      <sheetName val="2a.Nota Imobilizado"/>
      <sheetName val="3.Validação Saldo Brgaap "/>
      <sheetName val="4.PAS depreciação BRGAAP"/>
      <sheetName val="5.Mapa Movimentação Usgaap"/>
      <sheetName val="6.Validação Saldo Usgaap "/>
      <sheetName val="7.PAS depreciação Usgaap"/>
      <sheetName val="8.PAS depreciação Acelerada"/>
      <sheetName val="9.PAS Depreciação 31.12.10"/>
      <sheetName val="1 - Mapa de Imobilizado"/>
      <sheetName val="2 - Saldo Inicial"/>
      <sheetName val="3 - Adições"/>
      <sheetName val="4 - Imobilizado desativado"/>
      <sheetName val="5 - CIAP"/>
      <sheetName val="6 - Depreciação"/>
      <sheetName val="7 - Log's ACL"/>
      <sheetName val="8 - Nota Explicativa"/>
      <sheetName val="P1-Mapa de Movimentação Dez2010"/>
      <sheetName val="P2-PAS Depreciação DEZ 2010"/>
      <sheetName val="P2.1-PAS Depreciação SET 2010"/>
      <sheetName val="P3- Teste Adição Set e Dez 2010"/>
      <sheetName val="P1 Mapa de Movimentação set2011"/>
      <sheetName val="P2 PAS Depreciação set2011"/>
      <sheetName val="Rollforward Dez 11"/>
      <sheetName val="Teste Saldo Inicial 2009"/>
      <sheetName val="Teste Saldo Inicial 2010"/>
      <sheetName val="Mapa de Movimentação 2008"/>
      <sheetName val="Teste de Depreciação 2008"/>
      <sheetName val="Teste de adições out.08"/>
      <sheetName val="Teste de baixas out.08"/>
      <sheetName val="Teste saldo inicial out.08"/>
      <sheetName val="LOG Teste de Saldo Inicial"/>
      <sheetName val="Custo Depreciação 2008"/>
      <sheetName val="Movimentação out.07"/>
      <sheetName val="Teste de adição out.07"/>
      <sheetName val="LOG teste adição out.07"/>
      <sheetName val="Teste saldo inicial out.07"/>
      <sheetName val="LOG teste inicial out.07"/>
      <sheetName val="Movimentação dez.07"/>
      <sheetName val="Teste de adição dez.07"/>
      <sheetName val="LOG teste adição dez.07"/>
      <sheetName val="Teste Depreciação 31.12.07"/>
      <sheetName val="Custo Depreciação Dez07"/>
      <sheetName val="Teste de baixa out.07"/>
      <sheetName val="LOG Teste saldo inicial out.07"/>
      <sheetName val="Teste de Custo Deprec."/>
      <sheetName val="Propostas de Baixa"/>
      <sheetName val="P2-Mapa de movimentação out.07"/>
      <sheetName val="P3 - Teste de adição out.07"/>
      <sheetName val="P4 - LOG teste adição out.07"/>
      <sheetName val="P5 - Teste de baixa out.07"/>
      <sheetName val="P7-LOG Teste saldo inic out.07"/>
      <sheetName val="P8-Mapa de movimentação dez.07"/>
      <sheetName val="P9 - Teste de adição dez.07"/>
      <sheetName val="P10 - LOG teste adição dez.07"/>
      <sheetName val="P11 - Teste Depreciação Dez07"/>
      <sheetName val="P12 - Teste de Custo Deprec."/>
      <sheetName val="P13 - Propostas de Baixa"/>
      <sheetName val="P6-Teste de saldo inicial out07"/>
      <sheetName val="Mapa de Movimentação out.08"/>
      <sheetName val="Teste de Depreciação out.08"/>
      <sheetName val="Teste de Detalhe de Depreciação"/>
      <sheetName val="Teste de adição out.08"/>
      <sheetName val="Teste de baixa out.08"/>
      <sheetName val="P5 - Teste de Saldo inicial"/>
      <sheetName val="P6 - Teste de Depreciação"/>
      <sheetName val="P7 - Teste de Custo Deprec."/>
      <sheetName val="P8 - Propostas de Baixa"/>
      <sheetName val="P9 - Log ACL - Saldo Inicial"/>
      <sheetName val="P10 - Log ACL - Adições"/>
      <sheetName val="3. Teste Base e Adições"/>
      <sheetName val="4. Teste das Transferências"/>
      <sheetName val="5. Teste Base Instalações"/>
      <sheetName val="6. Orçamento x Saeng"/>
      <sheetName val="7. Depreciação instalações"/>
      <sheetName val="7.1 Depr. Sobras"/>
      <sheetName val="7.2 Depr. Itens conciliados"/>
      <sheetName val="7.3 Depr. Itens Set-Dez 10"/>
      <sheetName val="8. Inspeção Física "/>
      <sheetName val="Relação de lojas"/>
      <sheetName val="Mapa Marisa Lojas"/>
      <sheetName val="Mapa a realizar"/>
      <sheetName val="Resumo adições"/>
      <sheetName val="Contratos"/>
      <sheetName val="PAS Depreciação - Marisa"/>
      <sheetName val="PAS Depreciação - Credi 21"/>
      <sheetName val="Capex"/>
      <sheetName val="Cálculo Taxa Efetiva"/>
      <sheetName val="P2.PAS Depreciação 28.02"/>
      <sheetName val="P2.Teste de Adição Fev.11"/>
      <sheetName val="P3.PAS Depreciação 30.11"/>
      <sheetName val="P4.Teste de Adição nov.10"/>
      <sheetName val="Mapas de Imobilizado"/>
      <sheetName val="Teste Adições e Baixas RT"/>
      <sheetName val="Teste Adições Terminais"/>
      <sheetName val="Ajuste de Anos Anteriores"/>
      <sheetName val="simple size"/>
      <sheetName val="Movimentação "/>
      <sheetName val="PAS Depreciação 31.10.12"/>
      <sheetName val="PAS Depreciação 31.12.12"/>
      <sheetName val="1. Mapa de Imobilizado "/>
      <sheetName val="1. Sumário "/>
      <sheetName val="3. Projeto em Andamento"/>
      <sheetName val="5. Teste de Adição"/>
      <sheetName val="Sample Size"/>
      <sheetName val="P1. Lead"/>
      <sheetName val="P2. Mapa de Movimentação"/>
      <sheetName val="P3. Teste de Adições"/>
      <sheetName val="P4. Teste de Baixas"/>
      <sheetName val="P5. Pas de Depreciação"/>
      <sheetName val="P6. Rollfoward Procedure"/>
      <sheetName val="P6. Rollfoward"/>
      <sheetName val="P6. Threshold and Sample Size"/>
      <sheetName val="P3. Imob. em Andamento"/>
      <sheetName val="P5. Teste de Adições"/>
      <sheetName val="P6. Cálculo Amostra"/>
      <sheetName val="P7. Log ACL"/>
      <sheetName val="Cálculo Amostra"/>
      <sheetName val="Base Seleção"/>
      <sheetName val="Mapa movimentação e PAS"/>
      <sheetName val="Mapa Mov. e PAS Deprec."/>
      <sheetName val="Teste Adições 10-02"/>
      <sheetName val="Parâmetro depreciação"/>
      <sheetName val="Selecao itens custo inicial 02"/>
      <sheetName val="Bem Principal"/>
      <sheetName val="Mapa Imobilizado 30.09.2010"/>
      <sheetName val="Teste Saldo Inicial Imobilizado"/>
      <sheetName val="Teste Adições Imobilizado"/>
      <sheetName val="Parâmetro 31.10.2009"/>
      <sheetName val="Mapa Imobilizado 3112"/>
      <sheetName val="Mapa movimentação e PAS deprec"/>
      <sheetName val="1a. Mapa Fiscal CB01"/>
      <sheetName val="1b. Mapa Fiscal CB02"/>
      <sheetName val="MR"/>
      <sheetName val="1c. PAS Depreciação Fiscal dez"/>
      <sheetName val="2a. Mapa Gerencial CB01"/>
      <sheetName val="2b. Mapa Gerencial CB02"/>
      <sheetName val="2c. PAS Depreciação Ger dez"/>
      <sheetName val="3. Teste de Saldo Inicial"/>
      <sheetName val="3a. Log ACL Saldos Iniciais"/>
      <sheetName val="4a. Log ACL Adições"/>
      <sheetName val="5.Teste de Baixas"/>
      <sheetName val="5a.Log ACL Baixas"/>
      <sheetName val="6. Ganhos ou Perdas nas Baixas"/>
      <sheetName val="7. Imobilizado em Andamento"/>
      <sheetName val="8. Teste detalhe depreciação"/>
      <sheetName val="1.Mapa de Mov. - DSP Com."/>
      <sheetName val="2.PAS Depreciação - DSP Com."/>
      <sheetName val="3.PAS Amort. - DSP Com."/>
      <sheetName val="4.Teste de Adição - DSP Com."/>
      <sheetName val="5.Mapa de Movimentação - Farmax"/>
      <sheetName val="6.PAS Depreciação - Farmax"/>
      <sheetName val="7.PAS Amortização - Farmax"/>
      <sheetName val="8.Teste de Adição - Farmax"/>
      <sheetName val="9.Mapa de Mov. e PAS - DSP Adm."/>
      <sheetName val="10.Nova Tabela"/>
      <sheetName val="11. Nota Explicativa"/>
      <sheetName val="1. Lead"/>
      <sheetName val="Log ACL "/>
      <sheetName val="4. Consolidado"/>
      <sheetName val="1.1. Begoldi"/>
      <sheetName val="1.2. Actio"/>
      <sheetName val="1.3. CBF"/>
      <sheetName val="1.4. Compar"/>
      <sheetName val="1.5. Locado"/>
      <sheetName val="1.6. Mareasa"/>
      <sheetName val="1.7. Nova 10"/>
      <sheetName val="1.8. NIX"/>
      <sheetName val="1.9. Novay"/>
      <sheetName val="1.10. Pense"/>
      <sheetName val="1.11. Traditio"/>
      <sheetName val="2. Depreciacao"/>
      <sheetName val="3. Base imóveis"/>
      <sheetName val="5. Nota Reapresentada"/>
      <sheetName val="2. Teste de Adições"/>
      <sheetName val="3. PAS - Depreciação"/>
      <sheetName val="2. Nota Rel."/>
      <sheetName val="P3-Teste Adição 30-09"/>
      <sheetName val="P4-Teste Saldo Inicial"/>
      <sheetName val="1. Mapa 31.12.10"/>
      <sheetName val="1.Mapa de Imobilização"/>
      <sheetName val="Report Package Italian"/>
      <sheetName val="P1. Mapa de Mov."/>
      <sheetName val="P2.Análise de Var."/>
      <sheetName val="P3. PAS Depreciação"/>
      <sheetName val="P5.Log Saldo Inicial"/>
      <sheetName val="P6. Teste das Adições"/>
      <sheetName val="P11-Teste Impairmen 31.10-31.12"/>
      <sheetName val="P3-Report Package Italian"/>
      <sheetName val="P4- Mapa de Mov."/>
      <sheetName val="P5-Análise de Var."/>
      <sheetName val="P6-PAS Depreciação"/>
      <sheetName val="P7-Log Saldo Inicial"/>
      <sheetName val="P8-Teste das Adições"/>
      <sheetName val="P9-Parâmetro"/>
      <sheetName val="Mapa Imobilizado 30.06.2006"/>
      <sheetName val="Analise de variacao - Custo"/>
      <sheetName val="Analise de variacao - Depreciaç"/>
      <sheetName val="P0. Endereçamento do Risco"/>
      <sheetName val="P1- Lead"/>
      <sheetName val="P2- Mapa do Imobilizado"/>
      <sheetName val="P3- PAS de Depreciação"/>
      <sheetName val="P4- Teste de adições"/>
      <sheetName val="Sample size and threshold"/>
      <sheetName val="P1 Mapa Movimentação"/>
      <sheetName val="P2 PAS da Depreciação"/>
      <sheetName val="P3 Teste Saldo Inicial"/>
      <sheetName val="P5 Imob. Poder Terceiros"/>
      <sheetName val="Base de Seleção_Adição"/>
      <sheetName val="Mapa de Movimentação USGAAP"/>
      <sheetName val="BR GAAP x IFRS"/>
      <sheetName val="Teste de SI (Saldo Inicial)"/>
      <sheetName val="Baixa (Saldo Inicial)"/>
      <sheetName val="Rollforward  - Custo"/>
      <sheetName val="P2 - Movimentação"/>
      <sheetName val="P3 - Conciliação Imobilizado"/>
      <sheetName val="P5 - Teste de Baixas"/>
      <sheetName val="Resumo Levantamento"/>
      <sheetName val="Ajustes e Reclassificações"/>
      <sheetName val="Taxas IFRS"/>
      <sheetName val="P3 -  PAS de Depreciação"/>
      <sheetName val="P4 -  Teste de Adições"/>
      <sheetName val="P6 - Ativo em andamento"/>
      <sheetName val="Rollfoward Imobilizado"/>
      <sheetName val="Mapa_Movimentação"/>
      <sheetName val="Mov analitica exterior"/>
      <sheetName val="Mov analitica consorcios"/>
      <sheetName val="Patrimonial 31-12-2008"/>
      <sheetName val="Imparment"/>
      <sheetName val="Teste Global de Dep."/>
      <sheetName val="Patrimonial (2)"/>
      <sheetName val="Patrimonial 30.09"/>
      <sheetName val="imob em andamento 31-12"/>
      <sheetName val="Imob. Andamento 30.09"/>
      <sheetName val="Nota Geral"/>
      <sheetName val="Mov. Total"/>
      <sheetName val="Mov. Consórcios"/>
      <sheetName val="Mov. Sucursais"/>
      <sheetName val="Global Deprec."/>
      <sheetName val="Arquivo Patrimonial"/>
      <sheetName val="Arquivo Patrimonial."/>
      <sheetName val="Movimentação Liasse"/>
      <sheetName val="Composição Imobilizado"/>
      <sheetName val="Fotos inspeção"/>
      <sheetName val="Movimentação R$"/>
      <sheetName val="Tx. Depr. R$"/>
      <sheetName val="Bens Deprec. R$"/>
      <sheetName val="Global Deprec. R$"/>
      <sheetName val="Imob em curso"/>
      <sheetName val="Admt. Fornecedores"/>
      <sheetName val="Exaustão R$"/>
      <sheetName val="Adição Floresta"/>
      <sheetName val="Adição Imobilizado"/>
      <sheetName val="Nota USGAAP"/>
      <sheetName val="Exaustão USD$"/>
      <sheetName val="Movimentação US$"/>
      <sheetName val="Tx. Depr. U$"/>
      <sheetName val="Bens Deprec. US$"/>
      <sheetName val="Global Deprec. US$"/>
      <sheetName val="Tabela - Tamanho da Amostra"/>
      <sheetName val="Obra em andamento"/>
      <sheetName val="Inspeção Fisica Saldo 31.12.08"/>
      <sheetName val="Imobilizado Andamento"/>
      <sheetName val="Teste Detalhe"/>
      <sheetName val="Global Depr. 30.09"/>
      <sheetName val="Análise de Impairment"/>
      <sheetName val="Exaustão 30.09"/>
      <sheetName val="Ajustes 11.638_ICPC 10 em 2009"/>
      <sheetName val="Imob. em Andam."/>
      <sheetName val="Ajustes 11.638 ICPC 10 em 2008"/>
      <sheetName val="Baixa_reflorestamento"/>
      <sheetName val="Reflorest. em andam."/>
      <sheetName val="Adições Reflorest."/>
      <sheetName val="Exaustão"/>
      <sheetName val="Imoblz. em Andam."/>
      <sheetName val="Itens transferidos para VMFL"/>
      <sheetName val="Adiantam. MI"/>
      <sheetName val="Adiantam. ME"/>
      <sheetName val="Detalhe Composição"/>
      <sheetName val="Imob. andamto."/>
      <sheetName val="Movimentação - R$"/>
      <sheetName val="Global de Dep. - R$ 31.12.06"/>
      <sheetName val="Global de Dep. - R$"/>
      <sheetName val="Movimentação EUR"/>
      <sheetName val="Global de Depreciação EUR"/>
      <sheetName val="Teste Depreciação  R$"/>
      <sheetName val="Movimentação Euros"/>
      <sheetName val="Teste Depreciação  EUR"/>
      <sheetName val="Deprec. 31.12.06"/>
      <sheetName val="Imob.Andamento"/>
      <sheetName val="Global de Dep. - R$ 31.10.06"/>
      <sheetName val="Inspeção"/>
      <sheetName val="Log (inspeção)"/>
      <sheetName val="Log (adições)"/>
      <sheetName val="Medicamentos"/>
      <sheetName val="TxDepr"/>
      <sheetName val="Imob.em curso"/>
      <sheetName val="Teste de Adições 31.12.2006"/>
      <sheetName val="Sistema Patrimonial"/>
      <sheetName val="Utilização e Vida Útil dos Bens"/>
      <sheetName val="Alto forno"/>
      <sheetName val="Fazendas Registradas"/>
      <sheetName val="Imobilizado mov"/>
      <sheetName val="Global Depreciação - 30.09.05"/>
      <sheetName val="Ativo Permantente MG"/>
      <sheetName val="Mov. R$"/>
      <sheetName val="PEP's e OI's"/>
      <sheetName val="Adição PEP's e OI's "/>
      <sheetName val="Adição Adiantamentos"/>
      <sheetName val="Transferencias 17 para 15"/>
      <sheetName val="Adiçoes Florestas"/>
      <sheetName val="Variação Cambial"/>
      <sheetName val="Teste Juros"/>
      <sheetName val="Controle Juros"/>
      <sheetName val="Imobilizado - Resultado"/>
      <sheetName val="BTD - PPC"/>
      <sheetName val="Consolidação"/>
      <sheetName val="Mov. US$"/>
      <sheetName val="Global Deprec.USGAAP US$"/>
      <sheetName val="Comp Im Andamento"/>
      <sheetName val="IM em AND"/>
      <sheetName val="Emprestimo PPC"/>
      <sheetName val="EMPRESTIMOXAPLICAÇÃO"/>
      <sheetName val="Global Deprec. (2)"/>
      <sheetName val="Relatório Societário"/>
      <sheetName val="Tickmarks (2)"/>
      <sheetName val="Tx Deprec."/>
      <sheetName val="PEP's e OI's Revisão Edmar"/>
      <sheetName val="PEP's e OI's (2)"/>
      <sheetName val="Movimentação_Imobilizado"/>
      <sheetName val="Depreciação Subsequente_31.12"/>
      <sheetName val="Adições Imobilizado 31.12"/>
      <sheetName val="Saldo Imobilizado"/>
      <sheetName val="Movimentação PPC"/>
      <sheetName val="Itens tot.depre."/>
      <sheetName val="Itens tot.depre. - Out.07"/>
      <sheetName val="Movim. Imobilizado"/>
      <sheetName val="Depreciação Imobilizado"/>
      <sheetName val="Adições Detalhe"/>
      <sheetName val="Baixa Detalhe"/>
      <sheetName val="Impairment Imobilizado"/>
      <sheetName val="Reavaliação Imobilizado"/>
      <sheetName val="Detalhe Adição"/>
      <sheetName val="Detalhe Baixa"/>
      <sheetName val="Composição Saldo 31.12.2008"/>
      <sheetName val="Análise segregação deprec."/>
      <sheetName val="Depreciação obras clube"/>
      <sheetName val="Rec. dep."/>
      <sheetName val="GAAP"/>
      <sheetName val="Movim. Imob."/>
      <sheetName val="Movim. Intangível"/>
      <sheetName val="Imobilizado em Curso 31.12"/>
      <sheetName val="Imobilizado em Curso 31.08"/>
      <sheetName val="Adições 31.08"/>
      <sheetName val="Impairment BBN"/>
      <sheetName val="Importações em Andamento 31.12"/>
      <sheetName val="Importações em Andamento 31.08"/>
      <sheetName val="Importações em Andamento"/>
      <sheetName val="Ajustes 11.638 ICPC 10 em 2009"/>
      <sheetName val="Projeto MIN-0902"/>
      <sheetName val="Itens Selecionados"/>
      <sheetName val="Florest. em Andamento"/>
      <sheetName val="Depreciação IFRS 31.12"/>
      <sheetName val="Depreciação BrGaap 30.09"/>
      <sheetName val="Teste detalhe Adições"/>
      <sheetName val="Teste Baixa do Imobilizado"/>
      <sheetName val="Nota Explicativa 8"/>
      <sheetName val="Mapa Imob e PAS deprec 31.10.08"/>
      <sheetName val="Mapa Imob. 31.12.08"/>
      <sheetName val="Selecao Adições"/>
      <sheetName val="Selecao Saldo Inicial"/>
      <sheetName val="NE - Imobilizado - Colégio"/>
      <sheetName val="NE - Imobilizado - Educare"/>
      <sheetName val="NE - Imobilizado - Consolidado"/>
      <sheetName val="NE - Intangível - Educare"/>
      <sheetName val="NE - Intangível - Colégio"/>
      <sheetName val="NE - Intangível - Consolidado"/>
      <sheetName val="Para Referência - Tabela DAAM"/>
      <sheetName val="Imobilizado IFRS"/>
      <sheetName val="Adições 13211003 {PPC}"/>
      <sheetName val="Parâmetro "/>
      <sheetName val="Mov. Imobilizado 2011"/>
      <sheetName val="Teste de Adição de Imobilizado"/>
      <sheetName val="Cálculo da Amostra"/>
      <sheetName val="1. Procedimentos Acordados"/>
      <sheetName val="2. Conta Gráfica"/>
      <sheetName val="1. Mapa Total Geral"/>
      <sheetName val="4. Teste custo inicial"/>
      <sheetName val="5. Movimentação - Obras"/>
      <sheetName val="6. Histórico Obras em Andamento"/>
      <sheetName val="7. Aging - Obras em Andamento"/>
      <sheetName val="Tabela Novo Enfoque"/>
      <sheetName val="3.1. Teste de adições - Set"/>
      <sheetName val="3.2. Teste de adições - Dez"/>
      <sheetName val="4. Imob. em andamento"/>
      <sheetName val="6. Teste de Baixa"/>
      <sheetName val="7. Analise de Budget"/>
      <sheetName val="8. Relação Lojas"/>
      <sheetName val="9. Carta Comentário"/>
      <sheetName val="2. Análise de Impairment"/>
      <sheetName val="3. Mapa de mov. Imob."/>
      <sheetName val="5. PAS SI"/>
      <sheetName val="6. Teste de depreciação"/>
      <sheetName val="6.1 Teste de dep. MDM"/>
      <sheetName val="7. Teste de Baixa"/>
      <sheetName val="Balancete"/>
      <sheetName val="8. Agio"/>
      <sheetName val="2. Procedimentos"/>
      <sheetName val="3. Mapa do Imobilizado"/>
      <sheetName val="6. AVP"/>
      <sheetName val="7. Baixas"/>
      <sheetName val="8. Adição"/>
      <sheetName val="9.Saldo Inicial"/>
      <sheetName val="P2.1 - Rollforward"/>
      <sheetName val="P3 - Mapa Imobilizado "/>
      <sheetName val="P4 - Teste de Adições e Baixas"/>
      <sheetName val="P5 - Teste de Deprec Dez-2010"/>
      <sheetName val="P5 - Teste de Adições e Baixas"/>
      <sheetName val="Teste"/>
      <sheetName val="Movimentação (2009)"/>
      <sheetName val="Conciliação"/>
      <sheetName val="Comp. Equip. Deposito"/>
      <sheetName val="TO DO"/>
      <sheetName val="Cont. Patrimonial"/>
      <sheetName val="Seleção Adição"/>
      <sheetName val="Composição Intangível"/>
      <sheetName val="Depreciação Global"/>
      <sheetName val="Riscos"/>
      <sheetName val="PCC's"/>
      <sheetName val="Resumo dos Riscos"/>
      <sheetName val="Patrimônio"/>
      <sheetName val="Safra Cana"/>
      <sheetName val="Global Exaustão"/>
      <sheetName val="Teste Vasilhames"/>
      <sheetName val="Classes ANP"/>
      <sheetName val="Rollforward Imobilizado"/>
      <sheetName val="Composição das Adições"/>
      <sheetName val="Confronto Controle Patrim"/>
      <sheetName val="Teste deprec exaust"/>
      <sheetName val="Teste taxas depreciacao"/>
      <sheetName val="1. Movimentação"/>
      <sheetName val="2. Sample Size"/>
      <sheetName val="3.Seleção "/>
      <sheetName val="4. Global de depreciação "/>
      <sheetName val="5. Obras em andamento"/>
      <sheetName val="5.Cobertura de Seguros"/>
      <sheetName val="Benfeitorias e Imob em Andament"/>
      <sheetName val="Bens destinados a venda"/>
      <sheetName val="Teste - Imobilizado"/>
      <sheetName val="Cut-off do imobilizado "/>
      <sheetName val="Teste Global de Depreciação"/>
      <sheetName val="Teste de Exaustão"/>
      <sheetName val="Teste de Depreciação Global"/>
      <sheetName val="Teste Global Depreciação"/>
      <sheetName val="Teste Depreciações"/>
      <sheetName val="Cálculo do Parametro"/>
      <sheetName val="Teste Exaustão"/>
      <sheetName val="Seleção Adições Set"/>
      <sheetName val="Seleção Adições  Dez"/>
      <sheetName val="Seleção Baixas"/>
      <sheetName val="ttca-imob (2)"/>
      <sheetName val="Itens tot dep 99"/>
      <sheetName val="Itens tot dep 00"/>
      <sheetName val="sales vol."/>
      <sheetName val="Abril"/>
      <sheetName val="AFinanc"/>
      <sheetName val="Pas Depreciação 31-12-10"/>
      <sheetName val="Pas Depreciação 31-10-10"/>
      <sheetName val="itens totalmente depreciados"/>
      <sheetName val="(1) Rollfoward Set-08"/>
      <sheetName val="(2) L1 x L2"/>
      <sheetName val="(3) Ajuste GAAP - Ago-08"/>
      <sheetName val="(4) Ajuste GAAP Jun-08"/>
      <sheetName val="(5) Patrimonio X Contábil - BR"/>
      <sheetName val="(6) Patrimonio X Contábil - US"/>
      <sheetName val="(7) Mapa Mov. - BRGAAP"/>
      <sheetName val="(8) PAS - Depreciação - 31.08"/>
      <sheetName val="(9) PAS - Depreciação - BRGAAP"/>
      <sheetName val="(10) Mapa Mov. - USGAAP"/>
      <sheetName val="(11) PAS - Depreciação - USGAAP"/>
      <sheetName val="(12) Dif. Taxa"/>
      <sheetName val="(13) Imob. em Andamento"/>
      <sheetName val="(14) Custo Corig. x Depreciação"/>
      <sheetName val="(15) Adição"/>
      <sheetName val="(16) Teste Sld. Inicial"/>
      <sheetName val="(17) Baixa"/>
      <sheetName val="(18) Impairment"/>
      <sheetName val="(19) Prov. Obsoleto"/>
      <sheetName val="(1) L1 x L2"/>
      <sheetName val="(2) Ajuste GAAP - 31.08"/>
      <sheetName val="(3) Ajuste GAAP - 31.06"/>
      <sheetName val="(4) Patrimonio X Contábil - BR"/>
      <sheetName val="(5) Patrimonio X Contábil - US"/>
      <sheetName val="(6) Mapa Mov. - BRGAAP"/>
      <sheetName val="(7) PAS - Depreciação - 31.08"/>
      <sheetName val="(8) PAS - Depreciação - BRGAAP"/>
      <sheetName val="(9) Mapa Mov. - USGAAP"/>
      <sheetName val="(10) PAS - Depreciação - USGAAP"/>
      <sheetName val="(11) Dif. Taxa"/>
      <sheetName val="(12) Imob. em Andamento"/>
      <sheetName val="(12) Custo Corig. x Depreciação"/>
      <sheetName val="(13) Adição"/>
      <sheetName val="(14) Teste Sld. Inicial"/>
      <sheetName val="(15) Baixa"/>
      <sheetName val="(16) Impairment"/>
      <sheetName val="(17) Prov. Obsoleto"/>
      <sheetName val="Mov 31.10.2007"/>
      <sheetName val="Mov 31.12.2007 "/>
      <sheetName val="Global Dep 31.10.2007"/>
      <sheetName val="Movimentação 30.06.2007"/>
      <sheetName val="Global de Dep. 30.06.2007"/>
      <sheetName val="NE10"/>
      <sheetName val="Quadro NE 10"/>
      <sheetName val="Adição 31.12.08"/>
      <sheetName val="Baixa 31.12.08"/>
      <sheetName val="Depreciação 31.12.08"/>
      <sheetName val="Totalmente Deprec. 31.12.08"/>
      <sheetName val="Mov Diferido"/>
      <sheetName val="Movimentações Imobilizado 30.09"/>
      <sheetName val="Movimentações Imobilizado 31.12"/>
      <sheetName val="Movimentações Diferido 30.09"/>
      <sheetName val="Movimentações Diferido 31.12"/>
      <sheetName val="Global de Depreciação - Gest."/>
      <sheetName val="Global de Amortização"/>
      <sheetName val="Razao_Imob"/>
      <sheetName val="ATIVO"/>
      <sheetName val="ce"/>
      <sheetName val="local"/>
      <sheetName val="INDIECO1"/>
      <sheetName val="Teste Adições Diferido"/>
      <sheetName val="Teste Fechamento de Loja"/>
      <sheetName val=" Calc Depreciação OUT"/>
      <sheetName val=" Calc Depreciação DEZ"/>
      <sheetName val="Depre. Imóveis"/>
      <sheetName val="Adições Benfeitorias "/>
      <sheetName val="Dados"/>
      <sheetName val="Dados (2)"/>
      <sheetName val="Mov. PPC"/>
      <sheetName val="Imob a regularizar"/>
      <sheetName val="Projeção Imobilizado"/>
      <sheetName val="Mov. Set02 PPC"/>
      <sheetName val="Mov. Dez02 PPC"/>
      <sheetName val="Teste deprec."/>
      <sheetName val="Teste Aquis."/>
      <sheetName val="Movimentação Set02 PPC"/>
      <sheetName val="APOIO"/>
      <sheetName val="N"/>
      <sheetName val="Plan1"/>
      <sheetName val="Depreciação Moldes Uso"/>
      <sheetName val="Depreciação "/>
      <sheetName val="Mov. Permanente"/>
      <sheetName val="Movimentação_Interim"/>
      <sheetName val="Movimentação_Final"/>
      <sheetName val="PAS Deprec Dez"/>
      <sheetName val="Teste_Adições"/>
      <sheetName val="Log_Adições"/>
      <sheetName val="Log Imob. andamento"/>
      <sheetName val="A - Mapa"/>
      <sheetName val="A - MAPA RTT"/>
      <sheetName val="B - PAS Deprec."/>
      <sheetName val="C - Teste adições"/>
      <sheetName val="D - Adiantamento"/>
      <sheetName val="E - Andamento"/>
      <sheetName val="F - Resumo dos Laudos"/>
      <sheetName val="BOLETAR"/>
      <sheetName val="ICMS-Cofins Arcos"/>
      <sheetName val="Suporte Fluxo de caixa"/>
      <sheetName val="5. Sample Size Table"/>
      <sheetName val="INFO"/>
      <sheetName val="ABRIL 2000"/>
      <sheetName val="Mapa Mov Imobilizado"/>
      <sheetName val="Mapa Mov e PAS Depr"/>
      <sheetName val="Imobilzado em Andamento"/>
      <sheetName val="Bx Ativo Imob."/>
      <sheetName val=""/>
      <sheetName val="Teste Detalhes"/>
      <sheetName val="Exaustão U$"/>
      <sheetName val="Worksheet in 5610 Imobilizado C"/>
      <sheetName val="Taxa Depreciação"/>
      <sheetName val="BIA"/>
      <sheetName val="Portabilidade"/>
      <sheetName val="Teste das Baixas"/>
      <sheetName val="NE (2)"/>
      <sheetName val="Baixas Brasil Oil"/>
      <sheetName val="Tamanho Amostra"/>
      <sheetName val="Detalhe Adição Aeronaves 31.12"/>
      <sheetName val="Adições OS"/>
      <sheetName val="Compos. Patrimônio 31.12.09"/>
      <sheetName val="Dep. Benfeit. Hangares"/>
      <sheetName val="Dep. Benfeit. Aero Arrendadas"/>
      <sheetName val="Tamanho da Amostra"/>
      <sheetName val="1.MAP"/>
      <sheetName val="1.1.Mapa de Movimentação"/>
      <sheetName val="2.Deprec. e Amort. 30.09.2010"/>
      <sheetName val="2.1Deprec. e Amort. 31.12.2010"/>
      <sheetName val="3.Imob. em Andamento 30.09.10"/>
      <sheetName val="3.Imob. em Andamento 31.12.10"/>
      <sheetName val="4. Imob. And. Contratos "/>
      <sheetName val="5. Ponto Comercial - Detalhes"/>
      <sheetName val="5.1 Amortização Ponto Comercial"/>
      <sheetName val="6.Teste de adições"/>
      <sheetName val="7.Teste de baixas"/>
      <sheetName val="8.Teste de Adições 31.12"/>
      <sheetName val="9.Teste Custo Inicial"/>
      <sheetName val="P2. Mapa_Ativo Fixo"/>
      <sheetName val="P2.1 Mapa_Intangível"/>
      <sheetName val="P3. PAS_Depreciação"/>
      <sheetName val="P4. Teste de adição"/>
      <sheetName val="P5. Tabela DAAM"/>
      <sheetName val="P1. Mapa de Imobilizado"/>
      <sheetName val="P2. PAS Depreciação"/>
      <sheetName val="P4. Teste de Baixa"/>
      <sheetName val="9. Teste IPE"/>
      <sheetName val="10. Log"/>
      <sheetName val="11. Sample size and threshold"/>
      <sheetName val="Mapa Mov. Participações"/>
      <sheetName val="Mapa Mov. VitoriaPAR"/>
      <sheetName val="Mapa Mov. Industria"/>
      <sheetName val="Aging - Industria"/>
      <sheetName val="Aging - VitoriaPAR"/>
      <sheetName val="Pas de Depreciação Partic."/>
      <sheetName val="Pas de Depreciação VitoriaPAR"/>
      <sheetName val="Pas de Depreciação Industria"/>
      <sheetName val="Nota Vida Util - Impairment"/>
      <sheetName val="1.Mapa de Imobilizado (I)"/>
      <sheetName val="4. PAS - Depreciação (F)"/>
      <sheetName val="2.Teste de Adições (I)"/>
      <sheetName val="3. PAS - Depreciação (I)"/>
      <sheetName val="Enfoque"/>
      <sheetName val="2. Mapa de Imobilizado"/>
      <sheetName val="LOG's ACL"/>
      <sheetName val="1. Mapa de Imobilizado"/>
      <sheetName val="Determination Sample Size"/>
      <sheetName val="P2 Mapa Movimentação"/>
      <sheetName val="P3 PAS Depreciação "/>
      <sheetName val="P4 Teste de Adição"/>
      <sheetName val="P5. Relação Fazendas"/>
      <sheetName val="PAS Depreciação  (2)"/>
      <sheetName val="RollForward Dez.09"/>
      <sheetName val="RollForward Set.09"/>
      <sheetName val="Mapa Ago.2009"/>
      <sheetName val="PAS Baixas"/>
      <sheetName val="Teste de Adições Ago.09"/>
      <sheetName val="Imob Andamento Ago.09"/>
      <sheetName val="Rollfoward 31.07.2010"/>
      <sheetName val="Teste de Integridade"/>
      <sheetName val="Teste de Adições e Baixas"/>
      <sheetName val="P1. Mapa Imobilizado"/>
      <sheetName val="P3. Adições"/>
      <sheetName val="P4. Baixa"/>
      <sheetName val="NE "/>
      <sheetName val="P1. Procedimentos Efetuados"/>
      <sheetName val="P2. Mapa de Imobilizado"/>
      <sheetName val="P4. Amostra"/>
      <sheetName val="P5. Capitalização Juros"/>
      <sheetName val="Global Depreciação 31.12"/>
      <sheetName val="Detalhe 31.12"/>
      <sheetName val="IPE - itens 100% depreciados"/>
      <sheetName val="Global Depreciação 31.10"/>
      <sheetName val="Detalhe 31.10"/>
      <sheetName val="Imobilizado em Andamento 31.10"/>
      <sheetName val="Obras em And. 31.10"/>
      <sheetName val="Obras em And. 31.12"/>
      <sheetName val="Adiantamento a fornecedores"/>
      <sheetName val="11401001 Ad. Fornecedores"/>
      <sheetName val="11401009 Ad. importação"/>
      <sheetName val="11401010 Ad. Exportação"/>
      <sheetName val="Imob. And. 30.09"/>
      <sheetName val="Análise Impairment"/>
      <sheetName val="Comparativo Depreciação"/>
      <sheetName val="Amarração relatório"/>
      <sheetName val="Lçtos reclassif. imob"/>
      <sheetName val="Composição Mov. Dep."/>
      <sheetName val="Mov até 30.09"/>
      <sheetName val="Mov. até 31.11"/>
      <sheetName val="Global Dep"/>
      <sheetName val="CALCULO DEPRECIAÇÃO"/>
      <sheetName val="Teste Global Depreciaçao"/>
      <sheetName val="IMOBILIZAÇÃO"/>
      <sheetName val="CALCULO DEPRECIAÇÃO (2)"/>
      <sheetName val="Amarracao Relatorio"/>
      <sheetName val="Lçtos reclassif. imo"/>
      <sheetName val="Amarração p. Relatório"/>
      <sheetName val="Global Depreciação 28.02.07"/>
      <sheetName val="Teste Adições 28.02.2007"/>
      <sheetName val="Movimentação28.02.2007"/>
      <sheetName val="Teste Adições 28.02.07"/>
      <sheetName val="CPT ELT"/>
      <sheetName val="Movimentação 30-09"/>
      <sheetName val="NE 11"/>
      <sheetName val="Análise Indicativos Impairment"/>
      <sheetName val="Movimentação IFRS"/>
      <sheetName val="Quadro DF"/>
      <sheetName val="Baixa Hard-Software"/>
      <sheetName val="Adiant Fornec."/>
      <sheetName val="Claims Contratuais"/>
      <sheetName val="Adição 31.08"/>
      <sheetName val="Baixas 31.08"/>
      <sheetName val="Imob. em Curso 31.12"/>
      <sheetName val="Imob. em Curso 31.08"/>
      <sheetName val="Requisitos"/>
      <sheetName val="Teste Reavaliação"/>
      <sheetName val="Mov. Arrendamento"/>
      <sheetName val="Teste Baixas - Mov Arrendamento"/>
      <sheetName val="Amort. Benf."/>
      <sheetName val="Ajuste"/>
      <sheetName val="System_Menu"/>
      <sheetName val="Receita -Pós Pago"/>
      <sheetName val="Comparativo (UIR)"/>
      <sheetName val="Doação Terreno"/>
      <sheetName val="Gastos Implantação"/>
      <sheetName val="N.E."/>
      <sheetName val="Rel.Bal.Geral-430-440"/>
      <sheetName val="Rel.Bal.Geral-1"/>
      <sheetName val="Rel.Bal.Geral-2"/>
      <sheetName val="Rel.Bal.Geral-4"/>
      <sheetName val="Rel.Bal.Geral-5"/>
      <sheetName val="Rel.Bal.Geral-510"/>
      <sheetName val="Rel.Bal.Geral-520"/>
      <sheetName val="Rel.Bal.Geral-410-420"/>
      <sheetName val="Seleção Adições 1º. Sem."/>
      <sheetName val="Seleção Adições 2º. Sem."/>
      <sheetName val="Seleção Imobilizado"/>
      <sheetName val="Seleção Imobilizado 1209"/>
      <sheetName val="Saldo Inicial em 2009"/>
      <sheetName val="Depreciação 1209"/>
      <sheetName val="Teste de Baixas 2009"/>
      <sheetName val="Teste de SI do Imobilizado"/>
      <sheetName val="Teste de Adições Imobilizado"/>
      <sheetName val="Pontos Carta Comentário"/>
      <sheetName val="Teste Adição Imobilizado"/>
      <sheetName val="Movimentação_2008"/>
      <sheetName val="ACT Input (2)"/>
      <sheetName val="US$98"/>
      <sheetName val="Benfeitorias"/>
      <sheetName val="Comp. Imob. 2009"/>
      <sheetName val="Global de Depreciação - 09"/>
      <sheetName val="Detalhe Depr. 2008"/>
      <sheetName val="Adição e Baixa "/>
      <sheetName val="Movimentação 31.12.2010"/>
      <sheetName val="PAS Dep. BRGAAP "/>
      <sheetName val="PAS Dep. IFRS"/>
      <sheetName val="P1 . Mapa Movimentação"/>
      <sheetName val="P2 . Teste Depreciações"/>
      <sheetName val="P3. 132014 Imob. And."/>
      <sheetName val="P4. 132051 Imob. And. (AM)"/>
      <sheetName val="P5. 132054 Imob. And."/>
      <sheetName val="Global de depreciação 31.12"/>
      <sheetName val="Detalhe Adições 31.12"/>
      <sheetName val="Baixa de Benfeitoria  Andamento"/>
      <sheetName val="Global de depreciação 31.10"/>
      <sheetName val="Detalhe Adições 31_10"/>
      <sheetName val="Análise Benfeitorias em and."/>
      <sheetName val="Análise Benf. andam 31.12."/>
      <sheetName val="Análise Benf.Andamento"/>
      <sheetName val="5 E 6"/>
      <sheetName val="sysWorkbook"/>
      <sheetName val="Mapa out.06"/>
      <sheetName val="Mapa dez.06"/>
      <sheetName val="PAS DEPRC"/>
      <sheetName val="TCalc "/>
      <sheetName val="NE 31.12.09"/>
      <sheetName val="NE 30.09.09"/>
      <sheetName val="Mapa Movimentação 09.09"/>
      <sheetName val="Mapa Movimentação 12.09"/>
      <sheetName val="Cálculo Amostras"/>
      <sheetName val="Suporte relatório"/>
      <sheetName val="{PPC} - Mapa de Imobilizado"/>
      <sheetName val="Juros Capitalizados"/>
      <sheetName val="Mapa Imobilizado - 30.04.2012"/>
      <sheetName val="Mapa Intangível - 30.04.2012"/>
      <sheetName val="Complemento teste de Adições"/>
      <sheetName val="Mapa Depreciação"/>
      <sheetName val="Mapa Intangível"/>
      <sheetName val="Imobilizado 31-12-2011"/>
      <sheetName val="PAS - 31-12-2011"/>
      <sheetName val="2. Lead"/>
      <sheetName val="3. Mapa De Imobilizado 31.12"/>
      <sheetName val="4. Imobilizado em Andamento"/>
      <sheetName val="5. Adição 30.09"/>
      <sheetName val="5.1 Adição 31.12"/>
      <sheetName val="7. NE"/>
      <sheetName val="8. Suporte NE"/>
      <sheetName val="Teste de Integridade "/>
      <sheetName val="9. Parâmetro"/>
      <sheetName val="Ajuste Depreciação"/>
      <sheetName val="Carta Comentário"/>
      <sheetName val="Ajustes Propostos"/>
      <sheetName val="Mapa e Pas de Depreciação"/>
      <sheetName val="Bens para Revenda"/>
      <sheetName val="estoque total dez_98"/>
      <sheetName val="Mapa de imob. e PAS 30.09.2010"/>
      <sheetName val="Mapa Imob. PAS 31.12.2010"/>
      <sheetName val="Mapa Imob e PAS IFRS 31.12.2010"/>
      <sheetName val="Teste Saldo Inicial e Adições"/>
      <sheetName val="Lead Resumo"/>
      <sheetName val="Mapa Imobilizado 31.12.2010"/>
      <sheetName val="Mapa de Intangível"/>
      <sheetName val="Mapa Intangível 30.11.12"/>
      <sheetName val="Mapa Imob 30.11.12"/>
      <sheetName val="Mapa Imob 31.12.12"/>
      <sheetName val="PAS Depreciacao Montebel 31.12"/>
      <sheetName val="Teste Direcionado"/>
      <sheetName val="Parametro PAS"/>
      <sheetName val="Adição "/>
      <sheetName val="Amostra - Seleções Adicionais"/>
      <sheetName val="Movimentação 2003"/>
      <sheetName val="Movimentação 2002"/>
      <sheetName val="Cálculo da Depreciação"/>
      <sheetName val="Terrenos e Edificações"/>
      <sheetName val="Check list Impairment"/>
      <sheetName val="Rolfoward"/>
      <sheetName val="Calculo Amostra"/>
      <sheetName val="NE Intangivel"/>
      <sheetName val="CRÉDITOS A RECEBER"/>
      <sheetName val="VAREX0698"/>
      <sheetName val="fluxo_caixa"/>
      <sheetName val="P2. Procedimentos"/>
      <sheetName val="P3. Mapa Imobilizado"/>
      <sheetName val="P4. PAS - Depreciação"/>
      <sheetName val="P5. Cálculo Tx Depreciação "/>
      <sheetName val="P6. Ajuste Depreciação"/>
      <sheetName val="P4. Adições e Baixas"/>
      <sheetName val="P5. PAS - Depreciação"/>
      <sheetName val="2. Adições e Baixas"/>
      <sheetName val="4.Cálculo Tx Depreciação "/>
      <sheetName val="1. Investimento Melhorias Terra"/>
      <sheetName val="1.1 Análise Fert. por Fazenda "/>
      <sheetName val="2. Mapa do Imobilizado"/>
      <sheetName val="3. PAS Depreciação FISCAL"/>
      <sheetName val="2. Mapa de Mov. USGAAP"/>
      <sheetName val="3. Teste de Adições 30.09"/>
      <sheetName val="5. PAS de Deprec. BRGAAP"/>
      <sheetName val="7. PAS de Deprec. USGAAP"/>
      <sheetName val="2. Teste de Saldo Inicial"/>
      <sheetName val="3.1 Teste de Adições 31.12"/>
      <sheetName val="4. Mapa de Mov. BRGAAP"/>
      <sheetName val="6. Mapa de Mov. USGAAP"/>
      <sheetName val="PAS de Deprec."/>
      <sheetName val="ISRE 2400"/>
      <sheetName val="Análise Imobilizado"/>
      <sheetName val="Mapa Imobilizado BRGAAP"/>
      <sheetName val="PAS Depreciação  BRGAAP"/>
      <sheetName val="Mapa Imobilizado IFRS"/>
      <sheetName val="PAS Depreciação IFRS "/>
      <sheetName val="PAS Depreciação 05.2010"/>
      <sheetName val="1- Passos do Planejamento"/>
      <sheetName val="P2. Teste Saldo Inicial "/>
      <sheetName val="P3. PAS Depreciação "/>
      <sheetName val="Sample Size "/>
      <sheetName val="P2.Teste de Adição 30.11"/>
      <sheetName val="P3. Adto Imobilizado Nov11"/>
      <sheetName val="P4.PAS Depreciação 30.11"/>
      <sheetName val="P5.Teste de Adição 28.02"/>
      <sheetName val="P6. Adto Imobilizado Fev12"/>
      <sheetName val="P7.PAS Depreciação 28.02"/>
      <sheetName val="P2.1 Teste de Adição - 30.11 "/>
      <sheetName val="P2.2 Teste de Adição - 28.02"/>
      <sheetName val="P4. Adtos à Fornec - 30.11 "/>
      <sheetName val="P5. Sample Size"/>
      <sheetName val="P6a.Check list Impairment"/>
      <sheetName val="P6b. Calculo Impairment DTT"/>
      <sheetName val="P6c.Cálculo Impairment SEW"/>
      <sheetName val="P7. Business Plan {PPC}"/>
      <sheetName val="P8.Analise de Sensibilidade DTT"/>
      <sheetName val="P9. Rollforward"/>
      <sheetName val="Teste de Saldos Iniciais"/>
      <sheetName val="5. Teste de obras em andamento"/>
      <sheetName val="5.1 Aging Obras em Andto."/>
      <sheetName val="6. Transferências"/>
      <sheetName val="Análise de Recuperabilidade"/>
      <sheetName val="Procedimentos Acordados"/>
      <sheetName val="P1. Mapa de Imob."/>
      <sheetName val="P4. Sample size and threshold"/>
      <sheetName val="P3 - Teste de adição"/>
      <sheetName val="Sample Sizes"/>
      <sheetName val="1. Mapa Correcta"/>
      <sheetName val="1. Mapa Correcta (2)"/>
      <sheetName val="2. PAS Depreciação "/>
      <sheetName val="3. Imob em And Correcta"/>
      <sheetName val="3. Adições 2013"/>
      <sheetName val="4. Teste de Adição - Set.13"/>
      <sheetName val="5. Determination Sample"/>
      <sheetName val="Conciliação {ppc}"/>
      <sheetName val="PIS-99"/>
      <sheetName val="Confronto"/>
      <sheetName val="Depreciação e Amortização"/>
      <sheetName val="Composição Patrimonial SET"/>
      <sheetName val="Composição Patrimonial"/>
      <sheetName val="Mapa de Movimentação (2)"/>
      <sheetName val="Parâmetro (2)"/>
      <sheetName val="Procedimento"/>
      <sheetName val="Teste Adição "/>
      <sheetName val="Mov. DFC e NE"/>
      <sheetName val="Check List"/>
      <sheetName val="Nota explicativa Movimentação"/>
      <sheetName val="Lead - Ajustada 2008-2009"/>
      <sheetName val="Global Depreciações"/>
      <sheetName val="Composição do Saldo Inicial"/>
      <sheetName val="Validação Saldo Inicial"/>
      <sheetName val="Limitação de Extensão"/>
      <sheetName val="Depreciação Analítica"/>
      <sheetName val="Compos. imobilizado"/>
      <sheetName val="Seleção compos. imobilizado"/>
      <sheetName val="NOTA EXPLICATIVA FINAL"/>
      <sheetName val="Mov"/>
      <sheetName val="Mov. p.relat."/>
      <sheetName val="Global Dep."/>
      <sheetName val="Bens 100% Depreciados"/>
      <sheetName val="Deemed cost"/>
      <sheetName val="AVP Leasing"/>
      <sheetName val="Análise Garantia"/>
      <sheetName val="P2. Programa de Trabalho"/>
      <sheetName val="P3. Mapa"/>
      <sheetName val="P4. Depreciação 31.10"/>
      <sheetName val="P6. Depreciação 31.12"/>
      <sheetName val="P7 - Nota"/>
      <sheetName val="P4. Depreciação 31.08"/>
      <sheetName val="Parâmetro de receita"/>
      <sheetName val="Mapa Lwarcel"/>
      <sheetName val="Mapa Florestal"/>
      <sheetName val="Mapa Química"/>
      <sheetName val="Mapa Nordeste"/>
      <sheetName val="Mapa Lubrificantes"/>
      <sheetName val="DAAM (Seleção)"/>
      <sheetName val="Vida Útil Projeto H"/>
      <sheetName val="3. Imobilizado em Andamento"/>
      <sheetName val="4. NE"/>
      <sheetName val="5. Parâmetro"/>
      <sheetName val="Suporte NE"/>
      <sheetName val="10. Juros Capitalizados"/>
      <sheetName val="11. Bens em Garantia"/>
      <sheetName val="Parâmetro Seleção"/>
      <sheetName val="3. Mapa De Imobilizado"/>
      <sheetName val="5. Adição"/>
      <sheetName val="4.Mapa - Almeida"/>
      <sheetName val="3.Mapa - V. Alegre"/>
      <sheetName val="Cálculo Cliente Despesas Financ"/>
      <sheetName val="Cálculo Despesas Financ"/>
      <sheetName val="Pendencias "/>
      <sheetName val="Mapa Imobilizado 31-12-2011"/>
      <sheetName val="Imob. em Andamento 31-12-2011"/>
      <sheetName val="Bens em Garantia"/>
      <sheetName val="Mapa Imobilizado COVL"/>
      <sheetName val="Parâmetro 31-12"/>
      <sheetName val="DAAM Adição Imobilizado"/>
      <sheetName val="Amostra Teste de Adições"/>
      <sheetName val="Amostra Saldo Inicial"/>
      <sheetName val="Amostra Teste de Baixas"/>
      <sheetName val="Definição Amostra e Intervalo"/>
      <sheetName val="Mapa Imob. e Int. - Data Center"/>
      <sheetName val="Depreciação - Data Center"/>
      <sheetName val="Capitalização de Juros - DC"/>
      <sheetName val="Mapa Imob. e Intang. - Telecom"/>
      <sheetName val="Depreciação - Telecom"/>
      <sheetName val="Adição de Imob. - Data Center"/>
      <sheetName val="Adição de Imob. - Telecom"/>
      <sheetName val="Adição Intang. - Data Center"/>
      <sheetName val="Estoque - Telecom"/>
      <sheetName val="Amortização Carteira de Cliente"/>
      <sheetName val="Purchase Price Allocation"/>
      <sheetName val="0. Rollforward"/>
      <sheetName val="2. Mapa de Mov. Imob 31.12"/>
      <sheetName val="3. Mapa Mov. Intang. 30.09"/>
      <sheetName val="4. Mapa Mov. Intang. 31.12"/>
      <sheetName val="5.1 Teste Alternativo"/>
      <sheetName val="6. Teste de Adição"/>
      <sheetName val="7. Tabela de Itens"/>
      <sheetName val="1570"/>
      <sheetName val="Package"/>
      <sheetName val="P2. Mapa de Imob USGAAP"/>
      <sheetName val="P3. PAS de Depreciação"/>
      <sheetName val="Resumo Contratos"/>
      <sheetName val="Mapa 12.2011"/>
      <sheetName val="Mapa 09.2011"/>
      <sheetName val="VP"/>
      <sheetName val="Vouching Adições "/>
      <sheetName val="Baixas "/>
      <sheetName val="Vouching Baixas "/>
      <sheetName val="Detailed Adjustments"/>
      <sheetName val="IR_REAV"/>
      <sheetName val="Mapa de Mov. do Imobilizado"/>
      <sheetName val="Movimentação set.10 a dez.10"/>
      <sheetName val="Report K"/>
      <sheetName val="Variação do Período"/>
      <sheetName val="Baixa de Flaviano"/>
      <sheetName val="2. PAS de Depreciação"/>
      <sheetName val="3. Teste de Adição "/>
      <sheetName val="Mapa Ago e Dez.09"/>
      <sheetName val="PAS Depreciação Ago.09"/>
      <sheetName val="PAS Baixas Ago.09"/>
      <sheetName val="2. Nota Explicativa"/>
      <sheetName val="3. Mapa de Movimentação - L"/>
      <sheetName val="4. Mapa de Movimentação - E"/>
      <sheetName val="5. Adto Fornecedores - L "/>
      <sheetName val="6. PAS de Depreciação - L"/>
      <sheetName val="7. PAS de Depreciação - E"/>
      <sheetName val="7.1. Controle de Alugueis - E"/>
      <sheetName val="8. Principais Adições - TRI - L"/>
      <sheetName val="9. Teste de Adição - L"/>
      <sheetName val="10. Teste de Adição - E"/>
      <sheetName val=" Package 2008"/>
      <sheetName val="Movimentação 31.08.08- 30.09.08"/>
      <sheetName val="PAS - 30.09.08"/>
      <sheetName val="PAS - 31.08.08"/>
      <sheetName val="Banco Pinto Sotto"/>
      <sheetName val="1. Mapa de Mov. Consolidado"/>
      <sheetName val="2. Mapa de movimentação (Imob.)"/>
      <sheetName val="3. Mapa de movimentação (Int.)"/>
      <sheetName val="4. Análise Depreciação"/>
      <sheetName val="4.2 Resultado Depreciação"/>
      <sheetName val="4.3 PAS Depreciação"/>
      <sheetName val="5 Teste de adições (I)"/>
      <sheetName val="5.1 Teste de adições (I)"/>
      <sheetName val="5.2 Teste de Adições (F)"/>
      <sheetName val="6. Imobilizado em And."/>
      <sheetName val="Resumo Imobilizado p. Loja"/>
      <sheetName val="2. Mapa - Ezesa"/>
      <sheetName val="3. Baixa Haddock Lobo"/>
      <sheetName val="4. PAS Depreciação -Ezesa 31.12"/>
      <sheetName val="4. Mapa - Zegna"/>
      <sheetName val="5. PAS Depreciação -Zegna 31.12"/>
      <sheetName val="6. Teste de adições - Ezesa"/>
      <sheetName val="7. Teste de adições - Zegna"/>
      <sheetName val="8. Saldo Inicial - Ezesa"/>
      <sheetName val="8.1 Saldo N. Identificado - Ez"/>
      <sheetName val="9. Saldo Inicial - Zegna"/>
      <sheetName val="10. DAAM"/>
      <sheetName val="2. Mapa de Imobililizado"/>
      <sheetName val="3. Aging - Imobil. andamento"/>
      <sheetName val="5. Sample Size"/>
      <sheetName val="6. Notas Explicativas"/>
      <sheetName val="3. PAS Depreciação -Ezesa 31.10"/>
      <sheetName val="3.1. Baixa Haddock Lobo"/>
      <sheetName val="5. PAS Depreciação -Zegna 31.10"/>
      <sheetName val="2. Imobilizado em poder de 3º"/>
      <sheetName val="6. Impairment"/>
      <sheetName val="2. Mapa 31.12.10"/>
      <sheetName val="3. Imobilizado em poder de 3º"/>
      <sheetName val="7. Impairment"/>
      <sheetName val="Agio Probst"/>
      <sheetName val="NE 30SET2013"/>
      <sheetName val="Teste aquisições e Baixas"/>
      <sheetName val="Teste S.I."/>
      <sheetName val="PAS da Depreciação"/>
      <sheetName val="Análise taxas depreciação"/>
      <sheetName val="A - RTT"/>
      <sheetName val="1.1 NE"/>
      <sheetName val="2. Mapa Depreciação"/>
      <sheetName val="3. Imobilizado Fiscal"/>
      <sheetName val="3.Obras em andamento"/>
      <sheetName val="4. I A Bens de Uso"/>
      <sheetName val="6. Impairment "/>
      <sheetName val="P1. Mapa - 31.03.12"/>
      <sheetName val="P2. Mapa - 30.06.12"/>
      <sheetName val="P3. Teste de Adições "/>
      <sheetName val="P4. Memo Arrendamento"/>
      <sheetName val="P5. LOG ACL"/>
      <sheetName val="P6. Sample Size"/>
      <sheetName val="P7. Reclassificações"/>
      <sheetName val="P1. Mapa - 30.06.12"/>
      <sheetName val="P2. Teste de Adição 31.03.12"/>
      <sheetName val="P3. LOG ACL"/>
      <sheetName val="P4. Sample Size"/>
      <sheetName val="P5. Teste de Baixas"/>
      <sheetName val="1. Movim. do Imob. IFRS 31.12"/>
      <sheetName val="1.1 Mov. do Imob. BRGAAP 31.10"/>
      <sheetName val="3.Teste de Adição"/>
      <sheetName val="4. PAS Deprec. 31.12"/>
      <sheetName val="4.1. PAS Depreciação 31.10"/>
      <sheetName val="5.Sample Size"/>
      <sheetName val="2. Teste de Adição"/>
      <sheetName val="1. Movimentação do Imobilizado"/>
      <sheetName val="6.Obras em andamento"/>
      <sheetName val="11.Capitalização dos juros"/>
      <sheetName val="5. I A Bens de Uso"/>
      <sheetName val="P4. Report"/>
      <sheetName val="3. PAS Depreciação Ezesa 31.12"/>
      <sheetName val="5. PAS Depreciação Zegna 31.12"/>
      <sheetName val="6. Teste de adições Ezesa"/>
      <sheetName val="7. Teste de adições Zegna"/>
      <sheetName val="8. DAAM"/>
      <sheetName val="P1. Mapa do Imobilizado"/>
      <sheetName val="P3. Teste Adição"/>
      <sheetName val="P4. Teste de Saldo Inicial "/>
      <sheetName val="P2. PAS de Depreciação 30.09"/>
      <sheetName val="P5. Teste de IPE"/>
      <sheetName val="2. Teste de Adições 30.09"/>
      <sheetName val="2.1 Teste de Adições 31.12"/>
      <sheetName val="3. Teste de Baixas"/>
      <sheetName val="4.1 Depreciação Leasing"/>
      <sheetName val="5. Análise Lançamento CDC"/>
      <sheetName val="6. Cessão Direito de Uso"/>
      <sheetName val="Relatorio Local"/>
      <sheetName val="P3-Teste Adição"/>
      <sheetName val="P5- Rollfoward 31.12.2011"/>
      <sheetName val="P3- Rollfoward 31.12.2010"/>
      <sheetName val="2.PAS Depreciação 30.11"/>
      <sheetName val="2.1PAS Depreciação 31.12"/>
      <sheetName val="3.CIP"/>
      <sheetName val="3.1 CIP Oracle"/>
      <sheetName val="3.2 CIP Detalhe Entradas NF's"/>
      <sheetName val="3.3.Teste adições AF paa CIP"/>
      <sheetName val="3.4.Capex"/>
      <sheetName val="4.Teste adições Demais Ativos"/>
      <sheetName val="5.Baixas"/>
      <sheetName val="4. PAS Depreciação "/>
      <sheetName val="1. Mapa do Imobilizado Ago"/>
      <sheetName val="3. PAS de Dep."/>
      <sheetName val="5. Mapa Imobilizado Dez"/>
      <sheetName val="P3. Mapa de Movimento"/>
      <sheetName val="P4. PAS de Depr. 30.09"/>
      <sheetName val="P5. Teste de Adições 30.09"/>
      <sheetName val="P5.1 Teste de Adições 31.12"/>
      <sheetName val="P6. Teste de Saldo Inicial"/>
      <sheetName val="Sample Size and Thershold"/>
      <sheetName val="Insp Física Intangível"/>
      <sheetName val="Adição-Baixa 31.12.08"/>
      <sheetName val="Adição-Baixa 30.06.08"/>
      <sheetName val="Totalmente Deprec."/>
      <sheetName val="Adição-Baixa"/>
      <sheetName val="Adições 31.09"/>
      <sheetName val="1. Mapa Imobilizado (2)"/>
      <sheetName val="2. Resumo SAENG CLAMOM"/>
      <sheetName val="7. Análise CIAP"/>
      <sheetName val="4. Teste de Baixa"/>
      <sheetName val="7. Base de baixa"/>
      <sheetName val="7. Base de adição"/>
      <sheetName val="Base Mapa Imobilizado"/>
      <sheetName val="Base Mapa Imobilizado (2)"/>
      <sheetName val="Sheet4"/>
      <sheetName val="5. Teste de Baixa"/>
      <sheetName val="Pas de Depreciação Ame."/>
      <sheetName val="Gastos c Desenvolvimento"/>
      <sheetName val="Obras em Andamento - Dez"/>
      <sheetName val="Teste de Depreciação - Dez"/>
      <sheetName val="Prov. Maquinas Paradas - Dez"/>
      <sheetName val="Análise de Variação - Set"/>
      <sheetName val="Obras em Andamento - Set"/>
      <sheetName val="Teste de Depreciação - Set"/>
      <sheetName val="Prov. Maquinas Paradas - Set"/>
      <sheetName val="0. Análise de Variação - Dez"/>
      <sheetName val="1. Mapa do Imobilizado Dez"/>
      <sheetName val="2. Imob. Andamento Dez"/>
      <sheetName val="3. Gastos Desenvolv. Set &amp; Dez"/>
      <sheetName val="4. Teste Depreciação Set . Dez"/>
      <sheetName val="5. Depreciação reavaliação"/>
      <sheetName val="6. Prov. Maquinas Paradas"/>
      <sheetName val="8. PPC"/>
      <sheetName val="9. Imob. Andamento Set"/>
      <sheetName val="10. Mapa do Imobilizado"/>
      <sheetName val="Pendências"/>
      <sheetName val="Mapa do Imobilizado Dez"/>
      <sheetName val="Imob. Andamento Dez"/>
      <sheetName val="Gastos Desenvolv. Set &amp; Dez"/>
      <sheetName val="Teste Depreciação Set . Dez"/>
      <sheetName val="Depreciação reavaliação"/>
      <sheetName val="Prov. Maquinas Paradas"/>
      <sheetName val="Imob. Andamento Set"/>
      <sheetName val="Detalhe de Adições"/>
      <sheetName val="1. Imobilizados em Andamento"/>
      <sheetName val="2.Mapa do Imobilizado"/>
      <sheetName val="3.Teste de Detalhe"/>
      <sheetName val="4.Gastos c Desenvolvimento"/>
      <sheetName val="5. Teste de Depreciação"/>
      <sheetName val="P&amp;D"/>
      <sheetName val="2.1 Pas de Depreciação Ame."/>
      <sheetName val="Determining Sample Size"/>
      <sheetName val="2.2 Mapa do Imobilizado Dez"/>
      <sheetName val="1.1 Teste de Detalhe"/>
      <sheetName val="1.1 Imob. em Andamento Dez"/>
      <sheetName val="4.4 Gastos Desenvolv. Set &amp; Dez"/>
      <sheetName val="Teste dep. "/>
      <sheetName val="Minoritários"/>
      <sheetName val="5. Teste SF Obras em Andto."/>
      <sheetName val="6. Vida útil dos ativos"/>
      <sheetName val="1. Mapa de Movimentação 30.09 "/>
      <sheetName val="1.2. Mapa de Movimentação 31.12"/>
      <sheetName val="3. Teste de Obras em andamento"/>
      <sheetName val="4. PAS de depreciação"/>
      <sheetName val="5. Teste de Saldo Inicial Imob"/>
      <sheetName val="Mapa de Movimentação NPK"/>
      <sheetName val="Análise de Var. Jul. &amp; Set."/>
      <sheetName val="P3.Referência Package"/>
      <sheetName val="P4. Teste de adicoes"/>
      <sheetName val="P6. Agio"/>
      <sheetName val="P7.PAS Depreciação"/>
      <sheetName val="Tabela de Itens"/>
      <sheetName val="P1. MAPA DE MOVIMENTAÇÃO "/>
      <sheetName val="P2. OBRAS EM ANDAMENTO (I) (F) "/>
      <sheetName val="P3. TESTE DE SALDO INICIAL"/>
      <sheetName val="P4. TESTE DE ADIÇÕES "/>
      <sheetName val="P5. DEPRECIAÇÃO"/>
      <sheetName val="P6. TRANSFERÊNCIAS"/>
      <sheetName val="P7. ÁGIOS"/>
      <sheetName val="P8. CAPITALIZAÇÃO DE JUROS"/>
      <sheetName val="P9. PREFERÊNCIAS PACKAGE"/>
      <sheetName val="A1. TABELA DE ITENS "/>
      <sheetName val="A2. LOG ACL P5."/>
      <sheetName val="P1. Projeção Saldos Março 13"/>
      <sheetName val="P2. Mov Obras Andt"/>
      <sheetName val="P4. Perda Recup.Econômica"/>
      <sheetName val="Riscos Significantes"/>
      <sheetName val="Riscos Normais"/>
      <sheetName val="Significant Risk"/>
      <sheetName val="Mapa Movimentação Intangível"/>
      <sheetName val="P2 - Mapa de Movimentação "/>
      <sheetName val="P3 - PAS Depreciação "/>
      <sheetName val="P5 -  Teste de Baixa"/>
      <sheetName val="P6 - Teste Ativo em Andamento"/>
      <sheetName val="P7 - Rollfoward"/>
      <sheetName val="SAS"/>
      <sheetName val="Adições 30.11.07"/>
      <sheetName val="Vouching 30.11.07"/>
      <sheetName val="Baixas 30.11.07"/>
      <sheetName val="Teste de Baixas 30.11.07"/>
      <sheetName val="Adições 31.12.07"/>
      <sheetName val="Vouching 31.12.07"/>
      <sheetName val="Baixas 31.12.07"/>
      <sheetName val="Teste de Baixas 31.12.07"/>
      <sheetName val="Custo 12.2008"/>
      <sheetName val="Depreciação 12.2008"/>
      <sheetName val="Circular 260 SUSEP"/>
      <sheetName val="Parâmetro Global"/>
      <sheetName val="Calc.Global.Deprec. 2002"/>
      <sheetName val="Mutação"/>
      <sheetName val="Mov imob R$"/>
      <sheetName val="Depreci Imob Interim "/>
      <sheetName val="Depreci Imob Dez  Final"/>
      <sheetName val="Teste de Adições  Interim"/>
      <sheetName val="Teste de Adições Final"/>
      <sheetName val="Parâmetro Global Deprec"/>
      <sheetName val="Mapa de Movimentação Santillana"/>
      <sheetName val="P4 - PAS Depreciação 31.12"/>
      <sheetName val="P4 - PAS Depreciação 31.10"/>
      <sheetName val="P6 - Teste de Saldo Inicial"/>
      <sheetName val="P7 - Log Adição"/>
      <sheetName val="P8 - Log Saldo Inicial"/>
      <sheetName val="Tickmarks "/>
      <sheetName val="Obrigações Especiais"/>
      <sheetName val="Resumo ODI"/>
      <sheetName val="Obras em curso"/>
      <sheetName val="Teste obras em curso"/>
      <sheetName val="Log's"/>
      <sheetName val="ICATU"/>
      <sheetName val="Detalhe - Adições"/>
      <sheetName val="Sheet Index"/>
      <sheetName val="1. Mapa Imobilizado 31.03.15"/>
      <sheetName val="2. PAS de Depreciação 31.03.15"/>
      <sheetName val="4. Composição Importação"/>
      <sheetName val="5. Imobilizado em Andamento"/>
      <sheetName val="6. Check List Impairmet"/>
      <sheetName val="7. Pontos de Controle"/>
      <sheetName val="P2. Adição de Imobilizado"/>
      <sheetName val="P3. Teste Saldo Inicial "/>
      <sheetName val="P3 - Mapa Movimentação"/>
      <sheetName val="P6 - Ajuste"/>
      <sheetName val="P7 - Análise de Depreciação"/>
      <sheetName val="1.1 Procedimentos"/>
      <sheetName val="2.  Teste de Adição"/>
      <sheetName val="1. Aché"/>
      <sheetName val="2. Bio"/>
      <sheetName val="a. Rollforward"/>
      <sheetName val="1. Mapa Aché"/>
      <sheetName val="2. Mapa BIO"/>
      <sheetName val="3. PAS de Depreciação"/>
      <sheetName val="5. Teste de Saldo Inicial"/>
      <sheetName val="6. Ágio"/>
      <sheetName val="7. Capitalização dos Juros"/>
      <sheetName val="8. Avaliação Patrimonial"/>
      <sheetName val="9. Conciliação Laudo X Contabil"/>
      <sheetName val="Controle de Seleção"/>
      <sheetName val="Mapa Aché"/>
      <sheetName val="Aché"/>
      <sheetName val="Bio"/>
      <sheetName val="Avaliação Patrimonial"/>
      <sheetName val="Conciliação DTT X  LAUDO"/>
      <sheetName val="3.PPC Orçado X Real"/>
      <sheetName val="4.PAS de Depreciação"/>
      <sheetName val="1. Mapa do Imobilizado"/>
      <sheetName val="5. Ágio e Amortização"/>
      <sheetName val="6. Threshold and Sample Size"/>
      <sheetName val="1. Nota Explicativa Comexport"/>
      <sheetName val="2. Nota Explicativa Trop"/>
      <sheetName val="3. Mapa de Movimentação - Comex"/>
      <sheetName val="4. Mapa de Movimentação - Trop"/>
      <sheetName val="1. Terras"/>
      <sheetName val="2. Bananal"/>
      <sheetName val="3. Rio"/>
      <sheetName val="4. Arrojadinho"/>
      <sheetName val="5. Campo Aberto"/>
      <sheetName val="6. Mapa Imobilizado"/>
      <sheetName val="7. PAS de depreciação"/>
      <sheetName val="8. Licença Ambiental"/>
      <sheetName val="7. Impairment "/>
      <sheetName val="5. Teste final de Obras em Andt"/>
      <sheetName val="6. Análise de recuperabilidade"/>
      <sheetName val="7. Teste de Transferências"/>
      <sheetName val="8. Vida útil"/>
      <sheetName val="Depreciações"/>
      <sheetName val="NE Ajustada"/>
      <sheetName val="Saldo Anterior"/>
      <sheetName val="Checklist"/>
      <sheetName val="Laudo vida útil"/>
      <sheetName val="Seleção e Teste"/>
      <sheetName val="Seleção Baixa"/>
      <sheetName val="Confronto Patrimonial"/>
      <sheetName val="Confronto Patrimonial x BC "/>
      <sheetName val="Sample size Adições"/>
      <sheetName val="Movimentação &amp; Cálculo Global"/>
      <sheetName val="Imobilizado - Composição"/>
      <sheetName val="Adiantamento Imob. Forn. Nac."/>
      <sheetName val="Vida útil Imobilizado"/>
      <sheetName val="Justificativas Compras Máquinas"/>
      <sheetName val="Desp implantação - Amortização"/>
      <sheetName val="Comodatos depreciação"/>
      <sheetName val="Comodatos"/>
      <sheetName val="Tributos Diferidos"/>
      <sheetName val="Terrenos e Prop. Imobiliárias"/>
      <sheetName val="Patrimônio 31.12.2010"/>
      <sheetName val="Baixas por venda"/>
      <sheetName val="Histórico de moagem"/>
      <sheetName val="Relatório patrimonial 31.12.14"/>
      <sheetName val="Relatório patrimonial 30.09.14"/>
      <sheetName val="3. Depreciação Global"/>
      <sheetName val="4. Seleção"/>
      <sheetName val="Escrituras"/>
      <sheetName val="Composições"/>
      <sheetName val="População"/>
      <sheetName val="População Adição"/>
      <sheetName val="Média ponderada Depreciação"/>
      <sheetName val="&quot;Transitórias&quot;"/>
      <sheetName val="Composição adição 2012"/>
      <sheetName val="Teste Saldo 2011"/>
      <sheetName val="Teste Adição 2012"/>
      <sheetName val="Teste Saldo"/>
      <sheetName val="População - Imob. Andamento"/>
      <sheetName val="Composição do imobilizado"/>
      <sheetName val="Aquisição de imobilizado"/>
      <sheetName val="Posição Patrimonial"/>
      <sheetName val="Provisões "/>
      <sheetName val="INSS"/>
      <sheetName val="Composição - Imobilizado em and"/>
      <sheetName val="Teste saldo Inicial "/>
      <sheetName val="Teste Adição e Baixa"/>
      <sheetName val="Adiantamento Fornecedores"/>
      <sheetName val="Debêntures Reperfilamento"/>
      <sheetName val="Mapa de Resultado"/>
      <sheetName val="Deposito Judicial"/>
      <sheetName val="NOVEMBRO-2002"/>
      <sheetName val="Máq. e Equip."/>
      <sheetName val="Composição Imob"/>
      <sheetName val="Global Depr."/>
      <sheetName val="Rollforward Depr."/>
      <sheetName val="Movimentação 30.09.2011"/>
      <sheetName val="Movimentação 30.09"/>
      <sheetName val="Depreciação por obra"/>
      <sheetName val="Ajuste Depreciação IFRS"/>
      <sheetName val="Procedimentos e conclusões"/>
      <sheetName val="Vida útil e impairment"/>
      <sheetName val="Ajuste Custo atribuído"/>
      <sheetName val="P1. Planejamento"/>
      <sheetName val="DLNG Helium"/>
      <sheetName val="Profit Analysis Sheet"/>
      <sheetName val="Teste de Detalhe - Intangível"/>
      <sheetName val="ROL"/>
      <sheetName val="Mutação do PL Trimestral"/>
      <sheetName val="P1. Teste de Adição - SI"/>
      <sheetName val="P2. Base e Depreciação"/>
      <sheetName val="P3. Mapa de Movimentação"/>
      <sheetName val="4. Displays e Comodato"/>
      <sheetName val="5. Deficiência de Controles"/>
      <sheetName val="7. Análise de Baixas"/>
      <sheetName val="NE 9"/>
      <sheetName val="Movimentação de Imobilizado"/>
      <sheetName val="Depreciação do Imobilizado"/>
      <sheetName val="Depreciação fiscal"/>
      <sheetName val="Depreciação custo atribuido"/>
      <sheetName val="Controle C. Atribuido"/>
      <sheetName val="Dep. Fiscal"/>
      <sheetName val="Dep. Deemed Cost"/>
      <sheetName val="Dep. Vida ùtil"/>
      <sheetName val="Schedule 1 "/>
      <sheetName val="Schedule 2"/>
      <sheetName val="Comp. do imob. andamento"/>
      <sheetName val="Teste detalhe projetos"/>
      <sheetName val="Imóveis destinados a venda"/>
      <sheetName val="Capitalização"/>
      <sheetName val="Imobilizado dado em garantia"/>
      <sheetName val="Imobilizado dado garantia 31.12"/>
      <sheetName val="Validação 100% depreciados"/>
      <sheetName val="Vida Útil"/>
      <sheetName val="Estimativa"/>
      <sheetName val="Movimentação Intangível"/>
      <sheetName val="Sist. Pat. Imobilizado"/>
      <sheetName val="Detalhe Baixa Saldo Inicial"/>
      <sheetName val="Análise Vida Útil"/>
      <sheetName val="Movim. Imobilizado 30.09.2009"/>
      <sheetName val="Sist. Patrimonial Imobilizado"/>
      <sheetName val="Ativo Fixo e Contábil"/>
      <sheetName val="Inspeção Fisíca"/>
      <sheetName val="Análise Máquinas e Equipamentos"/>
      <sheetName val="100% Depreciados"/>
      <sheetName val="NE Controladora"/>
      <sheetName val="NE Consolidado"/>
      <sheetName val="1|Audit Program"/>
      <sheetName val="2|Movimentação"/>
      <sheetName val="2.B|Detalhe Baixas"/>
      <sheetName val="3|Detalhe Adições"/>
      <sheetName val="4|Global Depreciação"/>
      <sheetName val="4.1|Validações - Global"/>
      <sheetName val="5|Detalhe Despesas Manutenção"/>
      <sheetName val="Sheet3"/>
      <sheetName val="Teste de bens Baixados"/>
      <sheetName val="P4 - PAS de depreciação"/>
      <sheetName val="P6 - Teste de bens Baixados"/>
      <sheetName val="P5 - Log teste de adição"/>
      <sheetName val="P6 - Saldo Inicial"/>
      <sheetName val="Log teste de bens baixados"/>
      <sheetName val="Custo 06.2009"/>
      <sheetName val="Depreciação 06.2009"/>
      <sheetName val="P1-Mapa"/>
      <sheetName val="P2-Adições"/>
      <sheetName val="P3-Baixas"/>
      <sheetName val="P5-Imobilizado não identificado"/>
      <sheetName val="PPC"/>
      <sheetName val="Global"/>
      <sheetName val="Adições - Baixas"/>
      <sheetName val="Detalhe da Movimentação"/>
      <sheetName val="Mapa do Imobilizado Dez.06"/>
      <sheetName val="Depreciação Dez.06"/>
      <sheetName val="18,1"/>
      <sheetName val="1. Planejamento"/>
      <sheetName val="2. Tabela DAAM"/>
      <sheetName val="5. Teste de Adições"/>
      <sheetName val="6. PAS de Depreciação"/>
      <sheetName val="P7. Teste de Baixas"/>
      <sheetName val="PAS Fopag"/>
      <sheetName val="RestauranteLevantamento"/>
      <sheetName val="Seleção (2)"/>
      <sheetName val="Composição Patrimonial (2)"/>
      <sheetName val="NE 09 "/>
      <sheetName val="Movimentação Depreciação"/>
      <sheetName val="Peças resposição"/>
      <sheetName val="Imp. em andamento"/>
      <sheetName val="Movimentação Consolidada - DEZ"/>
      <sheetName val="Movimentação Bredero 30.11"/>
      <sheetName val="Movimentação thermotite 30.11"/>
      <sheetName val="Nota Explicativa Imobilizado"/>
      <sheetName val="13. salário"/>
      <sheetName val="P2. Comparativo BFE X NPK "/>
      <sheetName val="P5. Inspeção Física"/>
      <sheetName val="P6. Tabela de Itens"/>
      <sheetName val="1. Mapa Geral 30.09 e 31.12"/>
      <sheetName val="2. Mov Obras Andt 30.09 e 31.12"/>
      <sheetName val="7. Teste baixas 30.09 e 31.12"/>
      <sheetName val="9.Depreciação"/>
      <sheetName val="10. Venda_3 andar"/>
      <sheetName val="Ajustes Créd. Imposto (2)"/>
      <sheetName val="Ajustes Créd. Imposto"/>
      <sheetName val="5.Teste Saldo Final Obras_Andto"/>
      <sheetName val="3.Teste de Saldo Inicial"/>
      <sheetName val="4.Teste de Adição"/>
      <sheetName val="5.Teste de Saldo Final"/>
      <sheetName val="Tabela Sampling Size"/>
      <sheetName val="5. Equip. Mov. Carga"/>
      <sheetName val="5.1 Itens sem reavaliação"/>
      <sheetName val="5.2 Itens reavaliados"/>
      <sheetName val="5.3 Itens 100% depreciados"/>
      <sheetName val="Mapa Mov. 30.09"/>
      <sheetName val="Global de depreciação 30.09"/>
      <sheetName val="Teste adições e baixas 30.09"/>
      <sheetName val="Imobilizados em andamento"/>
      <sheetName val="Contratos Fábrica Betim"/>
      <sheetName val="Adiant. Int. e Ext. 30.09"/>
      <sheetName val="Adiant. Interno 31.12"/>
      <sheetName val="Adiant. Externo 31.12"/>
      <sheetName val="Reclassificação"/>
      <sheetName val="DIF FAT FEV 01"/>
      <sheetName val="Scenario_Analysis"/>
      <sheetName val="DRE"/>
      <sheetName val="BP"/>
      <sheetName val="Mapa de Imob. 31.12.2013"/>
      <sheetName val="Mapa de Imob. 30.09.2013"/>
      <sheetName val="Imobilizado 31.12.2010"/>
      <sheetName val="Imobilizado 30.09.10"/>
      <sheetName val="Reavaliação da Vida Útil"/>
      <sheetName val="Teste de adições do imobilizado"/>
      <sheetName val="Rollforward Procedures"/>
      <sheetName val="Diferido e Intangível"/>
      <sheetName val="Tabela seleção"/>
      <sheetName val="3. Depreciação Reavaliação"/>
      <sheetName val="4. Teste de Depreciação"/>
      <sheetName val="5. S.I. Imob. em andamento"/>
      <sheetName val="6. Imob. em Andamento"/>
      <sheetName val="8.1 Check list Impairment"/>
      <sheetName val="8.2 Impairment"/>
      <sheetName val="EMS - Mapa Imobi. &amp; PAS Depr."/>
      <sheetName val="TOPZ- Mapa Imobi. &amp; PAS Depr."/>
      <sheetName val="GERMED - Mapa Imobi. &amp; PAS Dep"/>
      <sheetName val="Imob. Paralizado"/>
      <sheetName val="Mapa de Mov. &amp; PAS Deprec."/>
      <sheetName val="Mapa Imobilizado 30.09"/>
      <sheetName val="Despesas manutenção"/>
      <sheetName val="NE9"/>
      <sheetName val="4. Gastos Desenvolv"/>
      <sheetName val="4. Carta Comentário"/>
      <sheetName val="Mapa {PPE}"/>
      <sheetName val="B - MAPA RTT"/>
      <sheetName val="C - PAS Deprec."/>
      <sheetName val="D - Teste adições"/>
      <sheetName val="PAS deprec."/>
      <sheetName val="NE 31DEZ2013"/>
      <sheetName val="Teste de aquisições"/>
      <sheetName val="Certificate"/>
      <sheetName val="Teste de Adições e Baixas 31.12"/>
      <sheetName val="RF - Principais Variações"/>
      <sheetName val="Log 1"/>
      <sheetName val="Log 2"/>
      <sheetName val="Saldo Inicial 2009"/>
      <sheetName val="Análise Ind. Impairment"/>
      <sheetName val="Composição Analítica"/>
      <sheetName val="Global 30.09"/>
      <sheetName val="Imob. Polics"/>
      <sheetName val="Leasing Politec"/>
      <sheetName val="Leasing Polics"/>
      <sheetName val="CSLL PPC Márcio"/>
      <sheetName val="Mapa de imobilizado - PPC"/>
      <sheetName val="Movimentação para NE"/>
      <sheetName val="Impairment 08"/>
      <sheetName val="Carga Patrimonial - depr acum08"/>
      <sheetName val="Imobilizado em Andamento dez08"/>
      <sheetName val="NE2008"/>
      <sheetName val="Taxas Ponderadas"/>
      <sheetName val="Imobilizado em Postos Inativos"/>
      <sheetName val="Relação Postos Inativos"/>
      <sheetName val="Imob. Postos que sairam da rede"/>
      <sheetName val="Totalmente Depreciados"/>
      <sheetName val="Benf. Postos Franq."/>
      <sheetName val="MovimentaçãoDaniel"/>
      <sheetName val="Carga Patrim.-Dep. Acum. 310309"/>
      <sheetName val="Carga Patrim.-Dep. Acum. 300609"/>
      <sheetName val="Carga Patrim.-Dep. Acum. 310709"/>
      <sheetName val="Imobilizado em Andamento mar09"/>
      <sheetName val="Imobilizado em Andamento jun09"/>
      <sheetName val="Imobilizado em Andamento jul09"/>
      <sheetName val="Composição x Contábil"/>
      <sheetName val="NE Trans. não envolvendo caixa"/>
      <sheetName val="Devolução"/>
      <sheetName val="P3-Movimentação"/>
      <sheetName val="P4-Overall"/>
      <sheetName val="P5-Parâmetro"/>
      <sheetName val="P6-Adições"/>
      <sheetName val="P7-Baixas"/>
      <sheetName val="P8-Bonus"/>
      <sheetName val="Ativos ALBACORA 12-06"/>
      <sheetName val="P6-Parâmetro"/>
      <sheetName val="P7-Adição"/>
      <sheetName val="P8-Baixa"/>
      <sheetName val="P1 _ Sumário "/>
      <sheetName val="P2 _ Lead"/>
      <sheetName val="P3 _ Adição Imobilizado"/>
      <sheetName val="P4 _ Vouching"/>
      <sheetName val="P5 _ Mutação do Imobilizado"/>
      <sheetName val="P6 _ Global de depreciação"/>
      <sheetName val="P7 _ Parâmetro"/>
      <sheetName val="P5 - Mutação do Imobilizado"/>
      <sheetName val="P6 - Global de depreciação"/>
      <sheetName val="P7 - Parâmetro"/>
      <sheetName val="Mov Imobilizado (31.12.2008)"/>
      <sheetName val="Vouching"/>
      <sheetName val="Overall Depreciação(31.12.2008)"/>
      <sheetName val="Para Referência Report"/>
      <sheetName val="Global de Depre_311009"/>
      <sheetName val="Recálculo da Exaustão"/>
      <sheetName val="100%_Depreciados_311009"/>
      <sheetName val="100%_Depreciados_300909"/>
      <sheetName val="Global de Depre_300609"/>
      <sheetName val="100%_Depreciados_300609"/>
      <sheetName val="Global de Depre_310309"/>
      <sheetName val="100%_Depreciados_310309"/>
      <sheetName val="Saldo de Abertura"/>
      <sheetName val="Adiantamentos a Fornecedores"/>
      <sheetName val="Global de Depre_300909"/>
      <sheetName val="Global depreciação 30.04.08"/>
      <sheetName val="Teste detalhe de adições Abr08"/>
      <sheetName val="Base de seleção Adi. Imo. 31.10"/>
      <sheetName val="Teste detalhe de adições Out08"/>
      <sheetName val="Base seleção dez.08"/>
      <sheetName val="Teste detalhe de adições Dez08"/>
      <sheetName val="Teste de Detalhe_132108"/>
      <sheetName val="Global de Depre_31122009"/>
      <sheetName val="100% Depreciados_311209"/>
      <sheetName val="Voucher - Adições Imob."/>
      <sheetName val="Detalhe de Depreciação"/>
      <sheetName val="Cálculo_Amostra Voucher"/>
      <sheetName val="Seleção fisica lojas"/>
      <sheetName val="TCalc"/>
      <sheetName val="Voucher de Adições Imobilizado"/>
      <sheetName val="Detalhe Despesa com Deprecião"/>
      <sheetName val="1. Mapa Movimentação - Moët"/>
      <sheetName val="4. Sample Size"/>
      <sheetName val="P7. Diferido"/>
      <sheetName val="IPE 100% Depreciados"/>
      <sheetName val="Importaçoes em Andamento"/>
      <sheetName val="Baixas Inventário"/>
      <sheetName val="Análise - CAPEX"/>
      <sheetName val="NE Vidas úteis"/>
      <sheetName val="Imobilizado e Intangível"/>
      <sheetName val="Imob. Andamento 31.12"/>
      <sheetName val="Obsolescência"/>
      <sheetName val="Global Depreciação 30.09"/>
      <sheetName val="Detalhe Adições 30.09"/>
      <sheetName val="Estoque em poder de terceiros"/>
      <sheetName val="Fornecedores"/>
      <sheetName val="Sheet5"/>
      <sheetName val="Sheet6"/>
      <sheetName val="Imob. Poder Terceiros"/>
      <sheetName val="Validação do relatório"/>
      <sheetName val="Teste de adição 31.10"/>
      <sheetName val="NE Mov. Imob."/>
      <sheetName val="NE Intangível"/>
      <sheetName val="NE Mov. Intang."/>
      <sheetName val="NE Ágio"/>
      <sheetName val="Amortização ativo intangível"/>
      <sheetName val="Movimentação ativo imobilizado"/>
      <sheetName val="Adições II"/>
      <sheetName val="Composição Imobilizado 2012"/>
      <sheetName val="Composição saldo inicial 2011"/>
      <sheetName val="Validação SI"/>
      <sheetName val="IR diferido s depreciação"/>
      <sheetName val="Macro1"/>
      <sheetName val="Deprec. Edificações"/>
      <sheetName val="Adição 31.12"/>
      <sheetName val="NE Quadro 01"/>
      <sheetName val="NE Quadro 02"/>
      <sheetName val="Mov. Imobilizado 31-12"/>
      <sheetName val="Obras 30-09 e 31-12"/>
      <sheetName val="Obras 2011"/>
      <sheetName val="DBOT"/>
      <sheetName val="Mov. Imobilizado 30-09"/>
      <sheetName val="Adições - Importações"/>
      <sheetName val="Sub-estação CEMIG"/>
      <sheetName val="Sampling Sample Size Table"/>
      <sheetName val="Capitalização Juros-Imob. Andam"/>
      <sheetName val="P2.1 Adiantamento Imobilizado"/>
      <sheetName val="P1. Sumario"/>
      <sheetName val="P.2 Mapa de Imobilizado"/>
      <sheetName val="P.3 PAS de Depreciação"/>
      <sheetName val="P.4 Teste de Adição"/>
      <sheetName val="P.5 Teste de Baixa"/>
      <sheetName val="P.6 IPE"/>
      <sheetName val="P.7 Sample Size "/>
      <sheetName val="4. Adições"/>
      <sheetName val="5. PAS de Depreciação"/>
      <sheetName val="1.1 Composição Analítica Imob"/>
      <sheetName val="OPEN NOTA PARA ENDERECAR"/>
      <sheetName val="(1) Mapa de movimentação"/>
      <sheetName val="(2) PAS - Depreciação"/>
      <sheetName val="(3) Teste de Adição 31.12"/>
      <sheetName val="P5. Sample size and threshold"/>
      <sheetName val="1. Mapa"/>
      <sheetName val="2. PAS Depreciação Local"/>
      <sheetName val="3. Teste Adição"/>
      <sheetName val="P2. Mapa Consolidado - Local"/>
      <sheetName val="P1. Mapa Out e Dez.10"/>
      <sheetName val="PAS de Adições e Baixas"/>
      <sheetName val="P3. PAS Depreciação - Local"/>
      <sheetName val="Lead IFRS"/>
      <sheetName val="P4. Mapa IFRS"/>
      <sheetName val="P5. PAS Depreciação IFRS"/>
      <sheetName val="P6. Efeitos no IR 31.10"/>
      <sheetName val="P7. Impairment IFRS"/>
      <sheetName val="Ajustes off book"/>
      <sheetName val="P9. Depreciação Murex"/>
      <sheetName val="P1. Mapa Imobilizado - 31.10"/>
      <sheetName val="P8. IR.CS Diferido"/>
      <sheetName val="P9. Imobilizado Murex"/>
      <sheetName val="(1a) L1 X L2 Set-08"/>
      <sheetName val="PAS Depreciação Set.09"/>
      <sheetName val="PAS Depreciação IFRS"/>
      <sheetName val="Efeitos no IR 31.10"/>
      <sheetName val="Impairment IFRS"/>
      <sheetName val="IR.CS Diferido"/>
      <sheetName val="Imobilizado Murex"/>
      <sheetName val="b2win"/>
      <sheetName val="P1. Rollforward"/>
      <sheetName val="P2. Mapa Mov."/>
      <sheetName val="P4. Teste Saldo Inicial"/>
      <sheetName val="1. Mapa Movimentação Societário"/>
      <sheetName val="xxxxx"/>
      <sheetName val="P2. PAS Depreciação Societário"/>
      <sheetName val="P3. Mapa Movimentação Pacote"/>
      <sheetName val="P4. PAS Depreciação Pacote"/>
      <sheetName val="Impairment - vida útil"/>
      <sheetName val="2.  PAS Depreciação - Local"/>
      <sheetName val="1. Mapa 31.12"/>
      <sheetName val="2. PAS Depreciação Local 31.12"/>
      <sheetName val="P1 Resumo dos Saldos "/>
      <sheetName val="P2 Mapa Imobilizado-Fortuna"/>
      <sheetName val="P2.2 Imob em Andamento Fortuna"/>
      <sheetName val="P3 Mapa Imobilizado-Luz"/>
      <sheetName val="P2.1 PAS de Depreciação-Fortuna"/>
      <sheetName val="P3.1 PAS de Depreciação-Luz"/>
      <sheetName val="P2.3 Teste Sdo Inicial Fortuna"/>
      <sheetName val="P3.2 Teste Saldo Inicial Luz"/>
      <sheetName val="P2.4 Teste Adições Fortuna"/>
      <sheetName val="P3.3 Teste Adições Luz"/>
      <sheetName val="P4 Teste de Baixas"/>
      <sheetName val="P5 Analitico Depreciação"/>
      <sheetName val="(0) Resumo"/>
      <sheetName val="(1) Mapa de Imobilizado "/>
      <sheetName val="(2) Mapa de depreciação"/>
      <sheetName val="(3) Análise de variação"/>
      <sheetName val="(4) Pas de Depreciação"/>
      <sheetName val="(5) IPE"/>
      <sheetName val="(5.1) IPE Adição"/>
      <sheetName val="(6) Teste de adição"/>
      <sheetName val="(8) Provisão SBC"/>
      <sheetName val="1.Resumo"/>
      <sheetName val="Mapa de Imobilizado "/>
      <sheetName val="NE - 31-12-2010"/>
      <sheetName val="Resumo ajuste sobre Laudo Av"/>
      <sheetName val="Ajuste no Laudo de Avaliação"/>
      <sheetName val="Composição-Deprec. Avaliados"/>
      <sheetName val="Laudo de Avaliação 1981"/>
      <sheetName val="Seleção - adição"/>
      <sheetName val="Recálculo Depreciação"/>
      <sheetName val="Relatório patrimonial 31.12"/>
      <sheetName val="Relatório Adições {PPE} 30.09"/>
      <sheetName val="Relatório de Adições {PPE}31.12"/>
      <sheetName val="PAS HBI"/>
      <sheetName val="PAS HBII"/>
      <sheetName val="Balancete HBII"/>
      <sheetName val="Relatório Adições {PPE}"/>
      <sheetName val="NE 2"/>
      <sheetName val="NE 3"/>
      <sheetName val="Análise do custo atribuído"/>
      <sheetName val="Conciliação EY 1ª"/>
      <sheetName val="Composição Imobilizado 1ª"/>
      <sheetName val="Conciliação EY"/>
      <sheetName val="Detalhe Baixa 31.12"/>
      <sheetName val="2. Apresentação Líquida"/>
      <sheetName val="4. Teste adição"/>
      <sheetName val="5. Teste das baixas"/>
      <sheetName val="6. Imobilizado em andamento"/>
      <sheetName val="7. Depreciação"/>
      <sheetName val="8.Taxa ponderada"/>
      <sheetName val="9. Veículos Pesados - vida útil"/>
      <sheetName val="Testes de IPE"/>
      <sheetName val="Mapa e PAS Depreciação Dez13"/>
      <sheetName val="Mapa e PAS Depreciação set13"/>
      <sheetName val="Transf Internas Saídas"/>
      <sheetName val="Imobilizado em Andamento set13"/>
      <sheetName val="ODI jan"/>
      <sheetName val="ODI fev"/>
      <sheetName val="ODI mar"/>
      <sheetName val="TRANSF. para Imob. em Serviço"/>
      <sheetName val="BAIXAS Imob. Serviço"/>
      <sheetName val="Log File imob curso"/>
      <sheetName val="Seleção imob curso"/>
      <sheetName val="Log File matl dep"/>
      <sheetName val="Seleção matl dep"/>
      <sheetName val="Log File comp em and"/>
      <sheetName val="Seleção compras em andam"/>
      <sheetName val="Plan2 (2)"/>
      <sheetName val="P3. Composição 31.12.2008"/>
      <sheetName val="P4. Teste de Saldo Inicial"/>
      <sheetName val="P5. Intangível Software"/>
      <sheetName val="Rollfoward Procedures 30.09.10"/>
      <sheetName val="PAS Depreciação_2010"/>
      <sheetName val="Teste de Controle e Adições"/>
      <sheetName val="DAAM - 5440"/>
      <sheetName val="Mapa Imobilizado NG + UCE"/>
      <sheetName val="Mapa NG - Cindido"/>
      <sheetName val="Mapa Imobilizado UPA"/>
      <sheetName val="Mapa Diferido - UPA"/>
      <sheetName val="Baixa Reavaliação"/>
      <sheetName val="Depreciaçã - Entre Safra - NG"/>
      <sheetName val="Parâmetro NG"/>
      <sheetName val="Parâmetro UPA"/>
      <sheetName val="Mapa de imobilizado e PAS 30.11"/>
      <sheetName val="Mapa de imobilizado e PAS 31.12"/>
      <sheetName val="Teste de Adição "/>
      <sheetName val="Parâmetro 31.11"/>
      <sheetName val="Parâmetro 31.12"/>
      <sheetName val="Mapa de imobilizado e PAS"/>
      <sheetName val="Mapa de imobilizado e PAS (2)"/>
      <sheetName val="Integridade Imobilizado"/>
      <sheetName val="Mapa Imobilizado - Dez (2)"/>
      <sheetName val="Mapa Imobilizado - Dez"/>
      <sheetName val="Mapa Imobilizado - Set"/>
      <sheetName val="Determinação de Amostras"/>
      <sheetName val="Suporte NE Imobilizado"/>
      <sheetName val="Mapa de Mov. BRGAAP"/>
      <sheetName val="Mapa de Mov. Fiscal"/>
      <sheetName val="Para Ref. NE"/>
      <sheetName val="Deprec. Leasing 2007"/>
      <sheetName val="Para Ref. Rel."/>
      <sheetName val="Mapa de Mov. Imob."/>
      <sheetName val="PPC Depreciação"/>
      <sheetName val="ShellsolD60"/>
      <sheetName val="Mvt Imobilizado"/>
      <sheetName val="2. Intangivel"/>
      <sheetName val="4.1. PAS Depreciação"/>
      <sheetName val="Threshold"/>
      <sheetName val="Apropriações ao Custo - Out"/>
      <sheetName val="Mapa 31.08.02"/>
      <sheetName val="NOTES "/>
      <sheetName val="2. Mapa Movimentação"/>
      <sheetName val="3. Teste de Adição 30.09"/>
      <sheetName val="3.1 Teste de Adição 31.12"/>
      <sheetName val="4. PAS Deprecição"/>
      <sheetName val="CFLOW"/>
      <sheetName val="Imob. em Andamento - SI"/>
      <sheetName val="Mov_Ações"/>
      <sheetName val="Receita &amp; Lucro Bruto Loja"/>
      <sheetName val="c01"/>
      <sheetName val="bpl"/>
      <sheetName val="Details"/>
      <sheetName val="P Ref. Relatório"/>
      <sheetName val="P1-Rollforward"/>
      <sheetName val="P2-Análise de Variação"/>
      <sheetName val="P5-Teste de Saldo Inicial"/>
      <sheetName val="P6-Teste de Adição"/>
      <sheetName val="P7-Máquinas em Locação"/>
      <sheetName val="P2-Mapa do Imobilizado"/>
      <sheetName val="P3-PAS Depreciação"/>
      <sheetName val="P4-Teste de Saldo Inicial"/>
      <sheetName val="P5-Teste de Adição"/>
      <sheetName val="P6-Máquinas em Locação"/>
      <sheetName val="Threshold PAS"/>
      <sheetName val="P1.Procedimentos"/>
      <sheetName val="P2.Mapa do Imobilizado"/>
      <sheetName val="P3.PAS de Depreciação"/>
      <sheetName val="P5. Maquinas em Locação"/>
      <sheetName val="U.S. Targeted Investors"/>
      <sheetName val="Sample_Size"/>
      <sheetName val="Teste_Detalhes"/>
      <sheetName val="Global_Depreciação"/>
      <sheetName val="Controle_Patrimonial"/>
      <sheetName val="Nota_explicativa"/>
      <sheetName val="Movimentação_(2009)"/>
      <sheetName val="Teste_de_saldo_inicial"/>
      <sheetName val="PAS_de_Depreciação"/>
      <sheetName val="Teste_Adição"/>
      <sheetName val="Teste_Baixa"/>
      <sheetName val="Comp__Equip__Deposito"/>
      <sheetName val="TO_DO"/>
      <sheetName val="Cont__Patrimonial"/>
      <sheetName val="Seleção_Adição"/>
      <sheetName val="Composição_Intangível"/>
      <sheetName val="Depreciação_Global"/>
      <sheetName val="Resumo_dos_Riscos"/>
      <sheetName val="Safra_Cana"/>
      <sheetName val="Global_Exaustão"/>
      <sheetName val="Teste_de_Depreciação"/>
      <sheetName val="Teste_de_Adições"/>
      <sheetName val="Teste_Vasilhames"/>
      <sheetName val="Classes_ANP"/>
      <sheetName val="Teste_de_Baixas"/>
      <sheetName val="Rollforward_Imobilizado"/>
      <sheetName val="Movimentação_do_Imobilizado"/>
      <sheetName val="Composição_das_Adições"/>
      <sheetName val="Inspeção_física"/>
      <sheetName val="At__Permanente_-_Dez_-_03"/>
      <sheetName val="Mapa_Movimentação1"/>
      <sheetName val="Cálculo_Depreciação"/>
      <sheetName val="Composição_(PPC)"/>
      <sheetName val="Teste_Adições1"/>
      <sheetName val="Teste_Baixas"/>
      <sheetName val="Mapa_de_Movimentação"/>
      <sheetName val="Comp__Imob__09-01"/>
      <sheetName val="Comp__Imóveis"/>
      <sheetName val="Cálculo_de_Depreciação"/>
      <sheetName val="Teste_Saldo_Incial"/>
      <sheetName val="Det_dos_Parâmetros"/>
      <sheetName val="Log_SI"/>
      <sheetName val="mapa_de_imobilizado_(DEZ)"/>
      <sheetName val="global_de_depreciação_(DEZ)"/>
      <sheetName val="Mapa_Mov_Imob_(OUT)"/>
      <sheetName val="Teste_Depreciação_(OUT)"/>
      <sheetName val="Linhas_Telefônicas_(OUT)"/>
      <sheetName val="Saldo_inicial"/>
      <sheetName val="Mapa_de_Movimentação_31_08_03"/>
      <sheetName val="Teste_de_Adições_"/>
      <sheetName val="Nota_Explic"/>
      <sheetName val="PAS_Depreciação1"/>
      <sheetName val="Direito_Uso_Lavra"/>
      <sheetName val="Analise_IPC"/>
      <sheetName val="Teste_sdo_inicial_e_adições"/>
      <sheetName val="Command_Log"/>
      <sheetName val="Calculo_Deprec_"/>
      <sheetName val="Teste_Implantação_Sistema"/>
      <sheetName val="Mov__Imob_"/>
      <sheetName val="População_adições"/>
      <sheetName val="RG_Imobilizado"/>
      <sheetName val="Mapa_YKK_31_08"/>
      <sheetName val="PAS_Deprec__31_08"/>
      <sheetName val="Inspeção_Fisica"/>
      <sheetName val="Mapa_Mov_-_Imob"/>
      <sheetName val="Cálculo_Global_de_Deprec_"/>
      <sheetName val="Imoveis_-_Não_Operacional"/>
      <sheetName val="Mapa_Imob_"/>
      <sheetName val="Cálc__Deprec_"/>
      <sheetName val="Custo_X_Deprec_"/>
      <sheetName val="Direito_de_Uso_de_Lavra"/>
      <sheetName val="Consol_Geral"/>
      <sheetName val="Cons__Normal"/>
      <sheetName val="Cons_IPC"/>
      <sheetName val="Cálc_Global_DeprecX"/>
      <sheetName val="Insp_fís-baixas"/>
      <sheetName val="mOVIMENTAÇÃO_(PPC)"/>
      <sheetName val="Cálc__Global_de_Deprec_"/>
      <sheetName val="Mapa_Imob_2000"/>
      <sheetName val="Máq_MóveisFINAL"/>
      <sheetName val="Equip_Ferram_FINAL"/>
      <sheetName val="Equip_CampoFINAL"/>
      <sheetName val="Eq_Máq_MóveisFINAL"/>
      <sheetName val="Equip_VeículosFINAL"/>
      <sheetName val="Mapa_Imob"/>
      <sheetName val="Saldo_Residual"/>
      <sheetName val="Consolidado_Imobilizado"/>
      <sheetName val="Credi_21"/>
      <sheetName val="Confronto_Controle_Patrim"/>
      <sheetName val="Teste_Detalhe"/>
      <sheetName val="Teste_deprec_exaust"/>
      <sheetName val="Teste_taxas_depreciacao"/>
      <sheetName val="Resumo_Lead"/>
      <sheetName val="Mapa_Mov__Reavaliação"/>
      <sheetName val="Teste_de_adição"/>
      <sheetName val="Adto__a_fornecedor"/>
      <sheetName val="Abertura_transf__31_10_07"/>
      <sheetName val="Mapa_Mov__Imobilizado"/>
      <sheetName val="PAS_-_Depreciação_BRGAAP"/>
      <sheetName val="Teste_Saldo_Inicial"/>
      <sheetName val="Depreciação_IFRS"/>
      <sheetName val="PAS_-_Depreciação"/>
      <sheetName val="PAS_-_Depreciação_IFRS"/>
      <sheetName val="IFRS_31-12"/>
      <sheetName val="IFRS_30-11"/>
      <sheetName val="Mapa_Imobilizado_(PPC)"/>
      <sheetName val="PAS_Diferido"/>
      <sheetName val="Parâmetro_Diferido"/>
      <sheetName val="Adições_Imobilizado"/>
      <sheetName val="Teste_Complementar"/>
      <sheetName val="Mapa_Imobilizado_{ppc}"/>
      <sheetName val="Teste_Adições_"/>
      <sheetName val="Contabilização_PIS"/>
      <sheetName val="mp__mov__31_12_{ppc}"/>
      <sheetName val="PAS_depr__31_12"/>
      <sheetName val="depr__detalhes"/>
      <sheetName val="teste_SI_31_12_01"/>
      <sheetName val="teste_adic__31_12"/>
      <sheetName val="log_adic"/>
      <sheetName val="Threshold_Calc"/>
      <sheetName val="Mapa_Mov__Jan__a_Dez_2005"/>
      <sheetName val="Teste_Saldo_Inicial_Imob_"/>
      <sheetName val="PAS_Deprec__Imob__Rodov_"/>
      <sheetName val="PAS_Deprec__Demais_Itens"/>
      <sheetName val="saldo_inicial_"/>
      <sheetName val="Cálculo_Parâmetro_R_0,7"/>
      <sheetName val="Níveis_Parâmetro"/>
      <sheetName val="Ativo_Imobil__Depr__{PPC}"/>
      <sheetName val="PAS_Deprec__Rodovias"/>
      <sheetName val="Mapa_{ppc}"/>
      <sheetName val="Mapa_Diferido"/>
      <sheetName val="Selecionados_SI_imobilizado_Bar"/>
      <sheetName val="Mapa_Mov__e_PAS_Deprec"/>
      <sheetName val="Mapa_diferido_{ppc}"/>
      <sheetName val="PAS_Depreciação_e_amortização"/>
      <sheetName val="Log_Adição_e_Saldo_Inicial"/>
      <sheetName val="Comp_Imobilizado_31_03_08_"/>
      <sheetName val="Mapa_de_Imobilizado"/>
      <sheetName val="Obras_em_Andamento_Período"/>
      <sheetName val="Obras_em_Andamento_Total"/>
      <sheetName val="Abertura_por_Unidade"/>
      <sheetName val="Imobilizado_em_Andto_"/>
      <sheetName val="Mapa_mov_e_PAS_Depreciação"/>
      <sheetName val="Resultado_exercício"/>
      <sheetName val="Evolução_Custo_e_Depreciação"/>
      <sheetName val="Movimentação_CBB"/>
      <sheetName val="Teste_adicoes-baixas-transf"/>
      <sheetName val="Prov__Perd_{PPC}"/>
      <sheetName val="Mapa_Mov__OUT_2000"/>
      <sheetName val="Mapa_Mov__DEZ_2001"/>
      <sheetName val="NE_e_base_DOAR"/>
      <sheetName val="Mapa_Imob__e_Depr__Acum_{ppc}"/>
      <sheetName val="Seleção_Adições_Imobilizado"/>
      <sheetName val="Log_Adições1"/>
      <sheetName val="Seleção_Saldo_Inicial_Imobiliza"/>
      <sheetName val="Log_Saldo_Inicial"/>
      <sheetName val="Summary_Page"/>
      <sheetName val="Abertura_Lead"/>
      <sheetName val="Resumo_Ajustes"/>
      <sheetName val="P3_Mapa_EMS_-_2006"/>
      <sheetName val="Base_DOAR"/>
      <sheetName val="P11_Imob_andto_EMS"/>
      <sheetName val="P1_Mapa_EMS_-_2004"/>
      <sheetName val="P2_Mapa_EMS_-_2005"/>
      <sheetName val="P4_Mapa_Nat_-_2004"/>
      <sheetName val="P5_Mapa_Nat_-_2005"/>
      <sheetName val="P6_Mapa_Nat_-_2006"/>
      <sheetName val="P7_Mapas_Sigma"/>
      <sheetName val="P8_Saldo_Inicial"/>
      <sheetName val="P9_Deprec_Saldo_Inicial"/>
      <sheetName val="P10_Teste_de_Adiçoes"/>
      <sheetName val="P12_Paralisados"/>
      <sheetName val="P13_Teste_de_Baixas"/>
      <sheetName val="Cálculo_Parâmetro_-_2004"/>
      <sheetName val="Cálculo_Parâmetro_-_2005_"/>
      <sheetName val="Cálculo_Parâmetro_-_2006"/>
      <sheetName val="Mapa_de_Movimentação_2007"/>
      <sheetName val="PAS_Depreciação__31_12_07"/>
      <sheetName val="Cálculo_Deprec_Imobiliz_Andam"/>
      <sheetName val="1__Mapa_movimentação"/>
      <sheetName val="2_1-_Teste_Adição_31_12"/>
      <sheetName val="2_2-_Teste_Adição_31_10"/>
      <sheetName val="3_1-_Teste_depreciação_31_12"/>
      <sheetName val="3_2-_Teste_depreciação_31_10"/>
      <sheetName val="4__Teste_Baixa"/>
      <sheetName val="PAS_-_Depreciação_-_dez"/>
      <sheetName val="Teste_de_Adições_dez_04"/>
      <sheetName val="Teste_de_Adições_out_04"/>
      <sheetName val="PAS_-_Depreciação_-_out"/>
      <sheetName val="Razão_Depreciação_Diferido"/>
      <sheetName val="Ajuste_-_Deprec__Software"/>
      <sheetName val="Adições_31_10"/>
      <sheetName val="Adições_31_12"/>
      <sheetName val="PAS_-_Depreciação_31_12"/>
      <sheetName val="Ajuste_-_Deprec__Software_31_12"/>
      <sheetName val="Teste_de_Adições_31_12"/>
      <sheetName val="Teste_de_Baixas_31_12"/>
      <sheetName val="PAS_-_Depreciação_31_10"/>
      <sheetName val="Ajuste_-_Deprec__Software_31_10"/>
      <sheetName val="Imobilizado_-_PPC"/>
      <sheetName val="Teste_Depreciação"/>
      <sheetName val="Teste_Adições_Set-02"/>
      <sheetName val="Teste_Adições_Dez-02"/>
      <sheetName val="Log_Adições_Dez-02"/>
      <sheetName val="População_Set-02"/>
      <sheetName val="Log_Seleção_Set-02"/>
      <sheetName val="Mapa_CBMP"/>
      <sheetName val="PAS_Depreciação_CBMP"/>
      <sheetName val="Adições_CBMP"/>
      <sheetName val="Adição_Imob_Andamento_CBMP"/>
      <sheetName val="Adição_POS_CBMP"/>
      <sheetName val="Inspeção_física_POS"/>
      <sheetName val="Mapa_Servinet"/>
      <sheetName val="PAS_Depreciação_Servinet"/>
      <sheetName val="Adições_Servinet"/>
      <sheetName val="Adição_Veiculos_Servinet"/>
      <sheetName val="Análise_de_Variação"/>
      <sheetName val="Provisão_perda_POS_2005"/>
      <sheetName val="Adições_POS"/>
      <sheetName val="Teste_Adição_31_12_2007"/>
      <sheetName val="Teste_Adição_31_10_2007"/>
      <sheetName val="Teste_depreciação_31_12_2007"/>
      <sheetName val="Teste_depreciação_31_10_2007"/>
      <sheetName val="{PPC}_Mapa"/>
      <sheetName val="PAS_Maq__Reavaliadas"/>
      <sheetName val="PAS_Edificios_Reavaliados"/>
      <sheetName val="PAS_depreciação_30_09_07"/>
      <sheetName val="Controle_Andamento"/>
      <sheetName val="Teste_de_Adição_30_09_07"/>
      <sheetName val="Mapa_Imobilizado_e_Calc_Deprec_"/>
      <sheetName val="Movto_Imobilizado_311206"/>
      <sheetName val="Imóveis_destinados_venda"/>
      <sheetName val="Teste_Laudo_de_Reavaliação"/>
      <sheetName val="Laudo_Maq_e_Terrenos_{PPC}"/>
      <sheetName val="Laudo_Edifícios_{PPC}"/>
      <sheetName val="Teste_S__Inicial"/>
      <sheetName val="Teste_Imob__Andamento"/>
      <sheetName val="Roll_Forward"/>
      <sheetName val="Baixas_Imobilizado"/>
      <sheetName val="Teste_Construções_31_12_07"/>
      <sheetName val="PAS_depreciação_31_12_07"/>
      <sheetName val="Nota_Explicativa_31_12"/>
      <sheetName val="Mapa_e_PAS_Deprec_3110"/>
      <sheetName val="Mapa_de_movimentação_31_12"/>
      <sheetName val="Tubrasil_-_integ__capital"/>
      <sheetName val="Reavaliação_31_12"/>
      <sheetName val="Imb__Andamento_31_12"/>
      <sheetName val="Imob__Andamento_{PPC}_31_10"/>
      <sheetName val="jan_a_set_06"/>
      <sheetName val="NE_Imobilizado"/>
      <sheetName val="NE_Reaval_"/>
      <sheetName val="Mapa_Resumo_31_12"/>
      <sheetName val="Var__Saldos"/>
      <sheetName val="Reav__Imobiliz"/>
      <sheetName val="Mapa_Resumo_30_09"/>
      <sheetName val="Adições_3009"/>
      <sheetName val="NE_05"/>
      <sheetName val="Mapa_de_Imobilizado_{ppc}"/>
      <sheetName val="Tx__Deprec__Imobil__31_12"/>
      <sheetName val="Taxas_Depreciação_Imobilizado"/>
      <sheetName val="PAS_Ágio_31_12"/>
      <sheetName val="PAS_Ágio_30_09"/>
      <sheetName val="Teste_das_Adições"/>
      <sheetName val="Cálculo_Parâmetro"/>
      <sheetName val="Invest__Futuros_{ppc}"/>
      <sheetName val="{ppc}_Mapa_Mov_Imob_30_06_07"/>
      <sheetName val="{ppc}_Mapa_Depreciação_30_06_07"/>
      <sheetName val="Cálc__Global_Deprec__Pavim_"/>
      <sheetName val="Taxas_de_Deprec__Calculada"/>
      <sheetName val="{ppc}Mapa_Mov_Imob_31_12_07"/>
      <sheetName val="{ppc}Mapa_Depreciação_31_12_07_"/>
      <sheetName val="Cálc__Global_Depr__Pavim_30_06"/>
      <sheetName val="Cálc__Global_Depr__Pavim_31_12"/>
      <sheetName val="Taxa_Deprec__Calculada"/>
      <sheetName val="P1_Base_DOAR"/>
      <sheetName val="P2_Programa"/>
      <sheetName val="P3_Mapa_EMS"/>
      <sheetName val="P4_Mapa_Nat"/>
      <sheetName val="P5_Mapas_Sigma"/>
      <sheetName val="P6_Imob_andto_EMS"/>
      <sheetName val="P7_Teste_Saldo_Inicial"/>
      <sheetName val="P8_Teste_de_Adiçoes"/>
      <sheetName val="P9_Paralisados"/>
      <sheetName val="P10_Teste_de_Baixas"/>
      <sheetName val="PPC_Mapa_Imobilizado"/>
      <sheetName val="Teste_de_detalhe"/>
      <sheetName val="Mapa_IAS"/>
      <sheetName val="P13_Inventário"/>
      <sheetName val="Prov__Veículo"/>
      <sheetName val="Mapa_de_Movim_"/>
      <sheetName val="Excess_Calc"/>
      <sheetName val="Mapa_de_Movim__(Diferido)"/>
      <sheetName val="ICMS,_PIS_COFINS_Imob_"/>
      <sheetName val="Calc__Parâmetro"/>
      <sheetName val="Leasing_(2)"/>
      <sheetName val="Imobilizado_em_andamento_31_12"/>
      <sheetName val="Propriedades_Rurais"/>
      <sheetName val="Mapa_Imobilizado_31_10_e_31_12"/>
      <sheetName val="Mapa_Imob__IPC90_31_10_E_31_12"/>
      <sheetName val="PAS_-_Depreciação_31_10_e_31_12"/>
      <sheetName val="Teste_Adição_31_10_08"/>
      <sheetName val="Teste_Saldo_Inicial_31_12_07"/>
      <sheetName val="Adiantamentos_31_10_08"/>
      <sheetName val="Mapa_Imobilizado_31_10_08"/>
      <sheetName val="Mapa_Imobilizado_IPC90_31_10_08"/>
      <sheetName val="PAS_-_Depreciação_31_10_08"/>
      <sheetName val="Mapa_Imobilizado_IPC90_30_09_08"/>
      <sheetName val="Níveis_Parâmetro_(2)"/>
      <sheetName val="Sel__Imobilizado_-Saldo_Inicial"/>
      <sheetName val="Imobilizado_-_Adições"/>
      <sheetName val="Mapa_Movi_"/>
      <sheetName val="Mapa_Imobilizado_-_31_10"/>
      <sheetName val="Mapa_Diferido_-_31_10"/>
      <sheetName val="Mapa_-_31_12"/>
      <sheetName val="Diferido_-_31_12"/>
      <sheetName val="Resultado_CC"/>
      <sheetName val="Roolforward_Teste_31_12_2007"/>
      <sheetName val="Movimentação_Imobilizado1"/>
      <sheetName val="Mapa_e_PAS_Depreciação"/>
      <sheetName val="Mapa_Vila_Mariana"/>
      <sheetName val="Mapa_Rio_de_Janeiro"/>
      <sheetName val="Mapa_Manaus"/>
      <sheetName val="Mapa_MG"/>
      <sheetName val="PAS_Deprec__-_MG_1203"/>
      <sheetName val="Mapa_SP"/>
      <sheetName val="PAS_Deprec__-_SP_12_03"/>
      <sheetName val="Teste_de_adição_FMG"/>
      <sheetName val="Teste_de_Saldo_Inicial_FSP"/>
      <sheetName val="Teste_de_Saldo_InicialFMG"/>
      <sheetName val="Bens_Penhorados"/>
      <sheetName val="Nota_Explicativa_-_Reavaliação"/>
      <sheetName val="Nota_Explicativa_-_Reavalia_(2)"/>
      <sheetName val="Nota_do_Relatório"/>
      <sheetName val="Análise_variação_30_09"/>
      <sheetName val="Mapa_de_Movimentação_Julho_09"/>
      <sheetName val="PAS_Depreciação_2009"/>
      <sheetName val="Teste_adições_2009"/>
      <sheetName val="Teste_baixas_2009"/>
      <sheetName val="Base_Ajuste_leasing_set08"/>
      <sheetName val="Base_total_leasing"/>
      <sheetName val="Tabela_DTT"/>
      <sheetName val="Log_ACL"/>
      <sheetName val="P1_-_Lead"/>
      <sheetName val="P2_-_Composição"/>
      <sheetName val="P3_-_Teste"/>
      <sheetName val="P4_-_Log"/>
      <sheetName val="P2_-_Mapa_de_Movimentação"/>
      <sheetName val="P3_-_Testes_-_31_12_2008"/>
      <sheetName val="P4_-_Composição"/>
      <sheetName val="P5_-_Teste"/>
      <sheetName val="P6_-_Log"/>
      <sheetName val="Totalmente_Deprec"/>
      <sheetName val="Deprec_TRJ"/>
      <sheetName val="Deprec_TES"/>
      <sheetName val="BIA_TRJ"/>
      <sheetName val="BIA_TES"/>
      <sheetName val="Adições_TRJ"/>
      <sheetName val="Adições_TES"/>
      <sheetName val="Mov_"/>
      <sheetName val="Prog_"/>
      <sheetName val="An_Var_"/>
      <sheetName val="Txs_Depr_"/>
      <sheetName val="Depr_"/>
      <sheetName val="NBT_Lic"/>
      <sheetName val="Mat_"/>
      <sheetName val="Aj_Benf_"/>
      <sheetName val="Tco-Depr_AC"/>
      <sheetName val="Tgo-Depr_AC"/>
      <sheetName val="Tmt-Depr_AC"/>
      <sheetName val="Tms-Depr_AC"/>
      <sheetName val="Tro-Depr_AC"/>
      <sheetName val="Tac-Depr_AC"/>
      <sheetName val="Nbt-Depr_AC"/>
      <sheetName val="Relat_"/>
      <sheetName val="NBT_Amort_"/>
      <sheetName val="Tco-Ad-reclas_"/>
      <sheetName val="Tgo-Ad-recl_"/>
      <sheetName val="Tmt-Ad-recl_"/>
      <sheetName val="Tac-Ad-recl_"/>
      <sheetName val="Tro-Ad-recl_"/>
      <sheetName val="Tms-Ad-recl_"/>
      <sheetName val="Nbt-Ad-recl_"/>
      <sheetName val="IP-Ad-recl_"/>
      <sheetName val="Mov_por_empresa"/>
      <sheetName val="Mov__por_grupo"/>
      <sheetName val="Abertura_NBT"/>
      <sheetName val="Mapa_Mov__AGO_"/>
      <sheetName val="Teste_de_Baixa"/>
      <sheetName val="Depreciação_AGO_"/>
      <sheetName val="Mapa_de_Movimentação_30_11"/>
      <sheetName val="PAS_-_Depreciação_30_11"/>
      <sheetName val="Depreciação_Software_30_11"/>
      <sheetName val="Teste_de_Saldo_Inicial_30_11"/>
      <sheetName val="Plan_Movimentação"/>
      <sheetName val="Parâmetro_Deprec"/>
      <sheetName val="Calculo_Deprec_TRJ"/>
      <sheetName val="Mapa_Imobilizado_custo)"/>
      <sheetName val="Mapa_DTT"/>
      <sheetName val="Deprec__DTT"/>
      <sheetName val="Adições_Dez-06"/>
      <sheetName val="_Baixas_Dez-06"/>
      <sheetName val="Mapa_Movimentação_-_IG_Brasil"/>
      <sheetName val="PAS_Depreciação_-_IG_Brasil"/>
      <sheetName val="Mapa_do_Imobilizado"/>
      <sheetName val="Teste_de_Obras_em_andamento"/>
      <sheetName val="Mapa_do_Diferido"/>
      <sheetName val="Teste_Adições_Diferido"/>
      <sheetName val="P1_Lead"/>
      <sheetName val="P2_Mapa_Mov__Abrapp_Dez06"/>
      <sheetName val="P3_Mapa_Mov__Icss_Dez06"/>
      <sheetName val="P4_Mapa_Mov__Sindapp_Dez06"/>
      <sheetName val="P5_Cálculo_Depr__Abrapp_Dez06"/>
      <sheetName val="Mapa_Mov__Icss_Nov06"/>
      <sheetName val="Mapa_Mov__Sindapp_Nov06"/>
      <sheetName val="Mapa_Mov__Abrapp_Nov06"/>
      <sheetName val="Cálculo_Depr__Abrapp_Nov06"/>
      <sheetName val="Teste_Adição_Abrapp_Nov06"/>
      <sheetName val="Mapa_de_Movimentação_2009"/>
      <sheetName val="Análise_conta_transitória"/>
      <sheetName val="P2_-_Sumário"/>
      <sheetName val="P3-Mapa_Imobilizado_Consolidado"/>
      <sheetName val="P4-PAS_depreciação"/>
      <sheetName val="P5-Mapa_Imobilizado_São_Paulo"/>
      <sheetName val="P6-Mapa_Imobilizado_Manaus"/>
      <sheetName val="P7-Mapa_Imobilizado_MTD"/>
      <sheetName val="P8_-_Variação_Cambial_Adto_"/>
      <sheetName val="teste_saldo_inici_"/>
      <sheetName val="Rede_de_Cabos"/>
      <sheetName val="Mapa_Imobilizado_Relatório"/>
      <sheetName val="PAS_Decoders"/>
      <sheetName val="Depr__Reav__2005_-_Máquinas"/>
      <sheetName val="Deprec__de_Máq__Não_Reavaliadas"/>
      <sheetName val="Prédios_reavaliados"/>
      <sheetName val="PROJETOS_-_2006"/>
      <sheetName val="Mapa_de_Movimentação_{PPC}"/>
      <sheetName val="Teste_de_Movimentações"/>
      <sheetName val="Comp_Imobilizado_Andamento"/>
      <sheetName val="Abertura_relatório"/>
      <sheetName val="Mapa_de_Movimentação_PPC"/>
      <sheetName val="Mapa_de_Movimentação{PPC}"/>
      <sheetName val="Imob_em_Andamento"/>
      <sheetName val="Comp__Imobil_em_Andto"/>
      <sheetName val="Log_ACL-Inspeção_Física"/>
      <sheetName val="Projetos_em_andamento"/>
      <sheetName val="Mapa_de_Movimentação_30_06"/>
      <sheetName val="PAS_Depreciação_30_06_04"/>
      <sheetName val="Teste_Adições_Imob_em_Andamento"/>
      <sheetName val="Mapa_de_movimentacao_31_12_03"/>
      <sheetName val="PAS_Depreciação_31_12_03"/>
      <sheetName val="Teste_de_adição_e_baixas"/>
      <sheetName val="Penhora_Abril"/>
      <sheetName val="Itens_selecionados(teste_insp_)"/>
      <sheetName val="Log_file"/>
      <sheetName val="Movimentação_DOAR"/>
      <sheetName val="Mapa_Imob_1T06"/>
      <sheetName val="Variação_Obras_em_andamento"/>
      <sheetName val="Projetos_e_obras_em_andamento"/>
      <sheetName val="Reav__2005_Máquinas"/>
      <sheetName val="Reav__2005_Edifício_e_Terrenos"/>
      <sheetName val="Mapa_imob_2T06"/>
      <sheetName val="Deprec_Reav__2005_Máquinas"/>
      <sheetName val="Deprec_máquinas_não_reaval_"/>
      <sheetName val="Mapa_Imob_1T06_Ajustado"/>
      <sheetName val="Bens_dados_em_garantia"/>
      <sheetName val="Impairment_Test"/>
      <sheetName val="_Package_2008"/>
      <sheetName val="Movimentação_31_08_08-_30_09_08"/>
      <sheetName val="PAS_-_30_09_08"/>
      <sheetName val="PAS_-_31_08_08"/>
      <sheetName val="Mapa_BRGAAP"/>
      <sheetName val="_Saldo_Inicial"/>
      <sheetName val="Mapa_de_Movimentação_Societário"/>
      <sheetName val="Mapa_de_Movimentação_Report"/>
      <sheetName val="PAS_Depreciação_Societário"/>
      <sheetName val="Transitória_de_Imobilizado"/>
      <sheetName val="PAS_Depreciação_Report"/>
      <sheetName val="Teste_de_Inspeção_Física"/>
      <sheetName val="Log_Inspeção_Física"/>
      <sheetName val="Mapa_APMGAAP"/>
      <sheetName val="Adições_CBMP_30_06_06"/>
      <sheetName val="Inspeção_física_POS_30_06_06"/>
      <sheetName val="Adição_POS_CBMP_30_06_06"/>
      <sheetName val="Banco_Pinto_Sotto"/>
      <sheetName val="P3_-_PAS_Depreciação"/>
      <sheetName val="P4_-_Teste_de_Adição"/>
      <sheetName val="P5_-_Log_Adição"/>
      <sheetName val="P6_-_Nota_Relatório"/>
      <sheetName val="Detalhe_Depreciação"/>
      <sheetName val="Adições_e_Baixas"/>
      <sheetName val="P1_-_Sumário"/>
      <sheetName val="P2_-_Lead"/>
      <sheetName val="P3_-_Mapa_de_Movimentação"/>
      <sheetName val="P4_-_PAS_Depreciação"/>
      <sheetName val="P5_-_Teste_de_Adição"/>
      <sheetName val="P6_-_Teste_Saldo_Inicial"/>
      <sheetName val="P3-Mapa_do_Imobilizado_31_12"/>
      <sheetName val="P5-Seleção_das_adições_30_09"/>
      <sheetName val="P6-Complementar_Adições"/>
      <sheetName val="P7-Seleção_das_adições_31_12"/>
      <sheetName val="P8-Seleção_de_saldo_inicial"/>
      <sheetName val="P9-Complementar_saldo_inicial"/>
      <sheetName val="P10-Mov_Uten_31_12"/>
      <sheetName val="P11-Mov_Uten_30_09"/>
      <sheetName val="P12-Hardware_31_12"/>
      <sheetName val="P13-Hardware_baixa_31_12"/>
      <sheetName val="P14-Hardware_30_09"/>
      <sheetName val="P15-Dep_Outros_Ativos_31_12"/>
      <sheetName val="P16-Dep_Outros_Ativos_30_09"/>
      <sheetName val="P17-Dep_Software_31_12"/>
      <sheetName val="P18-Dep_Software_30_09"/>
      <sheetName val="P19-Dep_Dir_Uso_Software_31_12"/>
      <sheetName val="P20-Dep_Dir_Uso_Software_30_09"/>
      <sheetName val="P21-Dep_Veículos_31_12"/>
      <sheetName val="P22-Dep_Veículos_30_09"/>
      <sheetName val="P23-Dep_Melhoria_Imov_3os_31_12"/>
      <sheetName val="P24-Dep_Melhoria_Imov_3os_30_09"/>
      <sheetName val="Para_referencia"/>
      <sheetName val="Ativo_Fixo-Movimentação_30_09"/>
      <sheetName val="Depreciação_(PAS)"/>
      <sheetName val="Maquinas_Dep_5_anos"/>
      <sheetName val="Provisão_Bens_de_Uso"/>
      <sheetName val="Mapa_Relatório"/>
      <sheetName val="Teste_de_Depreciação_31_12_07"/>
      <sheetName val="Imob_em_Andamento_31_12_07"/>
      <sheetName val="Venda_CMI_Brasil_Imobil"/>
      <sheetName val="Movimentação_2"/>
      <sheetName val="Baixas_Tatuapé"/>
      <sheetName val="Relatórios_2002"/>
      <sheetName val="Movimentação_30_09_02"/>
      <sheetName val="Movimentação_31_12_02"/>
      <sheetName val="sdo_inicial"/>
      <sheetName val="Log_sdo_inicial"/>
      <sheetName val="Laudo_de_Avaliação_Fabrica_SP"/>
      <sheetName val="PAS_-_Depreciação_Report"/>
      <sheetName val="Teste_do_Saldo_Inicial"/>
      <sheetName val="Log@seleção_Saldo_Inicial"/>
      <sheetName val="Nota_Relatório"/>
      <sheetName val="Consulta_diferimento_gastos"/>
      <sheetName val="Composição_Baixas"/>
      <sheetName val="Adições_-_4_Quarter"/>
      <sheetName val="Depreciação_-_3_Quarter"/>
      <sheetName val="Adições_-_3_Quarter"/>
      <sheetName val="Depreciação_-_2_Quarter"/>
      <sheetName val="Adições_-_2_Quarter"/>
      <sheetName val="Depreciação_-_1_Quarter"/>
      <sheetName val="Adições_-_1_Quarter"/>
      <sheetName val="Teste_Nota"/>
      <sheetName val="Mapa_de_Movimentações"/>
      <sheetName val="LOG_-_Saldo_Inicial"/>
      <sheetName val="Composição_e_depreciação"/>
      <sheetName val="Teste_de_detalhes"/>
      <sheetName val="Mapa_Imobilizado_Consolidado"/>
      <sheetName val="Mapa_Imobilizado_-_31_12"/>
      <sheetName val="Mapa_Imobilizado_-_30_11_"/>
      <sheetName val="PAS_-_Depreciação_-_31_12"/>
      <sheetName val="PAS_-_Depreciação_-_30_11"/>
      <sheetName val="Teste_de_Detalhe_-_30_11"/>
      <sheetName val="Mapa_de_Movimentação-31_12_2006"/>
      <sheetName val="Teste_Baixas_31_12"/>
      <sheetName val="Teste_de_Adição_31_12"/>
      <sheetName val="Mapa_de_Movimentação_dez_07"/>
      <sheetName val="Mapa_de_Movimentação_out_07"/>
      <sheetName val="teste_detalhe_depreciação"/>
      <sheetName val="Mapa_de_Movimentação_"/>
      <sheetName val="PAS_Depreciação_31_12"/>
      <sheetName val="Imob__em_andamento_31_12"/>
      <sheetName val="Teste_de_Adições_30_09"/>
      <sheetName val="Resumo_Teste_Adiç__e_Baixas"/>
      <sheetName val="PAS__Depreciação_30_09"/>
      <sheetName val="1_Mapa_de_Movimentação_"/>
      <sheetName val="2__Resumo_Teste_Adiç__e_Baixas"/>
      <sheetName val="3__Teste_de_Adição"/>
      <sheetName val="4__Teste_de_Baixas"/>
      <sheetName val="5__PAS__Depreciação"/>
      <sheetName val="Teste_Imobilização_em_andamento"/>
      <sheetName val="1_Mapa_de_Movimentação_Jun08"/>
      <sheetName val="2_PAS_Depreciação_Jun08"/>
      <sheetName val="1__Mapa_de_Movimentação_Abr_08"/>
      <sheetName val="PAS_Depreciação_Abr_08"/>
      <sheetName val="Para_relatório"/>
      <sheetName val="Mapa_31_12"/>
      <sheetName val="Teste_Adição_31_12"/>
      <sheetName val="Depreciação_31_12"/>
      <sheetName val="Imob__em_And__31_12"/>
      <sheetName val="Mapa_30_09"/>
      <sheetName val="Teste_Deprec__30_09"/>
      <sheetName val="Teste_Adição_30_09"/>
      <sheetName val="Log_ACL_30_09"/>
      <sheetName val="Teste_Obras_andam__30_09"/>
      <sheetName val="Log_ACL_II_30_09"/>
      <sheetName val="Evol__por_fábrica_30_09"/>
      <sheetName val="Juros_31_12"/>
      <sheetName val="Mapa_Movimentação_-_3009"/>
      <sheetName val="Teste_de_Adições_e__Baixas_"/>
      <sheetName val="Teste_Depreciação_3009"/>
      <sheetName val="Mapa_3112"/>
      <sheetName val="Teste_Depreciação_3112"/>
      <sheetName val="Imobilizado_em_Curso"/>
      <sheetName val="Obras_em_Andamento_-_follow_up"/>
      <sheetName val="Imobilizado_X_Receita"/>
      <sheetName val="Ajuste_Inventário"/>
      <sheetName val="Imobilizado_em_Serviço"/>
      <sheetName val="Compras_em_Andamento"/>
      <sheetName val="Adto__Fornecedores"/>
      <sheetName val="Dep__Judiciais"/>
      <sheetName val="Materiais_em_Depósito"/>
      <sheetName val="Mapa_SET_2009"/>
      <sheetName val="Teste_de_Saldo_Inicial_SET_09"/>
      <sheetName val="Teste_de_Adição_SET_09"/>
      <sheetName val="Teste_de_Baixa_SET_09"/>
      <sheetName val="Gastos_com_desenv__Set"/>
      <sheetName val="Juros_s__imobilizado"/>
      <sheetName val="Mapa_USGAAP"/>
      <sheetName val="Rollfoward_Depreciação_USGAAP"/>
      <sheetName val="RollFoward__Depreciação_BRGAAP"/>
      <sheetName val="PAS_Depreciação_USGAAP"/>
      <sheetName val="PAS_Depreciação_BRGAAP"/>
      <sheetName val="Inf__Importantes"/>
      <sheetName val="Audit_Assurance_Model"/>
      <sheetName val="MAPA_BF"/>
      <sheetName val="PAS_Depreciação_BF"/>
      <sheetName val="Principais_Adições"/>
      <sheetName val="Base_Teste_Inicial"/>
      <sheetName val="Composição_Teste_Inicial"/>
      <sheetName val="MAPA_OV_"/>
      <sheetName val="PAS_Depreciação_OV"/>
      <sheetName val="PAS_-_Depreciação-31_12_06"/>
      <sheetName val="Mapa_Movimentação_30_09_06"/>
      <sheetName val="PAS_Depreciação_30_09_06"/>
      <sheetName val="Mapa_Movimentação_31_12_2006"/>
      <sheetName val="PAS_Depreciação_31_12_06"/>
      <sheetName val="Mapa_de_mov_e_PAs_dep"/>
      <sheetName val="Imob__em_andamento"/>
      <sheetName val="Total_Deprec_"/>
      <sheetName val="Capitalização_de_Juros"/>
      <sheetName val="Saldo__Inicial_-_Baixas"/>
      <sheetName val="Nota_2006"/>
      <sheetName val="PALIO_(ZE_MARIA)"/>
      <sheetName val="FIESTA_(STEFANO)"/>
      <sheetName val="ZAFIRA_(ESTELA)"/>
      <sheetName val="Quadro_de_Movimentação"/>
      <sheetName val="Imobilizado_{PPC}"/>
      <sheetName val="PAS_Depreciação_31_10_03"/>
      <sheetName val="Teste_de_adições_31_10_03"/>
      <sheetName val="Despesa_com_manutenção_31_10_03"/>
      <sheetName val="PIS_COFINS_A_RECUPERAR_NOV06"/>
      <sheetName val="PAS_DEPRECIAÇÃO_"/>
      <sheetName val="TESTE_ADIÇÃO_NOV06"/>
      <sheetName val="LOG_-_ACL"/>
      <sheetName val="IMPOSTOS_A_RECUPERAR"/>
      <sheetName val="Mapa_de_Movimentação_-_Nov06"/>
      <sheetName val="PAS_DEPRECIAÇÃO_NOV06"/>
      <sheetName val="MAPA_IMOBILIZADO_NOV06"/>
      <sheetName val="IMPOSTOS_A_RECUPERAR_NOV06"/>
      <sheetName val="Mapa_Movimentação_-_Mar06"/>
      <sheetName val="PAS_-_Depreciação_-_Mar06"/>
      <sheetName val="PIS_COFINS_a_Recuperar"/>
      <sheetName val="Mapa_de_Movimentação_-_Out05"/>
      <sheetName val="PAS_-_Depreciação_-_Out05"/>
      <sheetName val="Teste_de_Detalhe_-_Adições"/>
      <sheetName val="Mapa_de_Movimentação_-_Mar06"/>
      <sheetName val="PAS_-_Depreciação_Mar06"/>
      <sheetName val="PAS_-_Depreciação_Out05"/>
      <sheetName val="Análise_Depreciação_-_Mar06"/>
      <sheetName val="Teste_Adição_-_Mar06"/>
      <sheetName val="Teste_de_Detalhe_-_Out05"/>
      <sheetName val="Teste_Adições_-_Out05"/>
      <sheetName val="PAS_Adições"/>
      <sheetName val="Mapa_de_Movimentação_-_Out05_"/>
      <sheetName val="TESTE_ADIÇÕES_NOV06"/>
      <sheetName val="ANÁLISE_DEPRECIAÇÃO_MAR-06"/>
      <sheetName val="MAPA_MOVIMENTAÇÃO_NOV06"/>
      <sheetName val="Ajuste_Proposto"/>
      <sheetName val="Mapa_de_Movimentão"/>
      <sheetName val="Mapa_Ática_31_12"/>
      <sheetName val="Mapa_Scipione_31_12"/>
      <sheetName val="Mapa_Ática_30_09"/>
      <sheetName val="Mapa_Scipione_30_09"/>
      <sheetName val="Teste_Add_31_12"/>
      <sheetName val="Teste_Add_31_10"/>
      <sheetName val="PAS_-_Depreciação_2006"/>
      <sheetName val="Despesa_Benfeitorias_31_12_06"/>
      <sheetName val="Contratos_de_Aluguel_2006"/>
      <sheetName val="Teste_de_baixas_2006"/>
      <sheetName val="Adições_01_11_06_a_31_12_06"/>
      <sheetName val="Teste_adições_31_12_06"/>
      <sheetName val="Adições_até_31_10_06"/>
      <sheetName val="Teste_adições_31_10_06"/>
      <sheetName val="Relação_ativos_até_31_12_05"/>
      <sheetName val="Teste_saldo_inicial_31_10_06"/>
      <sheetName val="Log_ACL_Saldo_inicial"/>
      <sheetName val="Contrato_de_Aluguel"/>
      <sheetName val="Mapa_movim_30_11_05"/>
      <sheetName val="Venda_de_imob__reavaliado"/>
      <sheetName val="Movimentação_benfeitorias"/>
      <sheetName val="PAS_-_Amortização"/>
      <sheetName val="Contratos_de_aluguel"/>
      <sheetName val="Mapa_Mov_"/>
      <sheetName val="Deprec__DEZ_"/>
      <sheetName val="Deprec__AGO"/>
      <sheetName val="Mapa_movim_31_12_05"/>
      <sheetName val="PAS_Depreciação_31_12_05"/>
      <sheetName val="Totalmente_deprec__2005"/>
      <sheetName val="Teste_adições_30_11_05"/>
      <sheetName val="Log_ACL_Adições"/>
      <sheetName val="Inspeção_Física_30_11_05"/>
      <sheetName val="Moviment__benfeitorias"/>
      <sheetName val="Contabilizações_-_Reavaliação"/>
      <sheetName val="Movimentação_-_Reavaliação"/>
      <sheetName val="Composição_-_Reavaliação"/>
      <sheetName val="PAS_Depreciação_30_11_05"/>
      <sheetName val="Suporte_N_E_10"/>
      <sheetName val="Suporte_N_E_11"/>
      <sheetName val="Mapa_Imobilizado_"/>
      <sheetName val="PAS_Depreciação_(Set)"/>
      <sheetName val="PAS_Depreciação_(Dez)"/>
      <sheetName val="Adição_(Jul_a__Set)"/>
      <sheetName val="Adição_(Out_a_Dez)"/>
      <sheetName val="Baixas_(Out_a_Dez)"/>
      <sheetName val="Imobilizações_em_Andamento"/>
      <sheetName val="Diferido_(Dez)"/>
      <sheetName val="Amortização_Diferido_(Dez)"/>
      <sheetName val="Reclassificação_Software"/>
      <sheetName val="Mapa_ACHE"/>
      <sheetName val="Mapa_BIO"/>
      <sheetName val="Imobilizado_em_Andamento_Aging"/>
      <sheetName val="Imob__Andamento_Q4"/>
      <sheetName val="Imob__Andamento_Q3"/>
      <sheetName val="PAS_de_depreciação_ACHE"/>
      <sheetName val="PAS_de_depreciação_BIO"/>
      <sheetName val="Variação_ACHE"/>
      <sheetName val="Variação_BIO"/>
      <sheetName val="(1)_Rollforward"/>
      <sheetName val="(2)_Mapa_Imobilizado"/>
      <sheetName val="(3)_PAS_Depreciação"/>
      <sheetName val="(4)_Teste_saldo_inicial"/>
      <sheetName val="(5)_Teste_Adição"/>
      <sheetName val="(6)_Taxa_Fiscal_x_Cliente"/>
      <sheetName val="(7)_Teste_de_Baixa"/>
      <sheetName val="Resumo_Geral_da_Área"/>
      <sheetName val="(3)_Teste_de_adição"/>
      <sheetName val="(4)_PAS_depreciação"/>
      <sheetName val="(5)_Leasing"/>
      <sheetName val="Notas_Explicativas"/>
      <sheetName val="PAS_Deprec__Amort__31_12_08"/>
      <sheetName val="Benfeitorias_em_Prop__3ºs_31_12"/>
      <sheetName val="Logs_ACL"/>
      <sheetName val="PAS_Deprec__Amort__31_10"/>
      <sheetName val="Benfeitorias_em_Prop__3ºs_31_10"/>
      <sheetName val="P3_-_Mapa_Mov__Imobilizado"/>
      <sheetName val="P4-_PAS_Depreciação"/>
      <sheetName val="P5-Teste_Saldo_Inicial_"/>
      <sheetName val="P6-Teste_Saldo_Inicial_Adiciona"/>
      <sheetName val="P8-Teste_de_Adições"/>
      <sheetName val="P7-Log_Adições"/>
      <sheetName val="P8-Log_Saldo_Inicial"/>
      <sheetName val="P9-Log_Saldo_Inicial_Adicional"/>
      <sheetName val="P6-Teste_de_Adições"/>
      <sheetName val="P7-Log_ACL"/>
      <sheetName val="Bens_em_Comodato"/>
      <sheetName val="Teste_Saldo_12-07"/>
      <sheetName val="PAS_Depreciacão"/>
      <sheetName val="Adições_2008"/>
      <sheetName val="P2_-_Mapa_de_Mov__Imobilizado"/>
      <sheetName val="P3_-_Teste_de_Adições"/>
      <sheetName val="1__Mapa_de_Movimentação"/>
      <sheetName val="2__PAS_de_depreciação"/>
      <sheetName val="3__Teste_de_Saldo_Inicial"/>
      <sheetName val="4__Teste_de_Adição"/>
      <sheetName val="5__Teste_SF_Obras_em_Andto_"/>
      <sheetName val="6__Vida_útil_dos_ativos"/>
      <sheetName val="Mapa_Mov__31_12"/>
      <sheetName val="Teste_de_Adição_Imob__31_10_08"/>
      <sheetName val="Lead_(2)"/>
      <sheetName val="NE_Imobilizado_-_IFRS"/>
      <sheetName val="NE_-_BR_GAAP"/>
      <sheetName val="Mapa_Movimentação_Imobilizado"/>
      <sheetName val="Mutação_Imobilizado_-_PPC"/>
      <sheetName val="Mapa_Imobiliz_SESPO"/>
      <sheetName val="PAS_Depreciação_Sespo"/>
      <sheetName val="Teste_adições_Sespo"/>
      <sheetName val="Teste_Saldo_Inicial_Sespo"/>
      <sheetName val="Mapa_Imob_Vetbrands"/>
      <sheetName val="Ajuste_Leasing_IFRS"/>
      <sheetName val="Mapa_Intangível_{ppc}"/>
      <sheetName val="Recalculo_da_depreciação"/>
      <sheetName val="Mapa_Consolidado"/>
      <sheetName val="Seleção_Saldo_Inicial"/>
      <sheetName val="Cálculo_Parâmetro_AZ_BR"/>
      <sheetName val="Cálculo_Parâmetro_Gr_PI"/>
      <sheetName val="Mapa_Dez2003"/>
      <sheetName val="PAS_Depreciação_Dez03"/>
      <sheetName val="Teste_Inspeção"/>
      <sheetName val="Mapa_imobil__SP"/>
      <sheetName val="PAS_Deprec__-_SP_10_02"/>
      <sheetName val="Teste_veículos"/>
      <sheetName val="Teste_de_Sdo_Inicial"/>
      <sheetName val="DEZEMBRO_2008_{PPC}"/>
      <sheetName val="Teste_débitos"/>
      <sheetName val="Suporte_NE_6"/>
      <sheetName val="Mapa_de_Imobilizado_-_Set_08"/>
      <sheetName val="Mapa_de_Imobilizado_-_Dez_08"/>
      <sheetName val="Seleção_Adição_Imob__MTZ"/>
      <sheetName val="Seleção_Adição_Imob__Barra"/>
      <sheetName val="Seleção_Adição_BPeMTZ_-_Dez_08"/>
      <sheetName val="1__Lead"/>
      <sheetName val="Procedimentos_Efetuados"/>
      <sheetName val="Mapa_Marisa"/>
      <sheetName val="PAS_-_Depreciação_Marisa"/>
      <sheetName val="Mapa_Credi_21"/>
      <sheetName val="PAS_-_Deprec__Credi_21"/>
      <sheetName val="Mapa_Due_Mille"/>
      <sheetName val="PAS_-_Depreciação_Due_Mille"/>
      <sheetName val="Teste_imobilizado_em_and_"/>
      <sheetName val="Taxa_Efetiva"/>
      <sheetName val="Log_Testes"/>
      <sheetName val="2__Análise_de_Impairment"/>
      <sheetName val="3__Mapa_de_mov__Imob_"/>
      <sheetName val="5__PAS_SI"/>
      <sheetName val="6__Teste_de_depreciação"/>
      <sheetName val="6_1_Teste_de_dep__MDM"/>
      <sheetName val="7__Teste_de_Baixa"/>
      <sheetName val="8__Agio"/>
      <sheetName val="Ref_Rel_Mar_10"/>
      <sheetName val="Ref_Rel_Dez_09"/>
      <sheetName val="PAS_Depreciação_Fev_2010"/>
      <sheetName val="PAS_Depreciação_Out_e_Dez_09_"/>
      <sheetName val="Planilha_Suporte_Imóveis_"/>
      <sheetName val="Apuração_Venda_Imob"/>
      <sheetName val="Depreciação_Acelerada_31_12"/>
      <sheetName val="Impairment_do_Ágio"/>
      <sheetName val="Depreciação_Acelerada_30_09"/>
      <sheetName val="PAS_Depreciação_Dez_09"/>
      <sheetName val="PAS_Depreciação_Set_09_"/>
      <sheetName val="Teste_de_Baixas_Set_09"/>
      <sheetName val="Imobilizado_em_Andamento_Set_09"/>
      <sheetName val="Teste_de_Impairment_Dez_09"/>
      <sheetName val="PIS_e_COFINS"/>
      <sheetName val="Mapa_de_Mov_"/>
      <sheetName val="Passos_do_Programa"/>
      <sheetName val="PAS_IMOBILIZADO"/>
      <sheetName val="PIS_e_Cofins_a_Recuperar"/>
      <sheetName val="P1_-_Sumário_"/>
      <sheetName val="P3_-_Sublead"/>
      <sheetName val="P4_-_Movimentação"/>
      <sheetName val="P5_-_Global_Deprec"/>
      <sheetName val="P6_-_Teste_de_Adições"/>
      <sheetName val="P3_-_Adição_Imobilizado"/>
      <sheetName val="P4_-_Vouching"/>
      <sheetName val="P5_-_Movimentação_Imobilizado"/>
      <sheetName val="P6_-_Overall_Depreciação"/>
      <sheetName val="Global_Deprec"/>
      <sheetName val="Nota_Relatorio"/>
      <sheetName val="{PPC}_Mapa_Marisa"/>
      <sheetName val="PAS_-_Depre__Marisa_31_12"/>
      <sheetName val="PAS_-_Depre__Marisa_30_09"/>
      <sheetName val="Cálculo_Instalações"/>
      <sheetName val="Dep__Acelerada"/>
      <sheetName val="{PPC}_Imob__em_Andamento"/>
      <sheetName val="{PPC}_Mapa_Credi21"/>
      <sheetName val="PAS_-_Depreciação_Credi21"/>
      <sheetName val="{PPC}_Mapa_Due_Mille"/>
      <sheetName val="Instruções_DTT_Belgica"/>
      <sheetName val="Mapa_Referência"/>
      <sheetName val="Teste_-_Saldo_Inicial"/>
      <sheetName val="NE_14"/>
      <sheetName val="Adto_Imobilizado"/>
      <sheetName val="{PPC}_Mapa_de_Mov__Marisa_Lojas"/>
      <sheetName val="PAS_-_Desp__Depreciação_Marisa"/>
      <sheetName val="{PPC}_Mapa_de_Mov__Credi_21"/>
      <sheetName val="PAS_-_Desp__Depreciação_Credi21"/>
      <sheetName val="Nota_12"/>
      <sheetName val="Adições_2005"/>
      <sheetName val="Teste_Adições_30_06_05"/>
      <sheetName val="Baixas_2005"/>
      <sheetName val="PAS_Depreciação_30_06_05"/>
      <sheetName val="Baixas_Analitico__"/>
      <sheetName val="Bens_Totalmente_Depreciados"/>
      <sheetName val="Depr_Benfeitorias"/>
      <sheetName val="Procedimentos_ISRE"/>
      <sheetName val="PAS_-_Deprec__Marisa"/>
      <sheetName val="PAS_-_Deprec__Due_Mille"/>
      <sheetName val="Mapa_Imob__em_Andamento"/>
      <sheetName val="Adiantamento_Terceiros"/>
      <sheetName val="Adiantamento_Imobilizado"/>
      <sheetName val="Nota_Imobilizado"/>
      <sheetName val="PAS_-_Depre__Marisa"/>
      <sheetName val="Mapa_Credi21"/>
      <sheetName val="PAS_-_Depre__Credi21"/>
      <sheetName val="PAS_-_Depre__Due_Mille"/>
      <sheetName val="Adto_Terceiros"/>
      <sheetName val="Avaliação_de_Imoveis"/>
      <sheetName val="Cálculo_de_Itens"/>
      <sheetName val="Para_Ref"/>
      <sheetName val="Marisa_Part"/>
      <sheetName val="Imobilizações_em_Curso"/>
      <sheetName val="Teste_Custo_Inicial"/>
      <sheetName val="Aquisições_por_loja"/>
      <sheetName val="Pontos_comerciais"/>
      <sheetName val="Pontos_comerciais_-_detalhes"/>
      <sheetName val="Desp__Pré_Operacionais"/>
      <sheetName val="Teste_Adições_31_12"/>
      <sheetName val="Pontos_comerciais_31_12"/>
      <sheetName val="Pontos_comerciais_30_09"/>
      <sheetName val="Desp_Pré_Operacional_30_09"/>
      <sheetName val="Teste_Adições_30_09"/>
      <sheetName val="1_Mapa_Imobilizado_BR_GAAP"/>
      <sheetName val="2_PAS_Depreciação"/>
      <sheetName val="3_Mapa_Diferido"/>
      <sheetName val="4_Amortização"/>
      <sheetName val="5__NE__mov__custo"/>
      <sheetName val="Cálculo_Global_de_Deprec_Dez"/>
      <sheetName val="Cálculo_Global_de_Depreciaç_Set"/>
      <sheetName val="PAS_Deprec__Set-06"/>
      <sheetName val="PAS_Deprec__Dez-06"/>
      <sheetName val="PAS_Deprec__Dez05"/>
      <sheetName val="PAS_Deprec__Set05"/>
      <sheetName val="Cálculo_Global_de_Depreciação"/>
      <sheetName val="Mapa_Movim_"/>
      <sheetName val="PAS_Depreciação_31_10"/>
      <sheetName val="Teste_Saldo_Inicial_31_10"/>
      <sheetName val="Teste_Adições_31_10"/>
      <sheetName val="Itens_não_Localizados"/>
      <sheetName val="Imob_em_curso_31_12"/>
      <sheetName val="Desp_Pré_Operacional_31_12"/>
      <sheetName val="Análise_Desp_Pré-operac"/>
      <sheetName val="Amort_não_registrada"/>
      <sheetName val="Complemento_Teste_Adições"/>
      <sheetName val="Desp_Pré_Operacional_30_06"/>
      <sheetName val="Pontos_comerciais_30_06"/>
      <sheetName val="Teste_Adições_30_06"/>
      <sheetName val="Pontos_comerciais_31_03"/>
      <sheetName val="Teste_Adições_31_03"/>
      <sheetName val="Desp_Pré_Operacional_31_03"/>
      <sheetName val="4__Consolidado"/>
      <sheetName val="1_1__Begoldi"/>
      <sheetName val="1_2__Actio"/>
      <sheetName val="1_3__CBF"/>
      <sheetName val="1_4__Compar"/>
      <sheetName val="1_5__Locado"/>
      <sheetName val="1_6__Mareasa"/>
      <sheetName val="1_7__Nova_10"/>
      <sheetName val="1_8__NIX"/>
      <sheetName val="1_9__Novay"/>
      <sheetName val="1_10__Pense"/>
      <sheetName val="1_11__Traditio"/>
      <sheetName val="2__Depreciacao"/>
      <sheetName val="3__Base_imóveis"/>
      <sheetName val="2__Mapa_de_Movimentação"/>
      <sheetName val="3__PAS_Depreciação"/>
      <sheetName val="5__Teste_de_Baixas"/>
      <sheetName val="1__Mapa_Mov__Giroflex_31_12"/>
      <sheetName val="2__Mapa_Mov__Giroservices_31_12"/>
      <sheetName val="3__Mapa_Mov__Aurus_31_12"/>
      <sheetName val="4__PAS_Depr_Giroflex_31_12"/>
      <sheetName val="5__PAS_Depr_Giroflex_30_09"/>
      <sheetName val="6__Saldo_Inicial_Giroflex_30_09"/>
      <sheetName val="7__Base_Saldo_Inicial_Giroflex"/>
      <sheetName val="8__Adições_Giroflex__31_12"/>
      <sheetName val="9__Baixas_Giroflex_30_09"/>
      <sheetName val="10__Base_Benfeitorias"/>
      <sheetName val="11__Reavaliação"/>
      <sheetName val="12__Dif_Res__Reaval"/>
      <sheetName val="Mapa_Movim__31_12"/>
      <sheetName val="Reavaliação_-_Contab"/>
      <sheetName val="Teste_Depreciação_31_12"/>
      <sheetName val="Log_ACL_31_12"/>
      <sheetName val="Baixas_2008"/>
      <sheetName val="Teste_Saldo_Inicial_30_09"/>
      <sheetName val="Ref__Reporting_Package"/>
      <sheetName val="Mapa_Mov_USGAAP"/>
      <sheetName val="Baixa_Imobilizado"/>
      <sheetName val="Teste_Venda"/>
      <sheetName val="Depreciação_USGAAP_out"/>
      <sheetName val="Mapa_Mov_Out08_BRGAAP"/>
      <sheetName val="Depreciação_BRGAAP"/>
      <sheetName val="Mapa_Movim_31_10"/>
      <sheetName val="1__Mapa_Mov__Giroflex_30_09"/>
      <sheetName val="2__Mapa_Mov__Giroservices_30_09"/>
      <sheetName val="3__Mapa_Mov__Aurus_30_09"/>
      <sheetName val="4__PAS_Depr_Giroflex_30_09"/>
      <sheetName val="5__Saldo_Inicial_Giroflex_30_09"/>
      <sheetName val="6__Base_Saldo_Inicial_Giroflex"/>
      <sheetName val="7__Adições_Giroflex__30_09"/>
      <sheetName val="8__Baixas_Giroflex_30_09"/>
      <sheetName val="9__Base_Benfeitorias"/>
      <sheetName val="1__Mapa_Total_Geral_08"/>
      <sheetName val="2__Resumo_Obras_em_And__31_12"/>
      <sheetName val="3__Movimentação_-_Obras"/>
      <sheetName val="Risco_Específico"/>
      <sheetName val="Cobertura_Seguros"/>
      <sheetName val="Imp_bens_de_uso"/>
      <sheetName val="Resumo_Obras_em_And__31_12"/>
      <sheetName val="Saldo_de_obras_em_and__por_ano"/>
      <sheetName val="Resumo_Investimentos_31_12"/>
      <sheetName val="Comparativo_31_12"/>
      <sheetName val="Comp__Obras_And__31_12"/>
      <sheetName val="MAPA_BF_31_12"/>
      <sheetName val="Mapa_Total_Geral_08"/>
      <sheetName val="PAS_Depreciação_BFE_31_12_"/>
      <sheetName val="Amortização_Ágio_31_12"/>
      <sheetName val="1_MAPA_BF_30_09"/>
      <sheetName val="2_Teste_de_Adições_30_09"/>
      <sheetName val="3_PAS_Depreciação_BF_30_09"/>
      <sheetName val="4_Obras_em_andamento"/>
      <sheetName val="4_1Composição_Obras_And_"/>
      <sheetName val="5_Amortização_Ágio"/>
      <sheetName val="6_Teste_baixas_30_09"/>
      <sheetName val="Pré_op_"/>
      <sheetName val="11_1_Dif_reavaliação"/>
      <sheetName val="1__Mapa_Mov__Giroflex"/>
      <sheetName val="2__Mapa_Mov__Giroservices"/>
      <sheetName val="3__Mapa_Mov__Aurus"/>
      <sheetName val="4__PAS_Depreciação"/>
      <sheetName val="4__PAS_Depreciação_(2)"/>
      <sheetName val="5__Teste_Saldo_Inicial"/>
      <sheetName val="6__Teste_de_Adições"/>
      <sheetName val="7__Teste_de_Baixas"/>
      <sheetName val="1__Sumário"/>
      <sheetName val="3__Teste_de_Adições"/>
      <sheetName val="4__Teste_Saldo_Inicial"/>
      <sheetName val="5__Depreciação"/>
      <sheetName val="12__Resumo"/>
      <sheetName val="12a_Gastos_com_terceiros"/>
      <sheetName val="Abertura_mov_imobilizado"/>
      <sheetName val="Abertura_mov_resultado"/>
      <sheetName val="Mutação_imobilizado"/>
      <sheetName val="Movimentação_Nutrição_e_Avicult"/>
      <sheetName val="Movimentação_suinos_PICs"/>
      <sheetName val="1_Mapa_movimentação_imobilizado"/>
      <sheetName val="3__Adições"/>
      <sheetName val="4__Diferido"/>
      <sheetName val="5__Imobilização_em_andamento"/>
      <sheetName val="2_Mapa_movimentação_imobilizado"/>
      <sheetName val="6__Base_Saldo_Inicial_e_Log"/>
      <sheetName val="7__Teste_de_Adições"/>
      <sheetName val="8__Teste_de_Baixas"/>
      <sheetName val="1__Risco_Específico"/>
      <sheetName val="2__Mapa_Imobilizado"/>
      <sheetName val="3__Cobertura_Seguros"/>
      <sheetName val="4__Suporte_NE"/>
      <sheetName val="5__Nota_Reapresentada"/>
      <sheetName val="2__Teste_de_Adições"/>
      <sheetName val="3__PAS_-_Depreciação"/>
      <sheetName val="Ajuste_USGAAP"/>
      <sheetName val="Roll_Forward_31_12"/>
      <sheetName val="P1_-_Mapa_de_movimentação"/>
      <sheetName val="P2_-_PAS_Depreciação"/>
      <sheetName val="P3-Teste_Saldo_Inicial"/>
      <sheetName val="P4-Teste_Adição"/>
      <sheetName val="P3-Mapa_de_Imobilizado"/>
      <sheetName val="P4-PAS_-__Depreciação"/>
      <sheetName val="P5-Teste_Saldo_Inicial"/>
      <sheetName val="P6-Teste_adição"/>
      <sheetName val="P1-Mapa_de_Imobilizado"/>
      <sheetName val="P2-PAS_-__Depreciação"/>
      <sheetName val="P5_-_Mapa_USGAAP"/>
      <sheetName val="Log_Adição"/>
      <sheetName val="Resumo_Relatório_30_12"/>
      <sheetName val="Resumo_Relatório_30_09"/>
      <sheetName val="Projeto_Sedna"/>
      <sheetName val="Laudo_de_Avaliação"/>
      <sheetName val="Depreciação_-_Maq__e_Equip"/>
      <sheetName val="Roll_Forward_31_12_08"/>
      <sheetName val="Análise_de_Variação_30-09"/>
      <sheetName val="Análise_de_Variação_-_31-12"/>
      <sheetName val="LOG_ACL_Adições_30_09"/>
      <sheetName val="LOG_ACL_Adições_31_12"/>
      <sheetName val="Depreciação_-_Maq_e_Equip"/>
      <sheetName val="Henry_Ford"/>
      <sheetName val="Importação_Andamento"/>
      <sheetName val="Cálculo_do_parâmetro"/>
      <sheetName val="ISA_2410"/>
      <sheetName val="Mapa_BRGAAP_"/>
      <sheetName val="Principais_baixas_e_adições"/>
      <sheetName val="Mapa_IFRS"/>
      <sheetName val="IFRS_30-06-08"/>
      <sheetName val="Calculo_parâmetro"/>
      <sheetName val="Descrição_dos_Bens"/>
      <sheetName val="Depreciação_31_10"/>
      <sheetName val="Log_de_ACL"/>
      <sheetName val="Testes_31_12"/>
      <sheetName val="Testes_31_10"/>
      <sheetName val="Saldo_Societário_Ajustado"/>
      <sheetName val="1-BR_vs_USGAAP"/>
      <sheetName val="2-Mapa_Movimentação_BRGAAP"/>
      <sheetName val="2_1-Validação_Mapa_Brgaap_"/>
      <sheetName val="3-PAS_depreciação_BRGAAP"/>
      <sheetName val="4-_Mapa_Movimentação_Usgaap"/>
      <sheetName val="4_1-_Validação_Mapa_Usgaap_"/>
      <sheetName val="6-_PAS_depreciação_Usgaap"/>
      <sheetName val="7-_PAS_depreciação_Acelerada"/>
      <sheetName val="Determination_-_Sample_Size"/>
      <sheetName val="P3-Mapa_do_Imobilizado"/>
      <sheetName val="P4_-_Teste_Saldo_Inicial"/>
      <sheetName val="P5_-_Teste_Adição"/>
      <sheetName val="P6_-_PAS_Depreciação_31_10"/>
      <sheetName val="P7_-_Leasings"/>
      <sheetName val="P8_-_Parâmetro"/>
      <sheetName val="P9-Mapa_do_Imobilizado_31_01"/>
      <sheetName val="P10_-_PAS_Depreciação_31_01"/>
      <sheetName val="Mapa_Mov__31_10"/>
      <sheetName val="Seleção_Adições_30_09"/>
      <sheetName val="_Baixas_30_09"/>
      <sheetName val="Mapa_dez05"/>
      <sheetName val="Seleção_Adições"/>
      <sheetName val="_Baixas"/>
      <sheetName val="P1__Lead"/>
      <sheetName val="P2__Mapa_de_Movimentação"/>
      <sheetName val="P3__Imob__em_Andamento"/>
      <sheetName val="P4__PAS_Depreciação"/>
      <sheetName val="P5__Teste_de_Adições"/>
      <sheetName val="P6__Cálculo_Amostra"/>
      <sheetName val="P7__Log_ACL"/>
      <sheetName val="Cálculo_Amostra"/>
      <sheetName val="P6_-_Base_de_Seleção_Adição"/>
      <sheetName val="PAS_Deprec__SET-07"/>
      <sheetName val="Movto_Obras_em_Andamento"/>
      <sheetName val="Histórico_Obras_em_Andamento"/>
      <sheetName val="1__Mapa_Total_Geral_30_09"/>
      <sheetName val="2__Movto_Obras_em_Andto_30_09"/>
      <sheetName val="3_Histórico_Obras_em_Andto30_09"/>
      <sheetName val="4__Teste_de_Adições"/>
      <sheetName val="7__Teste_baixas_30_09"/>
      <sheetName val="8__Aging_-_Obras_em_Andamento"/>
      <sheetName val="Tabela_Itens"/>
      <sheetName val="6__Teste_custo_inicial"/>
      <sheetName val="Movto__Obras_em_Andamento"/>
      <sheetName val="Aporte_de_capital"/>
      <sheetName val="ICMS_-_1311992"/>
      <sheetName val="Tabela_No_de_Itens"/>
      <sheetName val="Alocação_prov_descon"/>
      <sheetName val="M_M__31_12"/>
      <sheetName val="PAS_-_Deprec__Dez_"/>
      <sheetName val="Teste_adições_Dez_"/>
      <sheetName val="Tetes_de_Baixas_Dez_"/>
      <sheetName val="M_M__30_09"/>
      <sheetName val="PAS_-_Deprec__Set_"/>
      <sheetName val="Teste_de_adições_Set_"/>
      <sheetName val="Teste_de_Baixas_Set_"/>
      <sheetName val="Definição_Parâmetro"/>
      <sheetName val="Teste_de_adições_Dez_"/>
      <sheetName val="M_M__30_09_04"/>
      <sheetName val="PAS_-_Depreciação_Setembro"/>
      <sheetName val="M_M__31_03_04"/>
      <sheetName val="M_M__30_06_04"/>
      <sheetName val="Juros_2004"/>
      <sheetName val="PAS_Depreciação_-_Março"/>
      <sheetName val="PAS_-_Depreciação_Junho"/>
      <sheetName val="Insp_Física"/>
      <sheetName val="Resumo_da_Movimentação"/>
      <sheetName val="Revisão_Analítica_Ex-Ceval"/>
      <sheetName val="M__M__Ex-Ceval"/>
      <sheetName val="M__M__Ex-Santista"/>
      <sheetName val="Insp__Sal_Inic_"/>
      <sheetName val="Depreciação_Ex-_Ceval"/>
      <sheetName val="Depreciação__Ex-Santista"/>
      <sheetName val="provisão_para_perdas"/>
      <sheetName val="Prov__Perdas_(PPC)"/>
      <sheetName val="Plantas_Descont_"/>
      <sheetName val="LOG_-_Teste_de_adição"/>
      <sheetName val="Movimentação_Trimestral"/>
      <sheetName val="Movimentação_Acumulada"/>
      <sheetName val="Anal__Variação"/>
      <sheetName val="Adições_"/>
      <sheetName val="Teste_Dirigido"/>
      <sheetName val="Testes_Deprec__"/>
      <sheetName val="inspeção_física_do_imobilizado"/>
      <sheetName val="Testes_de_Baixas_Dez_"/>
      <sheetName val="Resumo_das_Principais_Adições"/>
      <sheetName val="P3_-_RollForward"/>
      <sheetName val="P4_-_Mapa_do_Imobilizado"/>
      <sheetName val="P5_PAS_-_Depreciação"/>
      <sheetName val="P6_-_Constr__em_Andto"/>
      <sheetName val="P7_-_Capitalização_de_Juros"/>
      <sheetName val="P8_-_Teste_de_Adições"/>
      <sheetName val="P9_-_Teste_Saldo_Inicial_Set"/>
      <sheetName val="P10-_Itapevi"/>
      <sheetName val="P8_-_Impairment"/>
      <sheetName val="P9_-_Teste_de_Adições"/>
      <sheetName val="P10_-_Teste_Saldo_Inicial_Set"/>
      <sheetName val="P11-_Itapevi"/>
      <sheetName val="P3_-_Mapa_do_Imobilizado_"/>
      <sheetName val="P4_-_Teste_de_Adições"/>
      <sheetName val="P5_PAS_-_Depreciação_311207"/>
      <sheetName val="P6_-_Constr__em_Andto_30_09"/>
      <sheetName val="P7_-_Teste_Saldo_Inicial_30_09"/>
      <sheetName val="P7_Itapevi"/>
      <sheetName val="P8_Capitalização"/>
      <sheetName val="P9_Contas"/>
      <sheetName val="P10_Mapa_Suporte"/>
      <sheetName val="P13_Constr__em_Andto_30_09"/>
      <sheetName val="P4_-_RollForward"/>
      <sheetName val="P3_-_Mapa_do_Imobilizado"/>
      <sheetName val="Teste_Saldo_Inicial_Set"/>
      <sheetName val="Venda_3_andar"/>
      <sheetName val="Baixa_ativos"/>
      <sheetName val="Definição_Amostra"/>
      <sheetName val="Mapa_Movimentação_Mitsui__"/>
      <sheetName val="Mapa_Movimentação_Yoorin"/>
      <sheetName val="Teste_de_Adição_e_Baixa_Mitsui"/>
      <sheetName val="Teste_de_Adição_e_Baixa_Yoorin"/>
      <sheetName val="Contratos_Leasing"/>
      <sheetName val="Adição_de_imobilizado"/>
      <sheetName val="PAS_Deprec__Out07"/>
      <sheetName val="Mapa_Mov_Imob_out_07"/>
      <sheetName val="Mapa_imob__dez07"/>
      <sheetName val="Sel_saldo_inicial_imob_"/>
      <sheetName val="Sel_Adi_Imobilizado"/>
      <sheetName val="Comp_Imob_Out07"/>
      <sheetName val="Mapa_de_Imobilizado_31-10-08"/>
      <sheetName val="1__Mapa_de_Movimentação_30_09_"/>
      <sheetName val="1_2__Mapa_de_Movimentação_31_12"/>
      <sheetName val="2__Teste_de_Adição"/>
      <sheetName val="3__Teste_de_Obras_em_andamento"/>
      <sheetName val="4__PAS_de_depreciação"/>
      <sheetName val="5__Teste_de_Saldo_Inicial_Imob"/>
      <sheetName val="2__PAS_Depreciação"/>
      <sheetName val="5__Teste_de_obras_em_andamento"/>
      <sheetName val="5_1_Aging_Obras_em_Andto_"/>
      <sheetName val="6__Transferências"/>
      <sheetName val="Análise_de_Recuperabilidade"/>
      <sheetName val="Threshold_and_Sample_Size"/>
      <sheetName val="Mapa_de_Movimentação_NPK"/>
      <sheetName val="Análise_de_Var__Jul__&amp;_Set_"/>
      <sheetName val="P3_Referência_Package"/>
      <sheetName val="P4__Teste_de_adicoes"/>
      <sheetName val="P5__Saldo_Inicial"/>
      <sheetName val="P6__Agio"/>
      <sheetName val="P7_PAS_Depreciação"/>
      <sheetName val="Tabela_de_Itens"/>
      <sheetName val="P1__MAPA_DE_MOVIMENTAÇÃO_"/>
      <sheetName val="P2__OBRAS_EM_ANDAMENTO_(I)_(F)_"/>
      <sheetName val="P3__TESTE_DE_SALDO_INICIAL"/>
      <sheetName val="P4__TESTE_DE_ADIÇÕES_"/>
      <sheetName val="P5__DEPRECIAÇÃO"/>
      <sheetName val="P6__TRANSFERÊNCIAS"/>
      <sheetName val="P7__ÁGIOS"/>
      <sheetName val="P8__CAPITALIZAÇÃO_DE_JUROS"/>
      <sheetName val="P9__PREFERÊNCIAS_PACKAGE"/>
      <sheetName val="A1__TABELA_DE_ITENS_"/>
      <sheetName val="A2__LOG_ACL_P5_"/>
      <sheetName val="P1__Projeção_Saldos_Março_13"/>
      <sheetName val="P1___mapa_movimentação_set_dez"/>
      <sheetName val="P2__Mov_Obras_Andt_set_2011"/>
      <sheetName val="P2_1_Mov_Obras_Andt_dez_2011"/>
      <sheetName val="P3__Capitalização_de_juros"/>
      <sheetName val="P4__Teste_de_Adições"/>
      <sheetName val="P5__Teste_de_Saldo_Inicial"/>
      <sheetName val="P6__Teste_de_Baixa"/>
      <sheetName val="P7__Transferências"/>
      <sheetName val="P8__àgios"/>
      <sheetName val="P9__Depreciação"/>
      <sheetName val="P10__Referências_Package"/>
      <sheetName val="P1___mapa_movimentação"/>
      <sheetName val="P2__Mov_Obras_Andt"/>
      <sheetName val="P4__Perda_Recup_Econômica"/>
      <sheetName val="1__Mapa_Total_Geral"/>
      <sheetName val="4__Teste_custo_inicial"/>
      <sheetName val="5__Movimentação_-_Obras"/>
      <sheetName val="6__Histórico_Obras_em_Andamento"/>
      <sheetName val="7__Aging_-_Obras_em_Andamento"/>
      <sheetName val="Contábil_x_Patrimônio"/>
      <sheetName val="PAS_-_Depreciação_jun_e_set"/>
      <sheetName val="Imob__Andamento_e_Transferência"/>
      <sheetName val="Custo_Corrigido_x_Depreciação"/>
      <sheetName val="PAS_-_Amortização_jun"/>
      <sheetName val="Prov__para_baixas_set07"/>
      <sheetName val="Provisão_para_Baixas_jun07"/>
      <sheetName val="Teste_Saldo_Inicial_30_06"/>
      <sheetName val="Impairment_set"/>
      <sheetName val="P3_-_Mapa_Imobilizado"/>
      <sheetName val="P4_-Cálc__Global_Depr__31_10_08"/>
      <sheetName val="Sel__teste_saldo_inic__imob_"/>
      <sheetName val="Riscos_Significantes"/>
      <sheetName val="Riscos_Normais"/>
      <sheetName val="Significant_Risk"/>
      <sheetName val="Mapa_Movimentação_Intangível"/>
      <sheetName val="Programa_de_Trabalho"/>
      <sheetName val="P1__Mapa_de_Imob__31_12"/>
      <sheetName val="P2__Pas_Depreciação_31_12"/>
      <sheetName val="P3__Mapa_de_Imob__30_09"/>
      <sheetName val="P4__Pas_Depreciação_30_09"/>
      <sheetName val="P5_Teste_de_SI"/>
      <sheetName val="P6__Imob__em_Andamento"/>
      <sheetName val="P7__Adiant__de_Imobilizado"/>
      <sheetName val="P6__Log_ACL"/>
      <sheetName val="PAS_Depreciação_31_12_08"/>
      <sheetName val="Teste_de_Adição_31_12_08"/>
      <sheetName val="Teste_de_Baixa_31_12_08"/>
      <sheetName val="Teste_de_Imobilização_31_12_08"/>
      <sheetName val="PAS_Depreciação_30_09_08"/>
      <sheetName val="Teste_de_Adição_30_09_08"/>
      <sheetName val="Teste_de_Baixa_30_09_08"/>
      <sheetName val="Teste_de_Imobilização_30_09_08"/>
      <sheetName val="Teste_de_SI"/>
      <sheetName val="Comp__Aeródromo"/>
      <sheetName val="Log_ACL_30_09_08"/>
      <sheetName val="P1__Programa_de_Trabalho"/>
      <sheetName val="P2__Lead"/>
      <sheetName val="P3__Mapa_Mov_"/>
      <sheetName val="P5__Teste_Saldo_Inicial"/>
      <sheetName val="Tabela_Sample_Size"/>
      <sheetName val="Mapa_Movimentação_31_12_07"/>
      <sheetName val="Mapa_Movimentação_31_10_07"/>
      <sheetName val="Teste_Adição_31_10_07"/>
      <sheetName val="Teste_Adição_Compl_31_12_07"/>
      <sheetName val="Teste_SI_BUNGE_31_12_06"/>
      <sheetName val="Teste_SI_31_10_07"/>
      <sheetName val="Teste_SI_Compl_31_12_07"/>
      <sheetName val="P3_-_Mapa_Mov_"/>
      <sheetName val="P5_-_Teste_Saldo_Inicial"/>
      <sheetName val="P6_-_Teste_Adições"/>
      <sheetName val="P7_-_Log_ACL"/>
      <sheetName val="Dezembro_2010"/>
      <sheetName val="Deprec_"/>
      <sheetName val="Mov_jan_a_jun04"/>
      <sheetName val="Big_Londrina"/>
      <sheetName val="Bens_Entrega_Futura_{ppc}"/>
      <sheetName val="Mapa_Final"/>
      <sheetName val="Teste_apropriações"/>
      <sheetName val="Teste_detalhe_apropriações"/>
      <sheetName val="Apropriações_Dez"/>
      <sheetName val="Depreciação_Final"/>
      <sheetName val="Mapa_Out"/>
      <sheetName val="Depreciação_Out"/>
      <sheetName val="Imobilizado_Saldo_Inicial"/>
      <sheetName val="Adições_de_Imobilizado"/>
      <sheetName val="Depreciação_Adições"/>
      <sheetName val="P2_-__Lead"/>
      <sheetName val="P3_-__Movimentação"/>
      <sheetName val="P4_-__Depreciação"/>
      <sheetName val="P5_-__Adições"/>
      <sheetName val="P6_-__Baixas"/>
      <sheetName val="P7_-_Teste_Dez-06"/>
      <sheetName val="_Mov__{PPE}"/>
      <sheetName val="PAS_Depreciação_HBII"/>
      <sheetName val="back_up"/>
      <sheetName val="PAS_Depreciação_HBI"/>
      <sheetName val="Depreciação_Moldes"/>
      <sheetName val="Depreciação_Moldes_Alemão"/>
      <sheetName val="_Mov__HB1_{PPE}"/>
      <sheetName val="PAS_Depr__HB1"/>
      <sheetName val="Mov__HB2_{PPE}"/>
      <sheetName val="PAS_Depr__HB2"/>
      <sheetName val="Ad__Fornecedores"/>
      <sheetName val="PAS_Depr__(HB1)"/>
      <sheetName val="_Mov__HB1_31_12_{PPE}"/>
      <sheetName val="PAS_Depr__(HB2)"/>
      <sheetName val="Mov__HB2_31_12_{PPE}"/>
      <sheetName val="Log_Seleção_Saldo_Inicial"/>
      <sheetName val="Recálculo_VC"/>
      <sheetName val="Log_Adto_fornecedor"/>
      <sheetName val="NE_2_-_Material_Additions"/>
      <sheetName val="NE_2_-_Material_Additions-total"/>
      <sheetName val="Log_Seleção_Amostra_Adicao"/>
      <sheetName val="NOta_2"/>
      <sheetName val="Ad__Fornecedores_"/>
      <sheetName val="Cálculo_Global_Depr__(HB1)"/>
      <sheetName val="Comp__Analítica_(HB1)_{PPE}"/>
      <sheetName val="_Mov__HB1_31_12"/>
      <sheetName val="Comp__Analítica(HB2)_{PPE}"/>
      <sheetName val="Cálculo_Global_Depr__(HB2)"/>
      <sheetName val="Mov__HB2_31_12"/>
      <sheetName val="Rel__adições_30_09"/>
      <sheetName val="Planilha_Aquisições_30_09_{PPE}"/>
      <sheetName val="Para_referência_DF's"/>
      <sheetName val="1__ASM"/>
      <sheetName val="2__Resumo"/>
      <sheetName val="3__Mapa_30_06"/>
      <sheetName val="5__Imóveis"/>
      <sheetName val="6__Análise_saldos_IPC"/>
      <sheetName val="7__Transf__Imob__em_Andamento"/>
      <sheetName val="8__CIAP"/>
      <sheetName val="Ajuste_2340"/>
      <sheetName val="Teste_Insp_"/>
      <sheetName val="Imoveis_não_operacionais"/>
      <sheetName val="Ativo_Fixo-Movimentação"/>
      <sheetName val="Appendix_14"/>
      <sheetName val="Mapa_de_Mov__Mensal"/>
      <sheetName val="PAS_-_Depreciação_"/>
      <sheetName val="Teste_Adições_Dez"/>
      <sheetName val="Comp_Analítica_Imobilizado"/>
      <sheetName val="Mapa_de_Movimetação_31_12_05"/>
      <sheetName val="Teste_Imobilizado_em_Andamento"/>
      <sheetName val="Projeto_3416_"/>
      <sheetName val="Base_Imobilizado_em_Andamento"/>
      <sheetName val="Mapa_de_Movimentação_31_10_05"/>
      <sheetName val="PAS_Depreciacao"/>
      <sheetName val="Dias_Trab_jan_a_set_2005"/>
      <sheetName val="P2-_Lead"/>
      <sheetName val="P3-_Mapa_Movimentação_BR"/>
      <sheetName val="P4-_Mapa_Movimentação_IFRS"/>
      <sheetName val="P5-_Pas_-_Deprec__BR_"/>
      <sheetName val="P6-Cálculo_da_Deprec__IFRS"/>
      <sheetName val="P7-Taxas_IFRS"/>
      <sheetName val="P8-_Composição_das_Adições"/>
      <sheetName val="P9-Teste_Adição"/>
      <sheetName val="P10-_Teste_SI"/>
      <sheetName val="P11_-_Recálculo_IFRS_Final"/>
      <sheetName val="P3_-_Rollforward_"/>
      <sheetName val="P4_-_Mapa_Movimentação"/>
      <sheetName val="P5_-_PAS_Depreciação_31_12_08"/>
      <sheetName val="P6_-_PAS_Depreciação_31_10_08"/>
      <sheetName val="P7_-Efeitos_no_IR_31_10_e_31_12"/>
      <sheetName val="P8_-Teste_Adição_31_10_e_31_12"/>
      <sheetName val="P9_-_Log_Adicao_31_10"/>
      <sheetName val="Checklist_Impairment"/>
      <sheetName val="Cálculo_de_itens_-_Adição"/>
      <sheetName val="Movimentação_{PPE}"/>
      <sheetName val="Cálculo_Global"/>
      <sheetName val="Global_Reavaliação"/>
      <sheetName val="Global_variáveis"/>
      <sheetName val="Deprec_Movimentação"/>
      <sheetName val="Glocal_de_depreciação_-_Final"/>
      <sheetName val="Cálculo_Global__-_Final"/>
      <sheetName val="Taxa_Ampliação"/>
      <sheetName val="Teste_adições_(2)"/>
      <sheetName val="Projeção_31_12_04"/>
      <sheetName val="PPC_mov_imob_311204"/>
      <sheetName val="movimentação_311004"/>
      <sheetName val="_PPC_Imobilizado_em_andamento"/>
      <sheetName val="Baixa_311204"/>
      <sheetName val="Imobilizado_311204"/>
      <sheetName val="Adições_Ajustado"/>
      <sheetName val="Tabela_de_Parâmetros"/>
      <sheetName val="Benfeitorias_311204"/>
      <sheetName val="Teste_Aquisições"/>
      <sheetName val="Log_Aquisições"/>
      <sheetName val="Mapa_Mov__{ppc}"/>
      <sheetName val="PAS_Deprecição_30_09_07"/>
      <sheetName val="Baixas__30_09_07"/>
      <sheetName val="Adições_30_09_07"/>
      <sheetName val="Mapa_Mov__e_PAS_dep__31_12_2008"/>
      <sheetName val="Invest__Jardim_Iguatemi"/>
      <sheetName val="Invest__Jardim_Iguatemi_(2)"/>
      <sheetName val="Calculo_de_Paramêtro"/>
      <sheetName val="P2_Mapa_Mov__31_10_2007"/>
      <sheetName val="P3Mapa_Mov__e_PAS_dep__31_12_07"/>
      <sheetName val="P4_Teste_Adição"/>
      <sheetName val="P5_Teste_Sd_Inicial"/>
      <sheetName val="Referência_Relatório"/>
      <sheetName val="Mapa_Imob__e_Cálc__Depr__31_12"/>
      <sheetName val="Ativos_sem_Utilização"/>
      <sheetName val="Teste_Taxa_Deprec__Reaval_"/>
      <sheetName val="Adições_31_10_03"/>
      <sheetName val="Leasing_Passivo"/>
      <sheetName val="Leasing_imobilizado"/>
      <sheetName val="Contrato_#1"/>
      <sheetName val="Mapa_12-2010"/>
      <sheetName val="PAS_Depreciação_31_121"/>
      <sheetName val="Teste_de_Adição_31_121"/>
      <sheetName val="Benfeitorias_em_Prop__3ºs_31_11"/>
      <sheetName val="PAS_Depreciação_31_101"/>
      <sheetName val="Teste_de_Adição_31_10"/>
      <sheetName val="Benfeitorias_em_Prop__3ºs_31_13"/>
      <sheetName val="Teste_de_Adição_dez_"/>
      <sheetName val="Teste_de_Adição_out_"/>
      <sheetName val="Teste_de_Baixa_dez_"/>
      <sheetName val="Teste_de_Baixa_out_"/>
      <sheetName val="Tabela_para_Seleção"/>
      <sheetName val="{PPC}_Demonstrativo_Leasing"/>
      <sheetName val="Ajustes_a_Lei_11_638"/>
      <sheetName val="Comp__Analítica_Imob_"/>
      <sheetName val="Mapa_de_Movimentação_31_10"/>
      <sheetName val="Ref_Rel"/>
      <sheetName val="Resumo_Held_for_Sale"/>
      <sheetName val="Planilha_Suporte_Held"/>
      <sheetName val="12_-_Mapa_Imob"/>
      <sheetName val="Planilha_Suporte_Imóveis"/>
      <sheetName val="PAS_Depreciação_Dez_091"/>
      <sheetName val="PAS_Depreciação_Out_09_"/>
      <sheetName val="Planilha_Suporte"/>
      <sheetName val="Pas_de_baixas"/>
      <sheetName val="1_Mapa_Imobilizado"/>
      <sheetName val="2_Teste_de_Adições"/>
      <sheetName val="3_Teste_de_Baixa"/>
      <sheetName val="4_PAS_Depreciação"/>
      <sheetName val="5_Aquisições_após_cisão"/>
      <sheetName val="2_Teste_de_adição"/>
      <sheetName val="3__Teste_Baixa"/>
      <sheetName val="4__Teste_Baixa_Adicional"/>
      <sheetName val="5__PAS_Depreciação"/>
      <sheetName val="(6)_Leasing"/>
      <sheetName val="(7)_Fiscal_x_Cliente"/>
      <sheetName val="Mapa_Mov_1"/>
      <sheetName val="Deprec_31_12"/>
      <sheetName val="Deprec_31_10"/>
      <sheetName val="Caminhões_Vendidos"/>
      <sheetName val="30_06"/>
      <sheetName val="Mapa_de_Mov"/>
      <sheetName val="Log_File_-_Adição"/>
      <sheetName val="Comp_Itens_Obsoletos"/>
      <sheetName val="Teste_Físico_para_o_contábil"/>
      <sheetName val="Composição_transf__Unicoba"/>
      <sheetName val="Lead_-_Novo_Plano"/>
      <sheetName val="(1)_Roll-Forward"/>
      <sheetName val="(2)_USGAAP_x_BRGAAP"/>
      <sheetName val="(3)_Mapa_Mov__-_USGAAP"/>
      <sheetName val="(4)_PAS_-_Deprec__-_USGAAP"/>
      <sheetName val="(5)_Mapa_Mov__-_BRGAAP"/>
      <sheetName val="(6)_PAS_-_Deprec__-_BRGAAP"/>
      <sheetName val="(7)_Deprec__US_x_BR"/>
      <sheetName val="(8)_Obras_em_Andamento_-_31_12"/>
      <sheetName val="(9)_Teste_Sd__Inicial"/>
      <sheetName val="(10)_Teste_Adição"/>
      <sheetName val="(11)_Teste_de_Baixa"/>
      <sheetName val="(12)_Obras_em_Andamento_-_30_09"/>
      <sheetName val="(13)_Custo_x_Depreciação"/>
      <sheetName val="(14)_Comp__Sd__Inicial_-_USxBR"/>
      <sheetName val="(7)_US_x_BR"/>
      <sheetName val="P1_-_Summary_Sheet"/>
      <sheetName val="P3_-_Reavaliado_x_Contábil"/>
      <sheetName val="P4_-_Imobilizado_em_Andamento"/>
      <sheetName val="P7_-_Depreciação_(PAS)"/>
      <sheetName val="mapa_mov_30_09_07"/>
      <sheetName val="mapa_mov_31_12_07"/>
      <sheetName val="Teste_de_adição_31_12_07"/>
      <sheetName val="tabela_Parâmetro"/>
      <sheetName val="mapa_mov_30_009_07"/>
      <sheetName val="mapa_mov"/>
      <sheetName val="Mapa_Movimentação_31_12"/>
      <sheetName val="P_A_S_Depreciação_31_12"/>
      <sheetName val="Mapa_Diferido_31_12"/>
      <sheetName val="Mapa_movimentação_30_09"/>
      <sheetName val="P_A_S_Depreciação_30_09"/>
      <sheetName val="Teste_sd__inicial"/>
      <sheetName val="Mapa_Diferido_30_09"/>
      <sheetName val="Log_ACL_sdo_inicial"/>
      <sheetName val="PAS_Vida_Útil"/>
      <sheetName val="Depreciação_2010"/>
      <sheetName val="Tab_1_-_Summary"/>
      <sheetName val="Tab2_-_Lead"/>
      <sheetName val="Tab3__-_Mapa_Imobilizado"/>
      <sheetName val="Tab4_-_PAS_Depreciação"/>
      <sheetName val="Tab5_-_T__Sld__Inicial_"/>
      <sheetName val="Tab6_-LOG_SI"/>
      <sheetName val="Tab7_-_Teste_Adições_"/>
      <sheetName val="Tab8_-_Teste_Baixas"/>
      <sheetName val="Tab9-_Mapa_Imobilizado_31_12_09"/>
      <sheetName val="Tab10-PAS_Depreciação_31_12_09"/>
      <sheetName val="Tab11_-_Teste_Adições__31_12_09"/>
      <sheetName val="Tab12_-_Teste_Baixas_31_12_09_"/>
      <sheetName val="Mapa_de_Imobilizado_31-12-08"/>
      <sheetName val="Teste_de_Add_31-10-08"/>
      <sheetName val="Investimento_31-12-08"/>
      <sheetName val="Teste_Saldo_Inicial_"/>
      <sheetName val="NE_2006"/>
      <sheetName val="Programa_IMOB"/>
      <sheetName val="Novo_mapa_CAL"/>
      <sheetName val="Novo_mapa_BB"/>
      <sheetName val="Mapa_imobilizado_CAL"/>
      <sheetName val="Novo_mapa_BB_reaval"/>
      <sheetName val="Novo_mapa_CAL_reaval"/>
      <sheetName val="NE_8"/>
      <sheetName val="DAAM_5210"/>
      <sheetName val="DAAM_5410"/>
      <sheetName val="1__Mapa_Imobilizado"/>
      <sheetName val="4__Teste_de_Saldo_Inicial"/>
      <sheetName val="1__Resumo"/>
      <sheetName val="Impairment_"/>
      <sheetName val="Impairment_311209"/>
      <sheetName val="_Programa_Trabalho"/>
      <sheetName val="1_Mapa_de_Imobilizado_(I_e_F)"/>
      <sheetName val="2_Teste_de_Adições_(I_e_F)"/>
      <sheetName val="3_Depreciação_(F)"/>
      <sheetName val="4__PAS_-_Depreciação_(I)"/>
      <sheetName val="5__Carta_Comentário"/>
      <sheetName val="6__Enfoque_Auditoria"/>
      <sheetName val="Tabela_"/>
      <sheetName val="P1_-_Sumario"/>
      <sheetName val="P3_-_Saldo_Inicial_12_07"/>
      <sheetName val="P4_-_Mapa_Imobilizado"/>
      <sheetName val="P5_-_PAS_Depreciação"/>
      <sheetName val="P6_-_Teste_de_adição"/>
      <sheetName val="P6_1_-_Teste_de_adição"/>
      <sheetName val="P7_-_Imobilizado_em_Andamento"/>
      <sheetName val="P3_-_Saldo_Inicial_12_06"/>
      <sheetName val="P6_-_Teste_de_adição_10_07"/>
      <sheetName val="P7_-_Imob__em_Andamento_12_07"/>
      <sheetName val="Sumário_de_Procedimentos"/>
      <sheetName val="P2-Saldo_Inicial"/>
      <sheetName val="P3-Teste_de_Adição_e_Baixa"/>
      <sheetName val="P4-Teste_de_Depreciação"/>
      <sheetName val="P5-Desp__Comerciais"/>
      <sheetName val="P6-Log_Saldo_Inicial"/>
      <sheetName val="Deprec_-Amortiz_"/>
      <sheetName val="P1__Sumário"/>
      <sheetName val="P3__Mapa_do_Imobilizado"/>
      <sheetName val="P5__Adições"/>
      <sheetName val="IFRS_6"/>
      <sheetName val="_Sumário"/>
      <sheetName val="P1__Nota_Explicativa"/>
      <sheetName val="P1_1_Depreciação"/>
      <sheetName val="P2__Mapa_30_09"/>
      <sheetName val="P2_1_Mapa_31_12"/>
      <sheetName val="P3__Cetrel"/>
      <sheetName val="P4_1_PAS_Depreciação_Fiscal"/>
      <sheetName val="P6__Teste_Imob__em_Andamento"/>
      <sheetName val="P7__Impairment"/>
      <sheetName val="P8__Sample_Size"/>
      <sheetName val="P9__Log_File"/>
      <sheetName val="Mapa_Movim__Móveis__Máquinas"/>
      <sheetName val="Mapa_de_Movimentação_Edifícios"/>
      <sheetName val="Mapa_Movim__Reformas_Andamento"/>
      <sheetName val="Teste_Importações_em_Andamento"/>
      <sheetName val="Teste_Reforma_em_Andamento"/>
      <sheetName val="Nota_Relatório_(2)"/>
      <sheetName val="Mapa_de_Depreciação"/>
      <sheetName val="Teste_Adições_e_Baixas"/>
      <sheetName val="NE_10"/>
      <sheetName val="Mapa_Cielo"/>
      <sheetName val="Mapa_SERV"/>
      <sheetName val="PAS_Depreciação_Cielo"/>
      <sheetName val="Mapa_Leasing"/>
      <sheetName val="Vida_útil_e_depreciação"/>
      <sheetName val="Cut_off_Adições"/>
      <sheetName val="Log_Mar08"/>
      <sheetName val="Movimentação_Set_e_Dez_2008"/>
      <sheetName val="Global_set_e_dez_2008"/>
      <sheetName val="Adições_do_Imobilizado"/>
      <sheetName val="Mov__Imob__2004_a_2008"/>
      <sheetName val="Global_depreciação_2004_a_2007"/>
      <sheetName val="Detalhe_Benf__Bens_Terc_"/>
      <sheetName val="Base_de_seleção_Adi__Imob_"/>
      <sheetName val="Teste_detalhe_de_adições"/>
      <sheetName val="Teste_detalhe_de_Baixa"/>
      <sheetName val="P4_Benf__Préd__Terc_"/>
      <sheetName val="P5_Vouching_Adições"/>
      <sheetName val="Contratos_de_Locação"/>
      <sheetName val="P2_-_Mapa"/>
      <sheetName val="P4_-_Saldo_Inicial"/>
      <sheetName val="P5_-_Adições"/>
      <sheetName val="P7_-_JOA"/>
      <sheetName val="NE_-_9_e_10"/>
      <sheetName val="P3_-_NE"/>
      <sheetName val="1__Mapa_de_Movimentaçao"/>
      <sheetName val="2__Saldo_Inicial"/>
      <sheetName val="4__Depreciação"/>
      <sheetName val="5__Tabela_DAAM"/>
      <sheetName val="2__Mapa_de_Movimentaçao"/>
      <sheetName val="3__Saldo_Inicial"/>
      <sheetName val="6__Tabela_DAAM"/>
      <sheetName val="Ganho_(Perda)_Venda_Imobilizado"/>
      <sheetName val="Chaves_-_O_Store"/>
      <sheetName val="PAS_Depreciação_31_10_2011"/>
      <sheetName val="PAS_Depreciação_31_12_2011"/>
      <sheetName val="Venda_de_Ativo"/>
      <sheetName val="P1_-_Ref__Relatório"/>
      <sheetName val="P2_-_Mapa_Imobilizado"/>
      <sheetName val="P3_-_PAS_Deprec__&amp;_Amortiz_"/>
      <sheetName val="P4_-_Teste_Adição"/>
      <sheetName val="1_BR_vs_USGAAP"/>
      <sheetName val="2_Mapa_Movimentação_BRGAAP"/>
      <sheetName val="2a_Nota_Imobilizado"/>
      <sheetName val="3_Validação_Saldo_Brgaap_"/>
      <sheetName val="4_PAS_depreciação_BRGAAP"/>
      <sheetName val="5_Mapa_Movimentação_Usgaap"/>
      <sheetName val="6_Validação_Saldo_Usgaap_"/>
      <sheetName val="7_PAS_depreciação_Usgaap"/>
      <sheetName val="8_PAS_depreciação_Acelerada"/>
      <sheetName val="9_PAS_Depreciação_31_12_10"/>
      <sheetName val="1__Ajuste_Off_Book_30_06"/>
      <sheetName val="2__Mapa_de_Mov__BRGAAP"/>
      <sheetName val="3__Mapa_de_Mov__USGAAP"/>
      <sheetName val="4__PAS_Depreciação_BRGAAP"/>
      <sheetName val="5__PAS_Depreciação_USGAAP"/>
      <sheetName val="6__Saldo_Inicial"/>
      <sheetName val="7__Alteração_das_taxas"/>
      <sheetName val="8__LOG's_ACL"/>
      <sheetName val="1_-_Mapa_de_Imobilizado"/>
      <sheetName val="2_-_Saldo_Inicial"/>
      <sheetName val="3_-_Adições"/>
      <sheetName val="4_-_Imobilizado_desativado"/>
      <sheetName val="5_-_CIAP"/>
      <sheetName val="6_-_Depreciação"/>
      <sheetName val="7_-_Log's_ACL"/>
      <sheetName val="8_-_Nota_Explicativa"/>
      <sheetName val="P1-Mapa_de_Movimentação_Dez2010"/>
      <sheetName val="P2-PAS_Depreciação_DEZ_2010"/>
      <sheetName val="P2_1-PAS_Depreciação_SET_2010"/>
      <sheetName val="P3-_Teste_Adição_Set_e_Dez_2010"/>
      <sheetName val="P1_Mapa_de_Movimentação_set2011"/>
      <sheetName val="P2_PAS_Depreciação_set2011"/>
      <sheetName val="P3_Teste_de_Adição"/>
      <sheetName val="Rollforward_Dez_11"/>
      <sheetName val="Teste_Saldo_Inicial_2009"/>
      <sheetName val="Teste_Saldo_Inicial_2010"/>
      <sheetName val="Mapa_de_Movimentação_2008"/>
      <sheetName val="Teste_de_Depreciação_2008"/>
      <sheetName val="Teste_de_adições_out_08"/>
      <sheetName val="Teste_de_baixas_out_08"/>
      <sheetName val="Teste_saldo_inicial_out_08"/>
      <sheetName val="LOG_Teste_de_Saldo_Inicial"/>
      <sheetName val="Custo_Depreciação_2008"/>
      <sheetName val="Movimentação_out_07"/>
      <sheetName val="Teste_de_adição_out_07"/>
      <sheetName val="LOG_teste_adição_out_07"/>
      <sheetName val="Teste_saldo_inicial_out_07"/>
      <sheetName val="LOG_teste_inicial_out_07"/>
      <sheetName val="Movimentação_dez_07"/>
      <sheetName val="Teste_de_adição_dez_07"/>
      <sheetName val="LOG_teste_adição_dez_07"/>
      <sheetName val="Teste_Depreciação_31_12_07"/>
      <sheetName val="Custo_Depreciação_Dez07"/>
      <sheetName val="Teste_de_baixa_out_07"/>
      <sheetName val="LOG_Teste_saldo_inicial_out_07"/>
      <sheetName val="Teste_de_Custo_Deprec_"/>
      <sheetName val="Propostas_de_Baixa"/>
      <sheetName val="P2-Mapa_de_movimentação_out_07"/>
      <sheetName val="P3_-_Teste_de_adição_out_07"/>
      <sheetName val="P4_-_LOG_teste_adição_out_07"/>
      <sheetName val="P5_-_Teste_de_baixa_out_07"/>
      <sheetName val="P7-LOG_Teste_saldo_inic_out_07"/>
      <sheetName val="P8-Mapa_de_movimentação_dez_07"/>
      <sheetName val="P9_-_Teste_de_adição_dez_07"/>
      <sheetName val="P10_-_LOG_teste_adição_dez_07"/>
      <sheetName val="P11_-_Teste_Depreciação_Dez07"/>
      <sheetName val="P12_-_Teste_de_Custo_Deprec_"/>
      <sheetName val="P13_-_Propostas_de_Baixa"/>
      <sheetName val="P6-Teste_de_saldo_inicial_out07"/>
      <sheetName val="Mapa_de_Movimentação_out_08"/>
      <sheetName val="Teste_de_Depreciação_out_08"/>
      <sheetName val="Teste_de_Detalhe_de_Depreciação"/>
      <sheetName val="Teste_de_adição_out_08"/>
      <sheetName val="Teste_de_baixa_out_08"/>
      <sheetName val="P4_-_Teste_de_Baixas"/>
      <sheetName val="P5_-_Teste_de_Depreciação"/>
      <sheetName val="P6_-_Teste_de_Custo_Deprec_"/>
      <sheetName val="P7_-_Log_ACL_-_Adições"/>
      <sheetName val="P5_-_Teste_de_Saldo_inicial"/>
      <sheetName val="P6_-_Teste_de_Depreciação"/>
      <sheetName val="P7_-_Teste_de_Custo_Deprec_"/>
      <sheetName val="P8_-_Propostas_de_Baixa"/>
      <sheetName val="P9_-_Log_ACL_-_Saldo_Inicial"/>
      <sheetName val="P10_-_Log_ACL_-_Adições"/>
      <sheetName val="3__Teste_Base_e_Adições"/>
      <sheetName val="4__Teste_das_Transferências"/>
      <sheetName val="5__Teste_Base_Instalações"/>
      <sheetName val="6__Orçamento_x_Saeng"/>
      <sheetName val="7__Depreciação_instalações"/>
      <sheetName val="7_1_Depr__Sobras"/>
      <sheetName val="7_2_Depr__Itens_conciliados"/>
      <sheetName val="7_3_Depr__Itens_Set-Dez_10"/>
      <sheetName val="8__Inspeção_Física_"/>
      <sheetName val="Audit_Sampling_Sample_Size"/>
      <sheetName val="1__Teste_Base_e_Adições"/>
      <sheetName val="2__Teste_das_Transferências"/>
      <sheetName val="3__Teste_Base_Instalações"/>
      <sheetName val="4__Orçamento_x_Saeng"/>
      <sheetName val="5__Depreciação_instalações"/>
      <sheetName val="5_1_Depr__Sobras"/>
      <sheetName val="5_2_Depr__Itens_conciliados"/>
      <sheetName val="5_3_Depr__Itens_Set-Dez_10"/>
      <sheetName val="6__Inspeção_Física_"/>
      <sheetName val="Relação_de_lojas"/>
      <sheetName val="Mapa_Marisa_Lojas"/>
      <sheetName val="Mapa_a_realizar"/>
      <sheetName val="Resumo_adições"/>
      <sheetName val="PAS_Depreciação_-_Marisa"/>
      <sheetName val="PAS_Depreciação_-_Credi_21"/>
      <sheetName val="Cálculo_Taxa_Efetiva"/>
      <sheetName val="REF_Relatório"/>
      <sheetName val="P1_Mapa_Imobilizado"/>
      <sheetName val="P2_PAS_Depreciação"/>
      <sheetName val="P3_Teste_de_Adição_nov_09"/>
      <sheetName val="P4_Teste_Saldo_Inicial"/>
      <sheetName val="P5_Rollfoward_Procedures__28_02"/>
      <sheetName val="P6__Teste_de_Adição_fev_10"/>
      <sheetName val="P2_PAS_Depreciação_28_02"/>
      <sheetName val="P2_Teste_de_Adição_Fev_11"/>
      <sheetName val="P3_PAS_Depreciação_30_11"/>
      <sheetName val="P4_Teste_de_Adição_nov_10"/>
      <sheetName val="P2_-_Nota"/>
      <sheetName val="P6_-_PAS_Depreciação"/>
      <sheetName val="P7_-_Teste_de_Baixa"/>
      <sheetName val="P8_-Tabela_Parâmetro"/>
      <sheetName val="Teste_impairment"/>
      <sheetName val="Investimentos_Dez"/>
      <sheetName val="Investimentos_Out"/>
      <sheetName val="Mapas_de_Imobilizado"/>
      <sheetName val="Teste_Adições_e_Baixas_RT"/>
      <sheetName val="Teste_Adições_Terminais"/>
      <sheetName val="Ajuste_de_Anos_Anteriores"/>
      <sheetName val="simple_size"/>
      <sheetName val="P2-Intruções_DTT_França"/>
      <sheetName val="P6-Mapa_de_Movimentação_31_12"/>
      <sheetName val="P6-Mapa_de_Movimentação_31_10"/>
      <sheetName val="P6-Mapa_de_Movimentação_30_06"/>
      <sheetName val="P7-Teste_de_Saldo_Inicial"/>
      <sheetName val="P8-Teste_de_Adição"/>
      <sheetName val="P9-LOG_ACL"/>
      <sheetName val="Teste_de_Adição_e_Baixa"/>
      <sheetName val="P1__Mapa_de_movimentação"/>
      <sheetName val="P2__Teste_de_adição"/>
      <sheetName val="P3__Teste_de_baixas"/>
      <sheetName val="P4__PCC"/>
      <sheetName val="Análise_de_Variação_31_12"/>
      <sheetName val="Mapa_Imobilizado_31_12"/>
      <sheetName val="Análise_de_software_31_12"/>
      <sheetName val="Análise_de_Variação_31_10"/>
      <sheetName val="Mapa_Imobilizado_31_10"/>
      <sheetName val="Diferido_31_12"/>
      <sheetName val="Key_Money"/>
      <sheetName val="Gastos_com_desenv__Dez"/>
      <sheetName val="Teste_de_Adição_Dez"/>
      <sheetName val="Teste_de_Baixa_Dez"/>
      <sheetName val="Rollfoward_Depreciação_Dez"/>
      <sheetName val="Obras_em_andamento_Dez"/>
      <sheetName val="Juros_s__imobilizado_Dez"/>
      <sheetName val="Log_ACL_Dez"/>
      <sheetName val="Teste_de_Detalhe_-_Depreciação"/>
      <sheetName val="P2__PAS_de_Depreciação"/>
      <sheetName val="P3__Teste_de_adição"/>
      <sheetName val="Sample_Size_Table"/>
      <sheetName val="1__Mapa_de_Mov__Imob_31_12"/>
      <sheetName val="2__Mapa_Mov__Intang__31_12"/>
      <sheetName val="3_1_Teste_Alternativo"/>
      <sheetName val="6__Tabela_de_Itens"/>
      <sheetName val="2__Mapa_Mov__Intang__30_09"/>
      <sheetName val="1__Mapa_de_Mov__Imob_30_09"/>
      <sheetName val="1a__Mapa_de_Mov_Imobilizado"/>
      <sheetName val="1b__Mapa_Movim_Imobilizado"/>
      <sheetName val="2a_Mapa_Movimentação_Intangível"/>
      <sheetName val="2b_Mapa_Movimentação_Intangível"/>
      <sheetName val="1__Mapa_de_Mov__Imobilizado"/>
      <sheetName val="2__Mapa_Movimentação_Intangível"/>
      <sheetName val="3_b_PAS_Depreciação"/>
      <sheetName val="4_Itens_Transferidos_para_BVS"/>
      <sheetName val="5__Teste_de_Adição_Baixas"/>
      <sheetName val="P2_Mapa_de_Movimentação"/>
      <sheetName val="P3_Mapa_Intangível"/>
      <sheetName val="P4_Teste_de_Adição_out_e_dez"/>
      <sheetName val="P5_Intangível_2008"/>
      <sheetName val="P6_PPC"/>
      <sheetName val="P7_Teste_de_Saldo_Inicial_31_12"/>
      <sheetName val="P8_PAS_Depreciação"/>
      <sheetName val="NE_-_Imobilizado"/>
      <sheetName val="Movimentação_Controladora"/>
      <sheetName val="Movimentação_Consolidado"/>
      <sheetName val="Mapa_Eternit"/>
      <sheetName val="Mapa_Sama"/>
      <sheetName val="Mapa_Precon"/>
      <sheetName val="Registro_de_Imóveis"/>
      <sheetName val="P2-_Ajustes_e_PCC"/>
      <sheetName val="P4-NE_-_Imobilizado"/>
      <sheetName val="P5-NE_-_Intangível"/>
      <sheetName val="P6-NE_-_Movim__Consolidado"/>
      <sheetName val="P7-NE_-_Moviment__controladora"/>
      <sheetName val="P8-Mapa_Eternit"/>
      <sheetName val="P9-Mapa_Precon"/>
      <sheetName val="P10-Mapa_Sama"/>
      <sheetName val="P11-Depreciações__Eternit"/>
      <sheetName val="P12-Eternit_-_Adições"/>
      <sheetName val="P13-Eternit_-_Baixas_"/>
      <sheetName val="P14-Precon_-_Adições"/>
      <sheetName val="P15-Precon_-_Baixas"/>
      <sheetName val="P16-Teste_de_Depreciações__Sama"/>
      <sheetName val="P17-SAMA_-_Adições"/>
      <sheetName val="2__Mapa_de_Imobilizado_"/>
      <sheetName val="3__Teste_Saldo_Inicial"/>
      <sheetName val="5__Ágio"/>
      <sheetName val="6__Análise_Impearment"/>
      <sheetName val="7__Registros"/>
      <sheetName val="8__Pontos_Identificados"/>
      <sheetName val="Teste_de_Depreciações__Eternit"/>
      <sheetName val="Eternit_-_Adições"/>
      <sheetName val="Eternit_-_Baixas"/>
      <sheetName val="Precon_-_Adições"/>
      <sheetName val="Precon_-_Baixas"/>
      <sheetName val="Teste_de_Depreciações__Sama"/>
      <sheetName val="SAMA_-_Adições"/>
      <sheetName val="SAMA_-_Baixas_"/>
      <sheetName val="NE_-_Intangível"/>
      <sheetName val="NE_-_Movim__Consolidado"/>
      <sheetName val="NE_-_Moviment__controladora"/>
      <sheetName val="Depreciações__Eternit"/>
      <sheetName val="1__Mapa_de_Mov__Imob"/>
      <sheetName val="Gastos_com_desenv__-_Dez"/>
      <sheetName val="Impairment_ativo_fixo"/>
      <sheetName val="Gastos_com_desenv__"/>
      <sheetName val="Para_ref__relatório"/>
      <sheetName val="Análise_de_Variação_-_Dez"/>
      <sheetName val="2__Nota_Rel_"/>
      <sheetName val="P3-Teste_Adição_30-09"/>
      <sheetName val="P4-Teste_Saldo_Inicial"/>
      <sheetName val="P3-_Rollfoward"/>
      <sheetName val="P4-Teste_Adição_30-09"/>
      <sheetName val="P5-Teste_Adição_31-12"/>
      <sheetName val="Mapa_Mov__Participações"/>
      <sheetName val="Mapa_Mov__VitoriaPAR"/>
      <sheetName val="Mapa_Mov__Industria"/>
      <sheetName val="Aging_-_Industria"/>
      <sheetName val="Aging_-_VitoriaPAR"/>
      <sheetName val="Pas_de_Depreciação_Partic_"/>
      <sheetName val="Pas_de_Depreciação_VitoriaPAR"/>
      <sheetName val="Pas_de_Depreciação_Industria"/>
      <sheetName val="Nota_Vida_Util_-_Impairment"/>
      <sheetName val="Log_ACL_"/>
      <sheetName val="1__Sumário_"/>
      <sheetName val="3__Projeto_em_Andamento"/>
      <sheetName val="5__Teste_de_Adição"/>
      <sheetName val="1__Mapa_de_Imobilizado_"/>
      <sheetName val="Procedimentos_Acordados"/>
      <sheetName val="P1__Mapa_de_Imob_"/>
      <sheetName val="P4__Sample_size_and_threshold"/>
      <sheetName val="P1_-_Mapa_de_Imobilizado"/>
      <sheetName val="P3_-_Teste_de_adição"/>
      <sheetName val="Sample_Sizes"/>
      <sheetName val="Global_de_Depreciação"/>
      <sheetName val="P2_-_Mapa_de_Movimentação_"/>
      <sheetName val="P3_-_PAS_Depreciação_"/>
      <sheetName val="P5_-__Teste_de_Baixa"/>
      <sheetName val="P6_-_Teste_Ativo_em_Andamento"/>
      <sheetName val="P7_-_Rollfoward"/>
      <sheetName val="P3__PAS_Depreciação"/>
      <sheetName val="P4__Report"/>
      <sheetName val="1__Mapa_31_12_10"/>
      <sheetName val="2__Imobilizado_em_poder_de_3º"/>
      <sheetName val="6__Impairment"/>
      <sheetName val="2__Mapa_31_12_10"/>
      <sheetName val="3__Imobilizado_em_poder_de_3º"/>
      <sheetName val="6__Teste_de_Adição"/>
      <sheetName val="7__Impairment"/>
      <sheetName val="Depreciação_II"/>
      <sheetName val="Direito_de_repres_"/>
      <sheetName val="P3_Teste_de_Adição_nov_10"/>
      <sheetName val="Resumo_Imobilizado_p__Loja"/>
      <sheetName val="2__Mapa_-_Ezesa"/>
      <sheetName val="3__Baixa_Haddock_Lobo"/>
      <sheetName val="4__PAS_Depreciação_-Ezesa_31_12"/>
      <sheetName val="4__Mapa_-_Zegna"/>
      <sheetName val="5__PAS_Depreciação_-Zegna_31_12"/>
      <sheetName val="6__Teste_de_adições_-_Ezesa"/>
      <sheetName val="7__Teste_de_adições_-_Zegna"/>
      <sheetName val="8__Saldo_Inicial_-_Ezesa"/>
      <sheetName val="8_1_Saldo_N__Identificado_-_Ez"/>
      <sheetName val="9__Saldo_Inicial_-_Zegna"/>
      <sheetName val="10__DAAM"/>
      <sheetName val="P3__Teste_de_Adições"/>
      <sheetName val="P4__Teste_de_Baixas"/>
      <sheetName val="P5__Pas_de_Depreciação"/>
      <sheetName val="P6__Rollfoward_Procedure"/>
      <sheetName val="P6__Rollfoward"/>
      <sheetName val="P6__Threshold_and_Sample_Size"/>
      <sheetName val="3__PAS_Depreciação_Ezesa_31_12"/>
      <sheetName val="5__PAS_Depreciação_Zegna_31_12"/>
      <sheetName val="6__Teste_de_adições_Ezesa"/>
      <sheetName val="7__Teste_de_adições_Zegna"/>
      <sheetName val="8__DAAM"/>
      <sheetName val="2__Mapa_de_Imobililizado"/>
      <sheetName val="3__Aging_-_Imobil__andamento"/>
      <sheetName val="5__Sample_Size"/>
      <sheetName val="6__Notas_Explicativas"/>
      <sheetName val="3__PAS_Depreciação_-Ezesa_31_10"/>
      <sheetName val="3_1__Baixa_Haddock_Lobo"/>
      <sheetName val="5__PAS_Depreciação_-Zegna_31_10"/>
      <sheetName val="P1__Mapa_do_Imobilizado"/>
      <sheetName val="P3__Teste_Adição"/>
      <sheetName val="P4__Teste_de_Saldo_Inicial_"/>
      <sheetName val="1_1_NE"/>
      <sheetName val="2__Mapa_Depreciação"/>
      <sheetName val="3__Imobilizado_Fiscal"/>
      <sheetName val="3_Obras_em_andamento"/>
      <sheetName val="4__I_A_Bens_de_Uso"/>
      <sheetName val="6__Impairment_"/>
      <sheetName val="P1__Mapa_-_31_03_12"/>
      <sheetName val="P2__Mapa_-_30_06_12"/>
      <sheetName val="P3__Teste_de_Adições_"/>
      <sheetName val="P4__Memo_Arrendamento"/>
      <sheetName val="P5__LOG_ACL"/>
      <sheetName val="P6__Sample_Size"/>
      <sheetName val="P7__Reclassificações"/>
      <sheetName val="P1__Mapa_-_30_06_12"/>
      <sheetName val="P2__Teste_de_Adição_31_03_12"/>
      <sheetName val="P3__LOG_ACL"/>
      <sheetName val="P4__Sample_Size"/>
      <sheetName val="P5__Teste_de_Baixas"/>
      <sheetName val="1_Mapa_de_Imobilização"/>
      <sheetName val="P1_Mapa_de_Movimentação"/>
      <sheetName val="P2_PAS_Depreciação1"/>
      <sheetName val="P3_Teste_de_Saldo_Inicial"/>
      <sheetName val="P4_Análise_de_Impairment"/>
      <sheetName val="Determination_Sample"/>
      <sheetName val="Critério_de_Seleção"/>
      <sheetName val="PPC_-_Mapa_Imobilizado_DEZ-08"/>
      <sheetName val="Mapa_Imob__&amp;_PAS_Deprec_"/>
      <sheetName val="DAAM_5440"/>
      <sheetName val="Movimentação_2007"/>
      <sheetName val="Comparativo_DTTx_Contábil"/>
      <sheetName val="Reserva_de_Reavaliação_2006"/>
      <sheetName val="Movimentação_2006_após_reaval_"/>
      <sheetName val="Laudo_de_Reavaliação"/>
      <sheetName val="P3_PAS_Depreciação"/>
      <sheetName val="P4_Teste_Adições"/>
      <sheetName val="P5_-_Adiantamento_TUPI"/>
      <sheetName val="P6_-_Adiantamento_Uirapuru"/>
      <sheetName val="P6_-_Faz__Independência"/>
      <sheetName val="P7_Análise_Impairment"/>
      <sheetName val="P8_-_Recebimento_Faz__Independ"/>
      <sheetName val="Add__Software"/>
      <sheetName val="Rec__Imob__em_Andamento"/>
      <sheetName val="1_Mapa_de_Movimentação"/>
      <sheetName val="2__Análises_30_09"/>
      <sheetName val="3__PAS_Deprec__e_Amort_"/>
      <sheetName val="3_1_Deprec__Benfeitorias"/>
      <sheetName val="4__Calculo_da_Amostra"/>
      <sheetName val="4_1_Teste_de_Adição_30_09"/>
      <sheetName val="4_2_Teste_de_Adição_31_12"/>
      <sheetName val="5__Despesas_com_IPO"/>
      <sheetName val="6__Análise_de_Luvas"/>
      <sheetName val="7__Resumo_de_Ajustes"/>
      <sheetName val="Detalhes_imobilizado"/>
      <sheetName val="P1_Mapa_de_Imobilizado"/>
      <sheetName val="P2_Depreciação"/>
      <sheetName val="2__Imob_em_Andamento"/>
      <sheetName val="3_Teste_de_adições"/>
      <sheetName val="4__PAS_Deprec__e_Amort_"/>
      <sheetName val="5_Cessão_Direito_Uso_-_Detalhes"/>
      <sheetName val="5_1_Amortização_Cessão_Direito"/>
      <sheetName val="P1__Mapa_de_Imobilizado"/>
      <sheetName val="P2__PAS_de_Depreciação_30_09"/>
      <sheetName val="P5__Teste_de_IPE"/>
      <sheetName val="2__Teste_de_Adições_30_09"/>
      <sheetName val="2_1_Teste_de_Adições_31_12"/>
      <sheetName val="3__Teste_de_Baixas"/>
      <sheetName val="4_1_Depreciação_Leasing"/>
      <sheetName val="5__Análise_Lançamento_CDC"/>
      <sheetName val="6__Cessão_Direito_de_Uso"/>
      <sheetName val="Relatorio_Local"/>
      <sheetName val="P3-Teste_Adição"/>
      <sheetName val="P5-_Rollfoward_31_12_2011"/>
      <sheetName val="P3-_Rollfoward_31_12_2010"/>
      <sheetName val="1_MAP"/>
      <sheetName val="2_PAS_Depreciação_30_11"/>
      <sheetName val="2_1PAS_Depreciação_31_12"/>
      <sheetName val="3_CIP"/>
      <sheetName val="3_1_CIP_Oracle"/>
      <sheetName val="3_2_CIP_Detalhe_Entradas_NF's"/>
      <sheetName val="3_3_Teste_adições_AF_paa_CIP"/>
      <sheetName val="3_4_Capex"/>
      <sheetName val="4_Teste_adições_Demais_Ativos"/>
      <sheetName val="5_Baixas"/>
      <sheetName val="P2__Procedimentos"/>
      <sheetName val="P3__Mapa_Imobilizado"/>
      <sheetName val="P4__Adições_e_Baixas"/>
      <sheetName val="P5__PAS_-_Depreciação"/>
      <sheetName val="P5__Cálculo_Tx_Depreciação_"/>
      <sheetName val="P6__Ajuste_Depreciação"/>
      <sheetName val="1__Mapa_de_imobilizado"/>
      <sheetName val="5__Teste_final_de_Obras_em_Andt"/>
      <sheetName val="6__Análise_de_recuperabilidade"/>
      <sheetName val="7__Teste_de_Transferências"/>
      <sheetName val="8__Vida_útil"/>
      <sheetName val="Movimentação_"/>
      <sheetName val="PAS_Depreciação_31_10_12"/>
      <sheetName val="PAS_Depreciação_31_12_12"/>
      <sheetName val="Base_Seleção"/>
      <sheetName val="Mapa_movimentação_e_PAS"/>
      <sheetName val="Mapa_Mov__e_PAS_Deprec_"/>
      <sheetName val="Teste_Adições_10-02"/>
      <sheetName val="Parâmetro_depreciação"/>
      <sheetName val="Selecao_itens_custo_inicial_02"/>
      <sheetName val="Bem_Principal"/>
      <sheetName val="Mapa_Imobilizado_30_09_2010"/>
      <sheetName val="Teste_Saldo_Inicial_Imobilizado"/>
      <sheetName val="Teste_Adições_Imobilizado"/>
      <sheetName val="Parâmetro_31_10_2009"/>
      <sheetName val="Mapa_Imobilizado_3112"/>
      <sheetName val="Mapa_movimentação_e_PAS_deprec"/>
      <sheetName val="1a__Mapa_Fiscal_CB01"/>
      <sheetName val="1b__Mapa_Fiscal_CB02"/>
      <sheetName val="1c__PAS_Depreciação_Fiscal_dez"/>
      <sheetName val="2a__Mapa_Gerencial_CB01"/>
      <sheetName val="2b__Mapa_Gerencial_CB02"/>
      <sheetName val="2c__PAS_Depreciação_Ger_dez"/>
      <sheetName val="3a__Log_ACL_Saldos_Iniciais"/>
      <sheetName val="4a__Log_ACL_Adições"/>
      <sheetName val="5_Teste_de_Baixas"/>
      <sheetName val="5a_Log_ACL_Baixas"/>
      <sheetName val="6__Ganhos_ou_Perdas_nas_Baixas"/>
      <sheetName val="7__Imobilizado_em_Andamento"/>
      <sheetName val="8__Teste_detalhe_depreciação"/>
      <sheetName val="1_Mapa_de_Mov__-_DSP_Com_"/>
      <sheetName val="2_PAS_Depreciação_-_DSP_Com_"/>
      <sheetName val="3_PAS_Amort__-_DSP_Com_"/>
      <sheetName val="4_Teste_de_Adição_-_DSP_Com_"/>
      <sheetName val="5_Mapa_de_Movimentação_-_Farmax"/>
      <sheetName val="6_PAS_Depreciação_-_Farmax"/>
      <sheetName val="7_PAS_Amortização_-_Farmax"/>
      <sheetName val="8_Teste_de_Adição_-_Farmax"/>
      <sheetName val="9_Mapa_de_Mov__e_PAS_-_DSP_Adm_"/>
      <sheetName val="10_Nova_Tabela"/>
      <sheetName val="11__Nota_Explicativa"/>
      <sheetName val="Report_Package_Italian"/>
      <sheetName val="P1__Mapa_de_Mov_"/>
      <sheetName val="P2_Análise_de_Var_"/>
      <sheetName val="P5_Log_Saldo_Inicial"/>
      <sheetName val="P6__Teste_das_Adições"/>
      <sheetName val="P10_-_Teste_Saldo_Inicial_31_12"/>
      <sheetName val="P11-Teste_Impairmen_31_10-31_12"/>
      <sheetName val="P3-Report_Package_Italian"/>
      <sheetName val="P4-_Mapa_de_Mov_"/>
      <sheetName val="P5-Análise_de_Var_"/>
      <sheetName val="P6-PAS_Depreciação"/>
      <sheetName val="P7-Log_Saldo_Inicial"/>
      <sheetName val="P8-Teste_das_Adições"/>
      <sheetName val="Mapa_Imobilizado_30_06_2006"/>
      <sheetName val="Analise_de_variacao_-_Custo"/>
      <sheetName val="Analise_de_variacao_-_Depreciaç"/>
      <sheetName val="P0__Endereçamento_do_Risco"/>
      <sheetName val="P1-_Lead"/>
      <sheetName val="P2-_Mapa_do_Imobilizado"/>
      <sheetName val="P3-_PAS_de_Depreciação"/>
      <sheetName val="P4-_Teste_de_adições"/>
      <sheetName val="Sample_size_and_threshold"/>
      <sheetName val="Mapa_movimentação_31_12_2009"/>
      <sheetName val="P1_Mapa_Movimentação"/>
      <sheetName val="P2_PAS_da_Depreciação"/>
      <sheetName val="P3_Teste_Saldo_Inicial"/>
      <sheetName val="P5_Imob__Poder_Terceiros"/>
      <sheetName val="Base_de_Seleção_Adição"/>
      <sheetName val="Mapa_de_Movimentação_USGAAP"/>
      <sheetName val="BR_GAAP_x_IFRS"/>
      <sheetName val="Teste_de_SI_(Saldo_Inicial)"/>
      <sheetName val="Baixa_(Saldo_Inicial)"/>
      <sheetName val="Rollforward__-_Custo"/>
      <sheetName val="P2_-_Movimentação"/>
      <sheetName val="P3_-_Conciliação_Imobilizado"/>
      <sheetName val="P5_-_Teste_de_Baixas"/>
      <sheetName val="Resumo_Levantamento"/>
      <sheetName val="Ajustes_e_Reclassificações"/>
      <sheetName val="Taxas_IFRS"/>
      <sheetName val="P3_-__PAS_de_Depreciação"/>
      <sheetName val="P4_-__Teste_de_Adições"/>
      <sheetName val="P6_-_Ativo_em_andamento"/>
      <sheetName val="Rollfoward_Imobilizado"/>
      <sheetName val="Global_Depreciação_31_10_06"/>
      <sheetName val="Teste_Baixas_31_10_06"/>
      <sheetName val="Composição_adições"/>
      <sheetName val="Instalações_e_sistemas"/>
      <sheetName val="Direito_lavra"/>
      <sheetName val="Movim_"/>
      <sheetName val="Adições_e_Baixas_30_09_05"/>
      <sheetName val="Adições_e_Baixas_31_12_05"/>
      <sheetName val="Global_Dep_30-09-05"/>
      <sheetName val="Global_Dep_31_12_05"/>
      <sheetName val="_Dep_Maq_Equip_30-09-05"/>
      <sheetName val="Dep__Maq_Equip__31_12_05"/>
      <sheetName val="Mov_Imobilizado"/>
      <sheetName val="Adições_set-dez"/>
      <sheetName val="Adições_jan-set"/>
      <sheetName val="Composição_Outros_itens_Imob"/>
      <sheetName val="Comp__Benf_prontas_em_Hangares"/>
      <sheetName val="Adições_30_09"/>
      <sheetName val="Baixas_30_09"/>
      <sheetName val="Baixas_31_12"/>
      <sheetName val="Verificação_física"/>
      <sheetName val="Mov_Imob"/>
      <sheetName val="Mov_Ferram_Esp"/>
      <sheetName val="Resumo_Mov_31_10"/>
      <sheetName val="Resumo_Mov_31_12"/>
      <sheetName val="Comp_Adiant_Fornec"/>
      <sheetName val="Seleção_adições_30_9"/>
      <sheetName val="OS_600_238"/>
      <sheetName val="Relatório_Patrimonial"/>
      <sheetName val="Teste_Depreciação_Acumulada"/>
      <sheetName val="Itens_Adquiridos_antes_de_2002"/>
      <sheetName val="Recálculo_x_EMS"/>
      <sheetName val="Bens_originais_baixados-Edific_"/>
      <sheetName val="Mov_analitica_exterior"/>
      <sheetName val="Mov_analitica_consorcios"/>
      <sheetName val="Patrimonial_31-12-2008"/>
      <sheetName val="Imob__Andamento"/>
      <sheetName val="Teste_Global_de_Dep_"/>
      <sheetName val="Detalhe_Baixas"/>
      <sheetName val="Patrimonial_(2)"/>
      <sheetName val="Patrimonial_30_09"/>
      <sheetName val="imob_em_andamento_31-12"/>
      <sheetName val="Imob__Andamento_30_09"/>
      <sheetName val="Nota_Geral"/>
      <sheetName val="Mov__Total"/>
      <sheetName val="Mov__Consórcios"/>
      <sheetName val="Mov__Sucursais"/>
      <sheetName val="Global_Deprec_"/>
      <sheetName val="Arquivo_Patrimonial"/>
      <sheetName val="Arquivo_Patrimonial_"/>
      <sheetName val="Movimentação_Liasse"/>
      <sheetName val="Composição_Imobilizado"/>
      <sheetName val="Fotos_inspeção"/>
      <sheetName val="Movimentação_R$"/>
      <sheetName val="Tx__Depr__R$"/>
      <sheetName val="Bens_Deprec__R$"/>
      <sheetName val="Global_Deprec__R$"/>
      <sheetName val="Imob_em_curso"/>
      <sheetName val="Admt__Fornecedores"/>
      <sheetName val="Exaustão_R$"/>
      <sheetName val="Adição_Floresta"/>
      <sheetName val="Adição_Imobilizado"/>
      <sheetName val="Nota_USGAAP"/>
      <sheetName val="Exaustão_USD$"/>
      <sheetName val="Movimentação_US$"/>
      <sheetName val="Tx__Depr__U$"/>
      <sheetName val="Bens_Deprec__US$"/>
      <sheetName val="Global_Deprec__US$"/>
      <sheetName val="Tabela_-_Tamanho_da_Amostra"/>
      <sheetName val="Cálculo_Depreciação_30_11_03"/>
      <sheetName val="Valorização_linha_telefônica"/>
      <sheetName val="Imobilizado_III"/>
      <sheetName val="Global_Depreciação_31_10_08"/>
      <sheetName val="Obra_em_andamento"/>
      <sheetName val="Mov__Imobilizado"/>
      <sheetName val="Detalhe_Adições"/>
      <sheetName val="Inspeção_Fisica_Saldo_31_12_08"/>
      <sheetName val="Imobilizado_Andamento"/>
      <sheetName val="Global_Depr__30_09"/>
      <sheetName val="Análise_de_Impairment"/>
      <sheetName val="Exaustão_30_09"/>
      <sheetName val="Ajustes_11_638_ICPC_10_em_2009"/>
      <sheetName val="Imob__em_Andam_"/>
      <sheetName val="Ajustes_11_638_ICPC_10_em_2008"/>
      <sheetName val="Reflorest__em_andam_"/>
      <sheetName val="Adições_Reflorest_"/>
      <sheetName val="Imoblz__em_Andam_"/>
      <sheetName val="Itens_transferidos_para_VMFL"/>
      <sheetName val="Adiantam__MI"/>
      <sheetName val="Adiantam__ME"/>
      <sheetName val="Detalhe_Composição"/>
      <sheetName val="Imob__andamto_"/>
      <sheetName val="Movimentação_-_R$"/>
      <sheetName val="Global_de_Dep__-_R$_31_12_06"/>
      <sheetName val="Global_de_Dep__-_R$"/>
      <sheetName val="Movimentação_EUR"/>
      <sheetName val="Global_de_Depreciação_EUR"/>
      <sheetName val="Teste_Depreciação__R$"/>
      <sheetName val="Movimentação_Euros"/>
      <sheetName val="Teste_Depreciação__EUR"/>
      <sheetName val="Deprec__31_12_06"/>
      <sheetName val="Imob_Andamento"/>
      <sheetName val="Global_de_Dep__-_R$_31_10_06"/>
      <sheetName val="Log_(inspeção)"/>
      <sheetName val="Log_(adições)"/>
      <sheetName val="Imob_em_curso1"/>
      <sheetName val="Teste_de_Adições_31_12_2006"/>
      <sheetName val="Sistema_Patrimonial"/>
      <sheetName val="Utilização_e_Vida_Útil_dos_Bens"/>
      <sheetName val="Alto_forno"/>
      <sheetName val="Fazendas_Registradas"/>
      <sheetName val="Depreciação_-_Calmit"/>
      <sheetName val="Depreciação_-_Belocal"/>
      <sheetName val="Depreciação_12_2007"/>
      <sheetName val="Resumo_Reavaliação"/>
      <sheetName val="Ativos_reavaliados"/>
      <sheetName val="Adto_a_Fornecedores"/>
      <sheetName val="Movim__Imobilizado_31_12_07"/>
      <sheetName val="Deprec__Imobilizado_31_12_07"/>
      <sheetName val="Deprec__Imobilizado_30_09_07"/>
      <sheetName val="Composição_Baixas_31_12_07"/>
      <sheetName val="Conciliação_Patr_x_Cont_31_12"/>
      <sheetName val="Conciliação_Patr_X_Cont"/>
      <sheetName val="Tabela_Enfoque"/>
      <sheetName val="Quadro_NE_Relatório"/>
      <sheetName val="Movim__Imobilizado_30_09_07"/>
      <sheetName val="Movim__Imobilizado_30_06_07"/>
      <sheetName val="Depreciação_30_06_2006"/>
      <sheetName val="Imobilizado_Omnitracs_30_06"/>
      <sheetName val="Detalhe_Adiçoes"/>
      <sheetName val="Movim__Imobilizado_30_06_06"/>
      <sheetName val="Conciliação_Sist__Patrim_xCont_"/>
      <sheetName val="Depreciação_30_06_06"/>
      <sheetName val="Adições_Imob__30_06_06"/>
      <sheetName val="Baixas_Imob__30_06_06"/>
      <sheetName val="Teste_adicional_Baixas"/>
      <sheetName val="Movim__Imob__30_06_05"/>
      <sheetName val="Movimentações_31_12_2006"/>
      <sheetName val="Conciliação_Patrim_xCont_DEZ"/>
      <sheetName val="Conciliação_Patrim_xCont_30_09"/>
      <sheetName val="Depreciação_31_12_2006"/>
      <sheetName val="Depreciação_30_09_2006"/>
      <sheetName val="Imobilizado_mov"/>
      <sheetName val="Global_Depreciação_-_30_09_05"/>
      <sheetName val="Ativo_Permantente_MG"/>
      <sheetName val="Mov__R$"/>
      <sheetName val="PEP's_e_OI's"/>
      <sheetName val="Adição_PEP's_e_OI's_"/>
      <sheetName val="Adição_Adiantamentos"/>
      <sheetName val="Transferencias_17_para_15"/>
      <sheetName val="Adiçoes_Florestas"/>
      <sheetName val="Variação_Cambial"/>
      <sheetName val="Teste_Juros"/>
      <sheetName val="Controle_Juros"/>
      <sheetName val="Imobilizado_-_Resultado"/>
      <sheetName val="BTD_-_PPC"/>
      <sheetName val="Mov__US$"/>
      <sheetName val="Global_Deprec_USGAAP_US$"/>
      <sheetName val="Comp_Im_Andamento"/>
      <sheetName val="IM_em_AND"/>
      <sheetName val="Emprestimo_PPC"/>
      <sheetName val="Global_Deprec__(2)"/>
      <sheetName val="Relatório_Societário"/>
      <sheetName val="Tickmarks_(2)"/>
      <sheetName val="Tx_Deprec_"/>
      <sheetName val="PEP's_e_OI's_Revisão_Edmar"/>
      <sheetName val="PEP's_e_OI's_(2)"/>
      <sheetName val="Depreciação_Subsequente_31_12"/>
      <sheetName val="Adições_Imobilizado_31_12"/>
      <sheetName val="Saldo_Imobilizado"/>
      <sheetName val="Movimentação_PPC"/>
      <sheetName val="Itens_tot_depre_"/>
      <sheetName val="Itens_tot_depre__-_Out_07"/>
      <sheetName val="Movim__Imobilizado"/>
      <sheetName val="Depreciação_Imobilizado"/>
      <sheetName val="Adições_Detalhe"/>
      <sheetName val="Baixa_Detalhe"/>
      <sheetName val="Impairment_Imobilizado"/>
      <sheetName val="Reavaliação_Imobilizado"/>
      <sheetName val="Detalhe_Adição"/>
      <sheetName val="Detalhe_Baixa"/>
      <sheetName val="Composição_Saldo_31_12_2008"/>
      <sheetName val="Análise_segregação_deprec_"/>
      <sheetName val="Depreciação_obras_clube"/>
      <sheetName val="Comp__analítica"/>
      <sheetName val="Rec__dep_"/>
      <sheetName val="Movim__Imob_"/>
      <sheetName val="Movim__Intangível"/>
      <sheetName val="Imobilizado_em_Curso_31_12"/>
      <sheetName val="Imobilizado_em_Curso_31_08"/>
      <sheetName val="Adições_31_08"/>
      <sheetName val="Impairment_BBN"/>
      <sheetName val="Importações_em_Andamento_31_12"/>
      <sheetName val="Importações_em_Andamento_31_08"/>
      <sheetName val="Importações_em_Andamento"/>
      <sheetName val="Ajustes_11_638_ICPC_10_em_20091"/>
      <sheetName val="Projeto_MIN-0902"/>
      <sheetName val="Itens_Selecionados"/>
      <sheetName val="Florest__em_Andamento"/>
      <sheetName val="Depreciação_IFRS_31_12"/>
      <sheetName val="Depreciação_BrGaap_30_09"/>
      <sheetName val="Mov_31_12_08"/>
      <sheetName val="Rollforward_31_12_08"/>
      <sheetName val="Mov_31_10_08"/>
      <sheetName val="Global_Dep_31_10_08"/>
      <sheetName val="Mov_30_06_08"/>
      <sheetName val="Global_Dep_30_06_08"/>
      <sheetName val="Movim__30_09_e_31_12"/>
      <sheetName val="Teste_31_12"/>
      <sheetName val="Global_Depr_30_09_e_31_12"/>
      <sheetName val="Movim__31_07"/>
      <sheetName val="Teste_30_09"/>
      <sheetName val="Global_Depr_31_07"/>
      <sheetName val="Comp__Imob_em_andamento"/>
      <sheetName val="OS_600_443"/>
      <sheetName val="OS_600_456"/>
      <sheetName val="OS_600_473"/>
      <sheetName val="Relatótio_patrimonial_31_12"/>
      <sheetName val="Relatório_patrimonial_30_09"/>
      <sheetName val="Teste_detalhe_Adições"/>
      <sheetName val="Teste_Baixa_do_Imobilizado"/>
      <sheetName val="Nota_Explicativa_8"/>
      <sheetName val="Mapa_Imob_e_PAS_deprec_31_10_08"/>
      <sheetName val="Mapa_Imob__31_12_08"/>
      <sheetName val="Selecao_Adições"/>
      <sheetName val="Selecao_Saldo_Inicial"/>
      <sheetName val="P6_-_Baixas"/>
      <sheetName val="P7_-_Depreciação"/>
      <sheetName val="Tabela_DAAM"/>
      <sheetName val="Movimentação_31_12"/>
      <sheetName val="Roll_Foward_Global_Depr__31_12"/>
      <sheetName val="Insp_Física_Imob"/>
      <sheetName val="Insp_Intangível"/>
      <sheetName val="Mov__31-12"/>
      <sheetName val="Global_31-12"/>
      <sheetName val="Movim__31-10"/>
      <sheetName val="Global_Deprec__31-10"/>
      <sheetName val="Insp_Física1"/>
      <sheetName val="Teste_adições_e_baixas_"/>
      <sheetName val="Imob_em_andamento_31_12"/>
      <sheetName val="Imob__em_andamento_30_09"/>
      <sheetName val="adiantamento_31_12"/>
      <sheetName val="adiantamento_a_fornec__30_09"/>
      <sheetName val="Movimentação_Imobilizado_31_12"/>
      <sheetName val="Adições_no_Imobilizado_31_12"/>
      <sheetName val="Imob_Andamen__31_12"/>
      <sheetName val="Roll_Foward_Depr__31_12"/>
      <sheetName val="Adiant__a_Fornec__31_12"/>
      <sheetName val="Movimentação_Imobilizado_30_09"/>
      <sheetName val="Adições_no_Imobilizado_30_09"/>
      <sheetName val="Imob_Andamento_30_09"/>
      <sheetName val="Ad__a_Fornec__30_09"/>
      <sheetName val="Adições_e_Baixas_31_12"/>
      <sheetName val="Intang__em_And__31_12"/>
      <sheetName val="Movimentação_31_10"/>
      <sheetName val="Adições_e_Baixas_31_10"/>
      <sheetName val="Imob__Andamento_31_10"/>
      <sheetName val="Produção_Transform__de_Linha"/>
      <sheetName val="Adições_do_Imobilizado_31_12"/>
      <sheetName val="NE_-_Imobilizado_-_Colégio"/>
      <sheetName val="NE_-_Imobilizado_-_Educare"/>
      <sheetName val="NE_-_Imobilizado_-_Consolidado"/>
      <sheetName val="NE_-_Intangível_-_Educare"/>
      <sheetName val="NE_-_Intangível_-_Colégio"/>
      <sheetName val="NE_-_Intangível_-_Consolidado"/>
      <sheetName val="Para_Referência_-_Tabela_DAAM"/>
      <sheetName val="Imobilizado_IFRS"/>
      <sheetName val="Adições_13211003_{PPC}"/>
      <sheetName val="Parâmetro_"/>
      <sheetName val="Mov__Imobilizado_2011"/>
      <sheetName val="Teste_de_Adição_de_Imobilizado"/>
      <sheetName val="Cálculo_da_Amostra"/>
      <sheetName val="1__Procedimentos_Acordados"/>
      <sheetName val="2__Conta_Gráfica"/>
      <sheetName val="Tabela_Novo_Enfoque"/>
      <sheetName val="3_1__Teste_de_adições_-_Set"/>
      <sheetName val="3_2__Teste_de_adições_-_Dez"/>
      <sheetName val="4__Imob__em_andamento"/>
      <sheetName val="6__Teste_de_Baixa"/>
      <sheetName val="7__Analise_de_Budget"/>
      <sheetName val="8__Relação_Lojas"/>
      <sheetName val="9__Carta_Comentário"/>
      <sheetName val="2__Procedimentos"/>
      <sheetName val="3__Mapa_do_Imobilizado"/>
      <sheetName val="6__AVP"/>
      <sheetName val="7__Baixas"/>
      <sheetName val="8__Adição"/>
      <sheetName val="9_Saldo_Inicial"/>
      <sheetName val="P2_1_-_Rollforward"/>
      <sheetName val="P3_-_Mapa_Imobilizado_"/>
      <sheetName val="P4_-_Teste_de_Adições_e_Baixas"/>
      <sheetName val="P5_-_Teste_de_Deprec_Dez-2010"/>
      <sheetName val="P5_-_Teste_de_Adições_e_Baixas"/>
      <sheetName val="3__Teste_de_Adições_Imobilizado"/>
      <sheetName val="4__Teste_de_Adições_Im__And_"/>
      <sheetName val="5__Teste_de_Adições_Int_"/>
      <sheetName val="6__Teste_de_Baixas"/>
      <sheetName val="7__Ativos_de_Retificação"/>
      <sheetName val="8__Adiantamentos_Imb__"/>
      <sheetName val="P3_-_Ágio_(DSP)"/>
      <sheetName val="P3_1_-_Mais_Valia_Drogão_CFPOP"/>
      <sheetName val="P4_-_Imobilizado_em_Adamento"/>
      <sheetName val="P5_-_Teste_de_Adição_"/>
      <sheetName val="P6_-_Lojas_Encerradas"/>
      <sheetName val="P7_-_Imob_por_Filial_30_09"/>
      <sheetName val="P7_1_-_Imob_por_Filial_31_12"/>
      <sheetName val="P8_-_Adições_Fundos_de_Comércio"/>
      <sheetName val="P8_1_-_CFPOP_DSP"/>
      <sheetName val="A_-_DAAM"/>
      <sheetName val="B_-_PCC"/>
      <sheetName val="PAS_Depreciação_-_Junho_2010"/>
      <sheetName val="1__BRGAAP_x_USGAAP"/>
      <sheetName val="2__Mapa_de_Imobilizado_BRGAAP"/>
      <sheetName val="3__Mapa_de_Imobilizado_USGAAP"/>
      <sheetName val="6__Teste_de_Saldo_Inicial"/>
      <sheetName val="7__Teste_de_Adição"/>
      <sheetName val="8__Análise_diferenças_de_taxas"/>
      <sheetName val="9__Log"/>
      <sheetName val="10__Sample_size_and_threshold"/>
      <sheetName val="P1_-_Composição_Imobilizado"/>
      <sheetName val="P2_-_Depreciação_"/>
      <sheetName val="P3_-_Mapa_Movimentação"/>
      <sheetName val="P6_-_Ajuste"/>
      <sheetName val="P7_-_Análise_de_Depreciação"/>
      <sheetName val="Plano_de_Contas"/>
      <sheetName val="1_1_Procedimentos"/>
      <sheetName val="2___Teste_de_Adição"/>
      <sheetName val="1__Aché"/>
      <sheetName val="2__Bio"/>
      <sheetName val="a__Rollforward"/>
      <sheetName val="1__Mapa_Aché"/>
      <sheetName val="2__Mapa_BIO"/>
      <sheetName val="3__PAS_de_Depreciação"/>
      <sheetName val="5__Teste_de_Saldo_Inicial"/>
      <sheetName val="6__Ágio"/>
      <sheetName val="7__Capitalização_dos_Juros"/>
      <sheetName val="8__Avaliação_Patrimonial"/>
      <sheetName val="9__Conciliação_Laudo_X_Contabil"/>
      <sheetName val="Controle_de_Seleção"/>
      <sheetName val="Mapa_Aché"/>
      <sheetName val="Avaliação_Patrimonial"/>
      <sheetName val="Conciliação_DTT_X__LAUDO"/>
      <sheetName val="3_PPC_Orçado_X_Real"/>
      <sheetName val="4_PAS_de_Depreciação"/>
      <sheetName val="P1__Teste_de_Adição_-_SI"/>
      <sheetName val="P2__Base_e_Depreciação"/>
      <sheetName val="P3__Mapa_de_Movimentação"/>
      <sheetName val="4__Displays_e_Comodato"/>
      <sheetName val="5__Deficiência_de_Controles"/>
      <sheetName val="7__Análise_de_Baixas"/>
      <sheetName val="P1__Planejamento"/>
      <sheetName val="P2__Comparativo_BFE_X_NPK_"/>
      <sheetName val="P5__Inspeção_Física"/>
      <sheetName val="P6__Tabela_de_Itens"/>
      <sheetName val="1__Mapa_Geral_30_09_e_31_12"/>
      <sheetName val="2__Mov_Obras_Andt_30_09_e_31_12"/>
      <sheetName val="7__Teste_baixas_30_09_e_31_12"/>
      <sheetName val="9_Depreciação"/>
      <sheetName val="10__Venda_3_andar"/>
      <sheetName val="Ajustes_Créd__Imposto_(2)"/>
      <sheetName val="Ajustes_Créd__Imposto"/>
      <sheetName val="5_Teste_Saldo_Final_Obras_Andto"/>
      <sheetName val="3_Teste_de_Saldo_Inicial"/>
      <sheetName val="4_Teste_de_Adição"/>
      <sheetName val="5_Teste_de_Saldo_Final"/>
      <sheetName val="Tabela_Sampling_Size"/>
      <sheetName val="2__Lead"/>
      <sheetName val="1__Nota_Explicativa_Comexport"/>
      <sheetName val="2__Nota_Explicativa_Trop"/>
      <sheetName val="3__Mapa_de_Movimentação_-_Comex"/>
      <sheetName val="4__Mapa_de_Movimentação_-_Trop"/>
      <sheetName val="1__Terras"/>
      <sheetName val="2__Bananal"/>
      <sheetName val="3__Rio"/>
      <sheetName val="4__Arrojadinho"/>
      <sheetName val="5__Campo_Aberto"/>
      <sheetName val="6__Mapa_Imobilizado"/>
      <sheetName val="7__PAS_de_depreciação"/>
      <sheetName val="8__Licença_Ambiental"/>
      <sheetName val="Vouching_Adições_"/>
      <sheetName val="Baixas_"/>
      <sheetName val="Vouching_Baixas_"/>
      <sheetName val="itens_totalmente_depreciados"/>
      <sheetName val="(1)_Rollfoward_Set-08"/>
      <sheetName val="(2)_L1_x_L2"/>
      <sheetName val="(3)_Ajuste_GAAP_-_Ago-08"/>
      <sheetName val="(4)_Ajuste_GAAP_Jun-08"/>
      <sheetName val="(5)_Patrimonio_X_Contábil_-_BR"/>
      <sheetName val="(6)_Patrimonio_X_Contábil_-_US"/>
      <sheetName val="(7)_Mapa_Mov__-_BRGAAP"/>
      <sheetName val="(8)_PAS_-_Depreciação_-_31_08"/>
      <sheetName val="(9)_PAS_-_Depreciação_-_BRGAAP"/>
      <sheetName val="(10)_Mapa_Mov__-_USGAAP"/>
      <sheetName val="(11)_PAS_-_Depreciação_-_USGAAP"/>
      <sheetName val="(12)_Dif__Taxa"/>
      <sheetName val="(13)_Imob__em_Andamento"/>
      <sheetName val="(14)_Custo_Corig__x_Depreciação"/>
      <sheetName val="(15)_Adição"/>
      <sheetName val="(16)_Teste_Sld__Inicial"/>
      <sheetName val="(17)_Baixa"/>
      <sheetName val="(18)_Impairment"/>
      <sheetName val="(19)_Prov__Obsoleto"/>
      <sheetName val="(1)_L1_x_L2"/>
      <sheetName val="(2)_Ajuste_GAAP_-_31_08"/>
      <sheetName val="(3)_Ajuste_GAAP_-_31_06"/>
      <sheetName val="(4)_Patrimonio_X_Contábil_-_BR"/>
      <sheetName val="(5)_Patrimonio_X_Contábil_-_US"/>
      <sheetName val="(6)_Mapa_Mov__-_BRGAAP"/>
      <sheetName val="(7)_PAS_-_Depreciação_-_31_08"/>
      <sheetName val="(8)_PAS_-_Depreciação_-_BRGAAP"/>
      <sheetName val="(9)_Mapa_Mov__-_USGAAP"/>
      <sheetName val="(10)_PAS_-_Depreciação_-_USGAAP"/>
      <sheetName val="(11)_Dif__Taxa"/>
      <sheetName val="(12)_Imob__em_Andamento"/>
      <sheetName val="(12)_Custo_Corig__x_Depreciação"/>
      <sheetName val="(13)_Adição"/>
      <sheetName val="(14)_Teste_Sld__Inicial"/>
      <sheetName val="(15)_Baixa"/>
      <sheetName val="(16)_Impairment"/>
      <sheetName val="(17)_Prov__Obsoleto"/>
      <sheetName val="Suporte_Fluxo_de_caixa"/>
      <sheetName val="5__Sample_Size_Table"/>
      <sheetName val="P2__Programa_de_Trabalho"/>
      <sheetName val="P2__Mapa_de_Imobilizado"/>
      <sheetName val="P3__PAS_de_Depreciação"/>
      <sheetName val="Sample_Size_and_Thershold"/>
      <sheetName val="Adição_31_12_08"/>
      <sheetName val="Baixa_31_12_08"/>
      <sheetName val="Depreciação_31_12_08"/>
      <sheetName val="Totalmente_Deprec__31_12_08"/>
      <sheetName val="Insp_Física_Intangível"/>
      <sheetName val="Adição-Baixa_31_12_08"/>
      <sheetName val="Adição-Baixa_30_06_08"/>
      <sheetName val="Totalmente_Deprec_"/>
      <sheetName val="Adições_31_09"/>
      <sheetName val="9__Teste_IPE"/>
      <sheetName val="10__Log"/>
      <sheetName val="11__Sample_size_and_threshold"/>
      <sheetName val="5__I_A_Bens_de_Uso"/>
      <sheetName val="7__Impairment_"/>
      <sheetName val="PAS_Depreciação__(2)"/>
      <sheetName val="RollForward_Dez_09"/>
      <sheetName val="RollForward_Set_09"/>
      <sheetName val="Mapa_Ago_2009"/>
      <sheetName val="PAS_Baixas"/>
      <sheetName val="Teste_de_Adições_Ago_09"/>
      <sheetName val="Imob_Andamento_Ago_09"/>
      <sheetName val="1__Movim__do_Imob__IFRS_31_12"/>
      <sheetName val="1_1_Mov__do_Imob__BRGAAP_31_10"/>
      <sheetName val="2__Teste_de_Saldo_Inicial"/>
      <sheetName val="3_Teste_de_Adição"/>
      <sheetName val="4__PAS_Deprec__31_12"/>
      <sheetName val="4_1__PAS_Depreciação_31_10"/>
      <sheetName val="5_Sample_Size"/>
      <sheetName val="1__Movimentação_do_Imobilizado"/>
      <sheetName val="6_Obras_em_andamento"/>
      <sheetName val="11_Capitalização_dos_juros"/>
      <sheetName val="2__Mapa_de_Imobilizado"/>
      <sheetName val="LOG's_ACL"/>
      <sheetName val="P2__PAS_Depreciação"/>
      <sheetName val="P4__Teste_de_Baixa"/>
      <sheetName val="P2_Mapa_Movimentação"/>
      <sheetName val="P3_PAS_Depreciação_"/>
      <sheetName val="P4_Teste_de_Adição"/>
      <sheetName val="P5__Relação_Fazendas"/>
      <sheetName val="4__PAS_Depreciação_"/>
      <sheetName val="1__Mapa_do_Imobilizado_Ago"/>
      <sheetName val="3__PAS_de_Dep_"/>
      <sheetName val="5__Mapa_Imobilizado_Dez"/>
      <sheetName val="P3__Mapa_de_Movimento"/>
      <sheetName val="P4__PAS_de_Depr__30_09"/>
      <sheetName val="P5__Teste_de_Adições_30_09"/>
      <sheetName val="P5_1_Teste_de_Adições_31_12"/>
      <sheetName val="P6__Teste_de_Saldo_Inicial"/>
      <sheetName val="1__Mapa_Imobilizado_(2)"/>
      <sheetName val="2__Resumo_SAENG_CLAMOM"/>
      <sheetName val="7__Análise_CIAP"/>
      <sheetName val="4__Teste_de_Baixa"/>
      <sheetName val="7__Base_de_baixa"/>
      <sheetName val="7__Base_de_adição"/>
      <sheetName val="Base_Mapa_Imobilizado"/>
      <sheetName val="Base_Mapa_Imobilizado_(2)"/>
      <sheetName val="5__Teste_de_Baixa"/>
      <sheetName val="Pas_de_Depreciação_Ame_"/>
      <sheetName val="Sample_Size_"/>
      <sheetName val="Gastos_c_Desenvolvimento"/>
      <sheetName val="Obras_em_Andamento_-_Dez"/>
      <sheetName val="Teste_de_Depreciação_-_Dez"/>
      <sheetName val="Prov__Maquinas_Paradas_-_Dez"/>
      <sheetName val="Análise_de_Variação_-_Set"/>
      <sheetName val="Obras_em_Andamento_-_Set"/>
      <sheetName val="Teste_de_Depreciação_-_Set"/>
      <sheetName val="Prov__Maquinas_Paradas_-_Set"/>
      <sheetName val="0__Análise_de_Variação_-_Dez"/>
      <sheetName val="1__Mapa_do_Imobilizado_Dez"/>
      <sheetName val="2__Imob__Andamento_Dez"/>
      <sheetName val="3__Gastos_Desenvolv__Set_&amp;_Dez"/>
      <sheetName val="4__Teste_Depreciação_Set___Dez"/>
      <sheetName val="5__Depreciação_reavaliação"/>
      <sheetName val="6__Prov__Maquinas_Paradas"/>
      <sheetName val="8__PPC"/>
      <sheetName val="9__Imob__Andamento_Set"/>
      <sheetName val="10__Mapa_do_Imobilizado"/>
      <sheetName val="Mapa_do_Imobilizado_Dez"/>
      <sheetName val="Imob__Andamento_Dez"/>
      <sheetName val="Gastos_Desenvolv__Set_&amp;_Dez"/>
      <sheetName val="Teste_Depreciação_Set___Dez"/>
      <sheetName val="Depreciação_reavaliação"/>
      <sheetName val="Prov__Maquinas_Paradas"/>
      <sheetName val="Imob__Andamento_Set"/>
      <sheetName val="Detalhe_de_Adições"/>
      <sheetName val="1__Imobilizados_em_Andamento"/>
      <sheetName val="2_Mapa_do_Imobilizado"/>
      <sheetName val="3_Teste_de_Detalhe"/>
      <sheetName val="4_Gastos_c_Desenvolvimento"/>
      <sheetName val="5__Teste_de_Depreciação"/>
      <sheetName val="2_1_Pas_de_Depreciação_Ame_"/>
      <sheetName val="Determining_Sample_Size"/>
      <sheetName val="2_2_Mapa_do_Imobilizado_Dez"/>
      <sheetName val="1_1_Teste_de_Detalhe"/>
      <sheetName val="1_1_Imob__em_Andamento_Dez"/>
      <sheetName val="4_4_Gastos_Desenvolv__Set_&amp;_Dez"/>
      <sheetName val="5__Equip__Mov__Carga"/>
      <sheetName val="5_1_Itens_sem_reavaliação"/>
      <sheetName val="5_2_Itens_reavaliados"/>
      <sheetName val="5_3_Itens_100%_depreciados"/>
      <sheetName val="Mapa_Mov__30_09"/>
      <sheetName val="Global_de_depreciação_30_09"/>
      <sheetName val="Teste_adições_e_baixas_30_09"/>
      <sheetName val="Imobilizados_em_andamento"/>
      <sheetName val="Comparativo_Depreciação"/>
      <sheetName val="Amarração_relatório"/>
      <sheetName val="Lçtos_reclassif__imob"/>
      <sheetName val="Composição_Mov__Dep_"/>
      <sheetName val="Teste_Global_de_Depreciação"/>
      <sheetName val="Mov_até_30_09"/>
      <sheetName val="Mov__até_31_11"/>
      <sheetName val="Global_Dep"/>
      <sheetName val="CALCULO_DEPRECIAÇÃO"/>
      <sheetName val="Teste_Global_Depreciaçao"/>
      <sheetName val="CALCULO_DEPRECIAÇÃO_(2)"/>
      <sheetName val="Amarracao_Relatorio"/>
      <sheetName val="Lçtos_reclassif__imo"/>
      <sheetName val="Amarração_p__Relatório"/>
      <sheetName val="Global_Depreciação_28_02_07"/>
      <sheetName val="Teste_Adições_28_02_2007"/>
      <sheetName val="Movimentação28_02_2007"/>
      <sheetName val="Teste_Adições_28_02_07"/>
      <sheetName val="Contratos_Fábrica_Betim"/>
      <sheetName val="Adiant__Int__e_Ext__30_09"/>
      <sheetName val="Adiant__Interno_31_12"/>
      <sheetName val="Adiant__Externo_31_12"/>
      <sheetName val="Quadro_DF"/>
      <sheetName val="1_Mapa_de_Imobilizado_(I)"/>
      <sheetName val="4__PAS_-_Depreciação_(F)"/>
      <sheetName val="2_Teste_de_Adições_(I)"/>
      <sheetName val="3__PAS_-_Depreciação_(I)"/>
      <sheetName val="P4__PAS_-_Depreciação"/>
      <sheetName val="2__Adições_e_Baixas"/>
      <sheetName val="4_Cálculo_Tx_Depreciação_"/>
      <sheetName val="1__Investimento_Melhorias_Terra"/>
      <sheetName val="1_1_Análise_Fert__por_Fazenda_"/>
      <sheetName val="2__Mapa_do_Imobilizado"/>
      <sheetName val="3__PAS_Depreciação_FISCAL"/>
      <sheetName val="2__Mapa_de_Mov__USGAAP"/>
      <sheetName val="3__Teste_de_Adições_30_09"/>
      <sheetName val="5__PAS_de_Deprec__BRGAAP"/>
      <sheetName val="7__PAS_de_Deprec__USGAAP"/>
      <sheetName val="3_1_Teste_de_Adições_31_12"/>
      <sheetName val="4__Mapa_de_Mov__BRGAAP"/>
      <sheetName val="6__Mapa_de_Mov__USGAAP"/>
      <sheetName val="PAS_de_Deprec_"/>
      <sheetName val="ISRE_2400"/>
      <sheetName val="Análise_Impairment"/>
      <sheetName val="Análise_Imobilizado"/>
      <sheetName val="Mapa_Imobilizado_BRGAAP"/>
      <sheetName val="PAS_Depreciação__BRGAAP"/>
      <sheetName val="Mapa_Imobilizado_IFRS"/>
      <sheetName val="PAS_Depreciação_IFRS_"/>
      <sheetName val="Ajuste_Depreciação"/>
      <sheetName val="PAS_Depreciação_05_2010"/>
      <sheetName val="1-_Passos_do_Planejamento"/>
      <sheetName val="P1__Mapa_Imobilizado"/>
      <sheetName val="P2__Teste_Saldo_Inicial_"/>
      <sheetName val="P3__PAS_Depreciação_"/>
      <sheetName val="P2_Teste_de_Adição_30_11"/>
      <sheetName val="P3__Adto_Imobilizado_Nov11"/>
      <sheetName val="P4_PAS_Depreciação_30_11"/>
      <sheetName val="P5_Teste_de_Adição_28_02"/>
      <sheetName val="P6__Adto_Imobilizado_Fev12"/>
      <sheetName val="P7_PAS_Depreciação_28_02"/>
      <sheetName val="P2_1_Teste_de_Adição_-_30_11_"/>
      <sheetName val="P2_2_Teste_de_Adição_-_28_02"/>
      <sheetName val="P4__Adtos_à_Fornec_-_30_11_"/>
      <sheetName val="P5__Sample_Size"/>
      <sheetName val="P6a_Check_list_Impairment"/>
      <sheetName val="P6b__Calculo_Impairment_DTT"/>
      <sheetName val="P6c_Cálculo_Impairment_SEW"/>
      <sheetName val="P7__Business_Plan_{PPC}"/>
      <sheetName val="P8_Analise_de_Sensibilidade_DTT"/>
      <sheetName val="P9__Rollforward"/>
      <sheetName val="Teste_de_Saldos_Iniciais"/>
      <sheetName val="P2___Teste_Depreciações"/>
      <sheetName val="P3__132014_Imob__And_"/>
      <sheetName val="P4__132051_Imob__And__(AM)"/>
      <sheetName val="P5__132054_Imob__And_"/>
      <sheetName val="Teste_Depreciações"/>
      <sheetName val="Baixa_Hard-Software"/>
      <sheetName val="Adiant_Fornec_"/>
      <sheetName val="Claims_Contratuais"/>
      <sheetName val="Detalhe_-_Adições"/>
      <sheetName val="Teste_Reavaliação"/>
      <sheetName val="Mov__Arrendamento"/>
      <sheetName val="Teste_Baixas_-_Mov_Arrendamento"/>
      <sheetName val="Amort__Benf_"/>
      <sheetName val="Mapa_de_Imob__31_12_2013"/>
      <sheetName val="Mapa_de_Imob__30_09_2013"/>
      <sheetName val="Imobilizado_31_12_2010"/>
      <sheetName val="Imobilizado_30_09_10"/>
      <sheetName val="Reavaliação_da_Vida_Útil"/>
      <sheetName val="Teste_de_adições_do_imobilizado"/>
      <sheetName val="N_E_"/>
      <sheetName val="Rollforward_Procedures"/>
      <sheetName val="Mapa_Depreciação"/>
      <sheetName val="Diferido_e_Intangível"/>
      <sheetName val="Juros_Capitalizados"/>
      <sheetName val="Tabela_seleção"/>
      <sheetName val="3__Depreciação_Reavaliação"/>
      <sheetName val="4__Teste_de_Depreciação"/>
      <sheetName val="5__S_I__Imob__em_andamento"/>
      <sheetName val="6__Imob__em_Andamento"/>
      <sheetName val="8_1_Check_list_Impairment"/>
      <sheetName val="8_2_Impairment"/>
      <sheetName val="Ajustes_Propostos"/>
      <sheetName val="Mapa_e_Pas_de_Depreciação"/>
      <sheetName val="Bens_para_Revenda"/>
      <sheetName val="Mapa_Mov_e_PAS_Depr"/>
      <sheetName val="Doação_Terreno"/>
      <sheetName val="Imobilzado_em_Andamento"/>
      <sheetName val="Bx_Ativo_Imob_"/>
      <sheetName val="Gastos_Implantação"/>
      <sheetName val="Comparativo_(UIR)"/>
      <sheetName val="Pas_Depreciação_31-12-10"/>
      <sheetName val="Pas_Depreciação_31-10-10"/>
      <sheetName val="CRÉDITOS_A_RECEBER"/>
      <sheetName val="Mapa_out_06"/>
      <sheetName val="Mapa_dez_06"/>
      <sheetName val="PAS_DEPRC"/>
      <sheetName val="TCalc_"/>
      <sheetName val="NE_31_12_09"/>
      <sheetName val="NE_30_09_09"/>
      <sheetName val="Mapa_Movimentação_09_09"/>
      <sheetName val="Mapa_Movimentação_12_09"/>
      <sheetName val="Cálculo_Amostras"/>
      <sheetName val="Suporte_relatório"/>
      <sheetName val="{PPC}_-_Mapa_de_Imobilizado"/>
      <sheetName val="1__Mapa_Correcta"/>
      <sheetName val="1__Mapa_Correcta_(2)"/>
      <sheetName val="2__PAS_Depreciação_"/>
      <sheetName val="3__Imob_em_And_Correcta"/>
      <sheetName val="3__Adições_2013"/>
      <sheetName val="4__Teste_de_Adição_-_Set_13"/>
      <sheetName val="5__Determination_Sample"/>
      <sheetName val="Conciliação_{ppc}"/>
      <sheetName val="1__Planejamento"/>
      <sheetName val="2__Tabela_DAAM"/>
      <sheetName val="5__Teste_de_Adições"/>
      <sheetName val="6__PAS_de_Depreciação"/>
      <sheetName val="P7__Teste_de_Baixas"/>
      <sheetName val="Depreciação_e_Amortização"/>
      <sheetName val="Composição_Patrimonial_SET"/>
      <sheetName val="Composição_Patrimonial"/>
      <sheetName val="Rel_Bal_Geral-430-440"/>
      <sheetName val="Rel_Bal_Geral-1"/>
      <sheetName val="Rel_Bal_Geral-2"/>
      <sheetName val="Rel_Bal_Geral-4"/>
      <sheetName val="Rel_Bal_Geral-5"/>
      <sheetName val="Rel_Bal_Geral-510"/>
      <sheetName val="Rel_Bal_Geral-520"/>
      <sheetName val="Rel_Bal_Geral-410-420"/>
      <sheetName val="1__Movimentação"/>
      <sheetName val="2__Sample_Size"/>
      <sheetName val="3_Seleção_"/>
      <sheetName val="4__Global_de_depreciação_"/>
      <sheetName val="5__Obras_em_andamento"/>
      <sheetName val="5_Cobertura_de_Seguros"/>
      <sheetName val="Benfeitorias_e_Imob_em_Andament"/>
      <sheetName val="Bens_destinados_a_venda"/>
      <sheetName val="Teste_-_Imobilizado"/>
      <sheetName val="Cut-off_do_imobilizado_"/>
      <sheetName val="Teste_de_Exaustão"/>
      <sheetName val="Teste_de_Depreciação_Global"/>
      <sheetName val="Teste_Global_Depreciação"/>
      <sheetName val="Cálculo_do_Parametro"/>
      <sheetName val="Teste_Exaustão"/>
      <sheetName val="Seleção_Adições_Set"/>
      <sheetName val="Seleção_Adições__Dez"/>
      <sheetName val="Seleção_Baixas"/>
      <sheetName val="Teste_Adições_Diferido1"/>
      <sheetName val="Teste_Fechamento_de_Loja"/>
      <sheetName val="_Calc_Depreciação_OUT"/>
      <sheetName val="_Calc_Depreciação_DEZ"/>
      <sheetName val="Depre__Imóveis"/>
      <sheetName val="Adições_Benfeitorias_"/>
      <sheetName val="Dados_(2)"/>
      <sheetName val="Mov__PPC"/>
      <sheetName val="Imob_a_regularizar"/>
      <sheetName val="Projeção_Imobilizado"/>
      <sheetName val="Mov__Set02_PPC"/>
      <sheetName val="Mov__Dez02_PPC"/>
      <sheetName val="Teste_deprec_"/>
      <sheetName val="Teste_Aquis_"/>
      <sheetName val="Movimentação_Set02_PPC"/>
      <sheetName val="ttca-imob_(2)"/>
      <sheetName val="Itens_tot_dep_99"/>
      <sheetName val="Itens_tot_dep_00"/>
      <sheetName val="sales_vol_"/>
      <sheetName val="PAS_Fopag"/>
      <sheetName val="Mov_31_10_2007"/>
      <sheetName val="Mov_31_12_2007_"/>
      <sheetName val="Global_Dep_31_10_2007"/>
      <sheetName val="Movimentação_30_06_2007"/>
      <sheetName val="Global_de_Dep__30_06_2007"/>
      <sheetName val="Quadro_NE_10"/>
      <sheetName val="Mov_Diferido"/>
      <sheetName val="Movimentações_Imobilizado_30_09"/>
      <sheetName val="Movimentações_Imobilizado_31_12"/>
      <sheetName val="Movimentações_Diferido_30_09"/>
      <sheetName val="Movimentações_Diferido_31_12"/>
      <sheetName val="Global_de_Depreciação_-_Gest_"/>
      <sheetName val="Global_de_Amortização"/>
      <sheetName val="Depreciação_Moldes_Uso"/>
      <sheetName val="Depreciação_"/>
      <sheetName val="Mov__Permanente"/>
      <sheetName val="PAS_Deprec_Dez"/>
      <sheetName val="Log_Imob__andamento"/>
      <sheetName val="A_-_Mapa"/>
      <sheetName val="A_-_MAPA_RTT"/>
      <sheetName val="B_-_PAS_Deprec_"/>
      <sheetName val="C_-_Teste_adições"/>
      <sheetName val="D_-_Adiantamento"/>
      <sheetName val="E_-_Andamento"/>
      <sheetName val="F_-_Resumo_dos_Laudos"/>
      <sheetName val="ICMS-Cofins_Arcos"/>
      <sheetName val="ABRIL_2000"/>
      <sheetName val="Mapa_Mov_Imobilizado"/>
      <sheetName val="Análise_Indicativos_Impairment"/>
      <sheetName val="Movimentação_de_Imobilizado"/>
      <sheetName val="Depreciação_do_Imobilizado"/>
      <sheetName val="Depreciação_fiscal"/>
      <sheetName val="Depreciação_custo_atribuido"/>
      <sheetName val="Controle_C__Atribuido"/>
      <sheetName val="Dep__Fiscal"/>
      <sheetName val="Dep__Deemed_Cost"/>
      <sheetName val="Dep__Vida_ùtil"/>
      <sheetName val="Teste_das_Baixas"/>
      <sheetName val="Schedule_1_"/>
      <sheetName val="Schedule_2"/>
      <sheetName val="Comp__do_imob__andamento"/>
      <sheetName val="Teste_detalhe_projetos"/>
      <sheetName val="Imóveis_destinados_a_venda"/>
      <sheetName val="Imobilizado_dado_em_garantia"/>
      <sheetName val="Imobilizado_dado_garantia_31_12"/>
      <sheetName val="CPT_ELT"/>
      <sheetName val="Validação_100%_depreciados"/>
      <sheetName val="Vida_Útil"/>
      <sheetName val="Movimentação_Intangível"/>
      <sheetName val="Sist__Pat__Imobilizado"/>
      <sheetName val="Detalhe_Baixa_Saldo_Inicial"/>
      <sheetName val="Análise_Vida_Útil"/>
      <sheetName val="Movim__Imobilizado_30_09_2009"/>
      <sheetName val="Sist__Patrimonial_Imobilizado"/>
      <sheetName val="Ativo_Fixo_e_Contábil"/>
      <sheetName val="Inspeção_Fisíca"/>
      <sheetName val="Análise_Máquinas_e_Equipamentos"/>
      <sheetName val="100%_Depreciados"/>
      <sheetName val="P2__Mapa_Ativo_Fixo"/>
      <sheetName val="P2_1_Mapa_Intangível"/>
      <sheetName val="P3__PAS_Depreciação1"/>
      <sheetName val="P4__Teste_de_adição"/>
      <sheetName val="P5__Tabela_DAAM"/>
      <sheetName val="Determination_Sample_Size"/>
      <sheetName val="Rollfoward_31_07_2010"/>
      <sheetName val="Teste_de_Integridade"/>
      <sheetName val="Teste_de_Adições_e_Baixas"/>
      <sheetName val="P3__Adições"/>
      <sheetName val="P4__Baixa"/>
      <sheetName val="NE_"/>
      <sheetName val="P1__Procedimentos_Efetuados"/>
      <sheetName val="P4__Amostra"/>
      <sheetName val="P5__Capitalização_Juros"/>
      <sheetName val="NE_Controladora"/>
      <sheetName val="NE_Consolidado"/>
      <sheetName val="1|Audit_Program"/>
      <sheetName val="2_B|Detalhe_Baixas"/>
      <sheetName val="3|Detalhe_Adições"/>
      <sheetName val="4|Global_Depreciação"/>
      <sheetName val="4_1|Validações_-_Global"/>
      <sheetName val="5|Detalhe_Despesas_Manutenção"/>
      <sheetName val="Resumo_Contratos"/>
      <sheetName val="4__Gastos_Desenvolv"/>
      <sheetName val="Sheet_Index"/>
      <sheetName val="1__Mapa_Imobilizado_31_03_15"/>
      <sheetName val="2__PAS_de_Depreciação_31_03_15"/>
      <sheetName val="4__Composição_Importação"/>
      <sheetName val="5__Imobilizado_em_Andamento"/>
      <sheetName val="6__Check_List_Impairmet"/>
      <sheetName val="7__Pontos_de_Controle"/>
      <sheetName val="P2__Adição_de_Imobilizado"/>
      <sheetName val="P3__Teste_Saldo_Inicial_"/>
      <sheetName val="1__Mapa_do_Imobilizado"/>
      <sheetName val="5__Ágio_e_Amortização"/>
      <sheetName val="6__Threshold_and_Sample_Size"/>
      <sheetName val="4__Carta_Comentário"/>
      <sheetName val="P2_1_Adiantamento_Imobilizado"/>
      <sheetName val="Seleção_Adições_1º__Sem_"/>
      <sheetName val="Seleção_Adições_2º__Sem_"/>
      <sheetName val="Seleção_Imobilizado"/>
      <sheetName val="Seleção_Imobilizado_1209"/>
      <sheetName val="Saldo_Inicial_em_2009"/>
      <sheetName val="Depreciação_1209"/>
      <sheetName val="Teste_de_Baixas_2009"/>
      <sheetName val="Teste_de_SI_do_Imobilizado"/>
      <sheetName val="Teste_de_Adições_Imobilizado"/>
      <sheetName val="Pontos_Carta_Comentário"/>
      <sheetName val="Teste_Adição_Imobilizado"/>
      <sheetName val="ACT_Input_(2)"/>
      <sheetName val="Movimentação_2003"/>
      <sheetName val="Movimentação_2002"/>
      <sheetName val="Cálculo_da_Depreciação"/>
      <sheetName val="Terrenos_e_Edificações"/>
      <sheetName val="Mapa_Imobilizado_-_30_04_2012"/>
      <sheetName val="Mapa_Intangível_-_30_04_2012"/>
      <sheetName val="Complemento_teste_de_Adições"/>
      <sheetName val="Mapa_Intangível"/>
      <sheetName val="Imobilizado_31-12-2011"/>
      <sheetName val="PAS_-_31-12-2011"/>
      <sheetName val="Check_list_Impairment"/>
      <sheetName val="Calculo_Amostra"/>
      <sheetName val="NE_Intangivel"/>
      <sheetName val="1)_Mov"/>
      <sheetName val="2)_Adição"/>
      <sheetName val="3)_Depreciação"/>
      <sheetName val="4)_RFP"/>
      <sheetName val="5)_Impairment"/>
      <sheetName val="Valuation_(2)"/>
      <sheetName val="Valuation_(3)"/>
      <sheetName val="Valuation_(4)"/>
      <sheetName val="Valuation_(1)"/>
      <sheetName val="Composição_Impairment_"/>
      <sheetName val="Imob_em_Andamento_"/>
      <sheetName val="Importacoes_Andamento_Transito"/>
      <sheetName val="Depreciação_31_10_2009"/>
      <sheetName val="Inspecao_Fisica"/>
      <sheetName val="Compos_Diferido_Gastos_Prods"/>
      <sheetName val="Compos_Diferido_Gastos_Implant"/>
      <sheetName val="Pontos_Identificados"/>
      <sheetName val="Suporte_NE"/>
      <sheetName val="1__Mapa_de_Mov__Consolidado"/>
      <sheetName val="2__Mapa_de_movimentação_(Imob_)"/>
      <sheetName val="3__Mapa_de_movimentação_(Int_)"/>
      <sheetName val="4__Análise_Depreciação"/>
      <sheetName val="4_2_Resultado_Depreciação"/>
      <sheetName val="4_3_PAS_Depreciação"/>
      <sheetName val="5_Teste_de_adições_(I)"/>
      <sheetName val="5_1_Teste_de_adições_(I)"/>
      <sheetName val="5_2_Teste_de_Adições_(F)"/>
      <sheetName val="6__Imobilizado_em_And_"/>
      <sheetName val="Comp__Imob__2009"/>
      <sheetName val="Global_de_Depreciação_-_09"/>
      <sheetName val="Detalhe_Depr__2008"/>
      <sheetName val="Adição_e_Baixa_"/>
      <sheetName val="Movimentação_31_12_2010"/>
      <sheetName val="PAS_Dep__BRGAAP_"/>
      <sheetName val="PAS_Dep__IFRS"/>
      <sheetName val="Taxa_Depreciação"/>
      <sheetName val="Exaustão_U$"/>
      <sheetName val="Mapa_de_Mov__do_Imobilizado"/>
      <sheetName val="Movimentação_set_10_a_dez_10"/>
      <sheetName val="Report_K"/>
      <sheetName val="Variação_do_Período"/>
      <sheetName val="Baixa_de_Flaviano"/>
      <sheetName val="3__Teste_de_Adição_"/>
      <sheetName val="Mapa_Ago_e_Dez_09"/>
      <sheetName val="PAS_Depreciação_Ago_09"/>
      <sheetName val="PAS_Baixas_Ago_09"/>
      <sheetName val="2__Nota_Explicativa"/>
      <sheetName val="3__Mapa_de_Movimentação_-_L"/>
      <sheetName val="4__Mapa_de_Movimentação_-_E"/>
      <sheetName val="5__Adto_Fornecedores_-_L_"/>
      <sheetName val="6__PAS_de_Depreciação_-_L"/>
      <sheetName val="7__PAS_de_Depreciação_-_E"/>
      <sheetName val="7_1__Controle_de_Alugueis_-_E"/>
      <sheetName val="8__Principais_Adições_-_TRI_-_L"/>
      <sheetName val="9__Teste_de_Adição_-_L"/>
      <sheetName val="10__Teste_de_Adição_-_E"/>
      <sheetName val="Worksheet_in_5610_Imobilizado_C"/>
      <sheetName val="Terrenos_e_Prop__Imobiliárias"/>
      <sheetName val="Patrimônio_31_12_2010"/>
      <sheetName val="Baixas_por_venda"/>
      <sheetName val="Seleção_(2)"/>
      <sheetName val="Check_List"/>
      <sheetName val="Nota_explicativa_Movimentação"/>
      <sheetName val="Lead_-_Ajustada_2008-2009"/>
      <sheetName val="Global_Depreciações"/>
      <sheetName val="Composição_do_Saldo_Inicial"/>
      <sheetName val="Validação_Saldo_Inicial"/>
      <sheetName val="Limitação_de_Extensão"/>
      <sheetName val="Depreciação_Analítica"/>
      <sheetName val="Compos__imobilizado"/>
      <sheetName val="Seleção_compos__imobilizado"/>
      <sheetName val="NOTA_EXPLICATIVA_FINAL"/>
      <sheetName val="Mov__p_relat_"/>
      <sheetName val="Global_Dep_"/>
      <sheetName val="Bens_100%_Depreciados"/>
      <sheetName val="Imobilizado_-_Composição"/>
      <sheetName val="Adiantamento_Imob__Forn__Nac_"/>
      <sheetName val="Vida_útil_Imobilizado"/>
      <sheetName val="Justificativas_Compras_Máquinas"/>
      <sheetName val="Desp_implantação_-_Amortização"/>
      <sheetName val="Composição_Patrimonial_(2)"/>
      <sheetName val="Mov__DFC_e_NE"/>
      <sheetName val="População_Adição"/>
      <sheetName val="Média_ponderada_Depreciação"/>
      <sheetName val="Composição_adição_2012"/>
      <sheetName val="Teste_Saldo_2011"/>
      <sheetName val="Teste_Adição_2012"/>
      <sheetName val="Teste_Saldo"/>
      <sheetName val="3__Depreciação_Global"/>
      <sheetName val="4__Seleção"/>
      <sheetName val="População_-_Imob__Andamento"/>
      <sheetName val="Composição_do_imobilizado"/>
      <sheetName val="Aquisição_de_imobilizado"/>
      <sheetName val="Posição_Patrimonial"/>
      <sheetName val="Provisões_"/>
      <sheetName val="Seleção_e_Teste"/>
      <sheetName val="Composição_-_Imobilizado_em_and"/>
      <sheetName val="CNT"/>
      <sheetName val="Cogen"/>
      <sheetName val="Fixed Assets"/>
      <sheetName val="Output Apresentação"/>
      <sheetName val="% COMP HE"/>
      <sheetName val="N COMP"/>
      <sheetName val="Params"/>
      <sheetName val="Revisão de Vida Útil"/>
      <sheetName val="Quarters"/>
      <sheetName val="oldSEG"/>
      <sheetName val="P1. Movimentação"/>
      <sheetName val="P2.Teste de Adição"/>
      <sheetName val="P3. Registro de Imóveis"/>
      <sheetName val="P4. Investimentos"/>
      <sheetName val="Sumary of tests"/>
      <sheetName val="P1 - Resumo dos Saldos"/>
      <sheetName val="P2 - Mapa do Imobilizado"/>
      <sheetName val="P3 - PAS de Depreciação 31.08"/>
      <sheetName val="P3.1 - Depreciação 31.12"/>
      <sheetName val="P4 - Frota CT Rental 31.08"/>
      <sheetName val="P4.1 - Frota CT Rental 31.12"/>
      <sheetName val="P5 - Frota CMT 31.08"/>
      <sheetName val="P7 - Teste de Baixas"/>
      <sheetName val="P8 - Saldo Frota CT 30.09"/>
      <sheetName val="P8.1 - Saldo Frota CT 31.12"/>
      <sheetName val="P9 - Teste Receita Frota"/>
      <sheetName val="Quadro Imobilizado"/>
      <sheetName val="Analíse de Impairment"/>
      <sheetName val="Teste custo imoveis e terreno"/>
      <sheetName val="P2.1- Para Ref Pacote"/>
      <sheetName val="P3-Mapa Movimentação BR"/>
      <sheetName val="P4-PAS Depreciação - BR"/>
      <sheetName val="P5-Mapa Movimentação IFRS"/>
      <sheetName val="P6-Cálculo Depreciação -IFRS"/>
      <sheetName val="P7-Teste SI"/>
      <sheetName val="P8-Teste Adição"/>
      <sheetName val="P9-Composição das adições"/>
      <sheetName val="P10-LOG ACL SI"/>
      <sheetName val="P11-Taxas IFRS"/>
      <sheetName val="P2. Mapa Intangível"/>
      <sheetName val="P3. PAS Amort. e Depreciação"/>
      <sheetName val="P4. Aging Imob. em Andamento"/>
      <sheetName val="5. Adições"/>
      <sheetName val="6. Análise de Variação"/>
      <sheetName val="P7. DAAM"/>
      <sheetName val="Adições de Imobilizado 30.11"/>
      <sheetName val="Adições de Imobilizado 31.12"/>
      <sheetName val="Teste Deprec. Gerencial"/>
      <sheetName val="Mapa de Movim. e PAS Deprec."/>
      <sheetName val="Impaiment Analysis"/>
      <sheetName val="Parâmetro 30.09"/>
      <sheetName val="Parâmetro 31.12.2009"/>
      <sheetName val="Mapa Imobilizado e Intangível"/>
      <sheetName val="Adição do Imobilizado"/>
      <sheetName val="Ágio Griffith"/>
      <sheetName val=" Fluxo"/>
      <sheetName val="Calculo"/>
      <sheetName val="Ativo Analitico"/>
      <sheetName val="Passivo Analitico"/>
      <sheetName val="Resultado Analitico"/>
      <sheetName val="Ativo Sintetico"/>
      <sheetName val="Passivo Sintetico"/>
      <sheetName val="Resultado Sintetico"/>
      <sheetName val="DFC2"/>
      <sheetName val="D.V.A."/>
      <sheetName val="CAMPO"/>
      <sheetName val="RJ"/>
      <sheetName val="Funcionários"/>
      <sheetName val="Funcionários - Resumo"/>
      <sheetName val="Creche"/>
      <sheetName val="Odontoprev"/>
      <sheetName val="Seguro de Vida"/>
      <sheetName val="Plano de Saúde"/>
      <sheetName val="Vale Alimentação"/>
      <sheetName val="Vale Refeição"/>
      <sheetName val="Vale Transporte I"/>
      <sheetName val="Vale Transporte II"/>
      <sheetName val="Vale Páscoa"/>
      <sheetName val="Vale Natal"/>
      <sheetName val="Remuneração CLT"/>
      <sheetName val="Remuneração Estat."/>
      <sheetName val="Hora Extra"/>
      <sheetName val="Sobreaviso"/>
      <sheetName val="PLR"/>
      <sheetName val="RAT FAT"/>
      <sheetName val="Terceiros Entidades"/>
      <sheetName val="FGTS"/>
      <sheetName val="Periculosidade"/>
      <sheetName val="Férias"/>
      <sheetName val="Férias 1-12"/>
      <sheetName val="Férias 1-3"/>
      <sheetName val="Férias INSS"/>
      <sheetName val="Férias RAT FAT"/>
      <sheetName val="Férias Terceiros Entidades"/>
      <sheetName val="Férias FGTS"/>
      <sheetName val="13o"/>
      <sheetName val="13o 1-12"/>
      <sheetName val="13o INSS"/>
      <sheetName val="13o RAT FAT"/>
      <sheetName val="13o Terceiros Entidade"/>
      <sheetName val="13o FGTS"/>
      <sheetName val="  "/>
      <sheetName val="Stock Price"/>
      <sheetName val="1. Teste de Inspeção "/>
      <sheetName val="1.1 Teste de Inspeção"/>
      <sheetName val="2.Mapa de movimentação"/>
      <sheetName val="3. Depreciação"/>
      <sheetName val="AJE"/>
      <sheetName val="budget+act 18-19"/>
      <sheetName val="budget CC 19-20"/>
      <sheetName val="actual"/>
      <sheetName val="perex"/>
      <sheetName val="resumo por fornec"/>
      <sheetName val="Ledger 2019-2020"/>
      <sheetName val="classif.despesa"/>
      <sheetName val="Arred"/>
      <sheetName val="conta"/>
      <sheetName val="cadastro"/>
      <sheetName val="LGEKS"/>
      <sheetName val="ASSUM"/>
      <sheetName val="RP-101.2.1."/>
      <sheetName val="OUVE"/>
      <sheetName val="NCEs"/>
      <sheetName val="Orçad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sheetData sheetId="205" refreshError="1"/>
      <sheetData sheetId="206" refreshError="1"/>
      <sheetData sheetId="207"/>
      <sheetData sheetId="208"/>
      <sheetData sheetId="209"/>
      <sheetData sheetId="210"/>
      <sheetData sheetId="211">
        <row r="20">
          <cell r="F20">
            <v>14206.94</v>
          </cell>
        </row>
      </sheetData>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sheetData sheetId="221"/>
      <sheetData sheetId="222" refreshError="1"/>
      <sheetData sheetId="223" refreshError="1"/>
      <sheetData sheetId="224" refreshError="1"/>
      <sheetData sheetId="225"/>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refreshError="1"/>
      <sheetData sheetId="238"/>
      <sheetData sheetId="239"/>
      <sheetData sheetId="240"/>
      <sheetData sheetId="241"/>
      <sheetData sheetId="242"/>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sheetData sheetId="371"/>
      <sheetData sheetId="372"/>
      <sheetData sheetId="373"/>
      <sheetData sheetId="374"/>
      <sheetData sheetId="375"/>
      <sheetData sheetId="376"/>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sheetData sheetId="393"/>
      <sheetData sheetId="394" refreshError="1"/>
      <sheetData sheetId="395" refreshError="1"/>
      <sheetData sheetId="396"/>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sheetData sheetId="518"/>
      <sheetData sheetId="519"/>
      <sheetData sheetId="520"/>
      <sheetData sheetId="521"/>
      <sheetData sheetId="522"/>
      <sheetData sheetId="523"/>
      <sheetData sheetId="524"/>
      <sheetData sheetId="525"/>
      <sheetData sheetId="526"/>
      <sheetData sheetId="527"/>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sheetData sheetId="543"/>
      <sheetData sheetId="544"/>
      <sheetData sheetId="545"/>
      <sheetData sheetId="546" refreshError="1"/>
      <sheetData sheetId="547"/>
      <sheetData sheetId="548"/>
      <sheetData sheetId="549" refreshError="1"/>
      <sheetData sheetId="550" refreshError="1"/>
      <sheetData sheetId="551" refreshError="1"/>
      <sheetData sheetId="552"/>
      <sheetData sheetId="553" refreshError="1"/>
      <sheetData sheetId="554" refreshError="1"/>
      <sheetData sheetId="555"/>
      <sheetData sheetId="556" refreshError="1"/>
      <sheetData sheetId="557" refreshError="1"/>
      <sheetData sheetId="558" refreshError="1"/>
      <sheetData sheetId="559"/>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sheetData sheetId="583"/>
      <sheetData sheetId="584"/>
      <sheetData sheetId="585"/>
      <sheetData sheetId="586"/>
      <sheetData sheetId="587"/>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refreshError="1"/>
      <sheetData sheetId="632" refreshError="1"/>
      <sheetData sheetId="633" refreshError="1"/>
      <sheetData sheetId="634" refreshError="1"/>
      <sheetData sheetId="635" refreshError="1"/>
      <sheetData sheetId="636"/>
      <sheetData sheetId="637"/>
      <sheetData sheetId="638"/>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sheetData sheetId="648"/>
      <sheetData sheetId="649"/>
      <sheetData sheetId="650"/>
      <sheetData sheetId="651"/>
      <sheetData sheetId="652"/>
      <sheetData sheetId="653"/>
      <sheetData sheetId="654"/>
      <sheetData sheetId="655"/>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sheetData sheetId="668" refreshError="1"/>
      <sheetData sheetId="669" refreshError="1"/>
      <sheetData sheetId="670" refreshError="1"/>
      <sheetData sheetId="671" refreshError="1"/>
      <sheetData sheetId="672" refreshError="1"/>
      <sheetData sheetId="673" refreshError="1"/>
      <sheetData sheetId="674"/>
      <sheetData sheetId="675"/>
      <sheetData sheetId="676"/>
      <sheetData sheetId="677"/>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sheetData sheetId="706" refreshError="1"/>
      <sheetData sheetId="707" refreshError="1"/>
      <sheetData sheetId="708" refreshError="1"/>
      <sheetData sheetId="709" refreshError="1"/>
      <sheetData sheetId="710"/>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sheetData sheetId="722" refreshError="1"/>
      <sheetData sheetId="723"/>
      <sheetData sheetId="724"/>
      <sheetData sheetId="725"/>
      <sheetData sheetId="726" refreshError="1"/>
      <sheetData sheetId="727"/>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sheetData sheetId="760">
        <row r="17">
          <cell r="U17">
            <v>39813</v>
          </cell>
        </row>
      </sheetData>
      <sheetData sheetId="761"/>
      <sheetData sheetId="762"/>
      <sheetData sheetId="763"/>
      <sheetData sheetId="764"/>
      <sheetData sheetId="765"/>
      <sheetData sheetId="766"/>
      <sheetData sheetId="767"/>
      <sheetData sheetId="768" refreshError="1"/>
      <sheetData sheetId="769">
        <row r="17">
          <cell r="U17">
            <v>39813</v>
          </cell>
        </row>
      </sheetData>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sheetData sheetId="853" refreshError="1"/>
      <sheetData sheetId="854"/>
      <sheetData sheetId="855"/>
      <sheetData sheetId="856"/>
      <sheetData sheetId="857"/>
      <sheetData sheetId="858"/>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sheetData sheetId="1069" refreshError="1"/>
      <sheetData sheetId="1070"/>
      <sheetData sheetId="1071"/>
      <sheetData sheetId="1072"/>
      <sheetData sheetId="1073"/>
      <sheetData sheetId="1074" refreshError="1"/>
      <sheetData sheetId="1075" refreshError="1"/>
      <sheetData sheetId="1076" refreshError="1"/>
      <sheetData sheetId="1077" refreshError="1"/>
      <sheetData sheetId="1078" refreshError="1"/>
      <sheetData sheetId="1079"/>
      <sheetData sheetId="1080" refreshError="1"/>
      <sheetData sheetId="1081"/>
      <sheetData sheetId="1082"/>
      <sheetData sheetId="1083"/>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sheetData sheetId="1118"/>
      <sheetData sheetId="1119" refreshError="1"/>
      <sheetData sheetId="1120" refreshError="1"/>
      <sheetData sheetId="1121" refreshError="1"/>
      <sheetData sheetId="1122" refreshError="1"/>
      <sheetData sheetId="1123" refreshError="1"/>
      <sheetData sheetId="1124"/>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sheetData sheetId="1140"/>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sheetData sheetId="1157"/>
      <sheetData sheetId="1158" refreshError="1"/>
      <sheetData sheetId="1159" refreshError="1"/>
      <sheetData sheetId="1160"/>
      <sheetData sheetId="1161"/>
      <sheetData sheetId="1162"/>
      <sheetData sheetId="1163"/>
      <sheetData sheetId="1164"/>
      <sheetData sheetId="1165"/>
      <sheetData sheetId="1166"/>
      <sheetData sheetId="1167"/>
      <sheetData sheetId="1168"/>
      <sheetData sheetId="1169" refreshError="1"/>
      <sheetData sheetId="1170"/>
      <sheetData sheetId="1171"/>
      <sheetData sheetId="1172"/>
      <sheetData sheetId="1173"/>
      <sheetData sheetId="1174" refreshError="1"/>
      <sheetData sheetId="1175"/>
      <sheetData sheetId="1176"/>
      <sheetData sheetId="1177" refreshError="1"/>
      <sheetData sheetId="1178" refreshError="1"/>
      <sheetData sheetId="1179" refreshError="1"/>
      <sheetData sheetId="1180" refreshError="1"/>
      <sheetData sheetId="1181" refreshError="1"/>
      <sheetData sheetId="1182"/>
      <sheetData sheetId="1183"/>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sheetData sheetId="1194" refreshError="1"/>
      <sheetData sheetId="1195" refreshError="1"/>
      <sheetData sheetId="1196" refreshError="1"/>
      <sheetData sheetId="1197" refreshError="1"/>
      <sheetData sheetId="1198" refreshError="1"/>
      <sheetData sheetId="1199"/>
      <sheetData sheetId="1200" refreshError="1"/>
      <sheetData sheetId="1201"/>
      <sheetData sheetId="1202"/>
      <sheetData sheetId="1203"/>
      <sheetData sheetId="1204"/>
      <sheetData sheetId="1205"/>
      <sheetData sheetId="1206"/>
      <sheetData sheetId="1207"/>
      <sheetData sheetId="1208"/>
      <sheetData sheetId="1209" refreshError="1"/>
      <sheetData sheetId="1210"/>
      <sheetData sheetId="1211" refreshError="1"/>
      <sheetData sheetId="1212"/>
      <sheetData sheetId="1213" refreshError="1"/>
      <sheetData sheetId="1214" refreshError="1"/>
      <sheetData sheetId="1215" refreshError="1"/>
      <sheetData sheetId="1216" refreshError="1"/>
      <sheetData sheetId="1217" refreshError="1"/>
      <sheetData sheetId="1218"/>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sheetData sheetId="1252" refreshError="1"/>
      <sheetData sheetId="1253" refreshError="1"/>
      <sheetData sheetId="1254" refreshError="1"/>
      <sheetData sheetId="1255" refreshError="1"/>
      <sheetData sheetId="1256" refreshError="1"/>
      <sheetData sheetId="1257"/>
      <sheetData sheetId="1258"/>
      <sheetData sheetId="1259"/>
      <sheetData sheetId="1260"/>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efreshError="1"/>
      <sheetData sheetId="1272" refreshError="1"/>
      <sheetData sheetId="1273" refreshError="1"/>
      <sheetData sheetId="1274" refreshError="1"/>
      <sheetData sheetId="1275" refreshError="1"/>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sheetData sheetId="1300"/>
      <sheetData sheetId="1301"/>
      <sheetData sheetId="1302"/>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sheetData sheetId="1320" refreshError="1"/>
      <sheetData sheetId="1321" refreshError="1"/>
      <sheetData sheetId="1322" refreshError="1"/>
      <sheetData sheetId="1323" refreshError="1"/>
      <sheetData sheetId="1324" refreshError="1"/>
      <sheetData sheetId="1325" refreshError="1"/>
      <sheetData sheetId="1326"/>
      <sheetData sheetId="1327" refreshError="1"/>
      <sheetData sheetId="1328" refreshError="1"/>
      <sheetData sheetId="1329" refreshError="1"/>
      <sheetData sheetId="1330" refreshError="1"/>
      <sheetData sheetId="1331" refreshError="1"/>
      <sheetData sheetId="1332" refreshError="1"/>
      <sheetData sheetId="1333" refreshError="1"/>
      <sheetData sheetId="1334" refreshError="1"/>
      <sheetData sheetId="1335" refreshError="1"/>
      <sheetData sheetId="1336"/>
      <sheetData sheetId="1337" refreshError="1"/>
      <sheetData sheetId="1338"/>
      <sheetData sheetId="1339"/>
      <sheetData sheetId="1340"/>
      <sheetData sheetId="1341" refreshError="1"/>
      <sheetData sheetId="1342" refreshError="1"/>
      <sheetData sheetId="1343" refreshError="1"/>
      <sheetData sheetId="1344" refreshError="1"/>
      <sheetData sheetId="1345" refreshError="1"/>
      <sheetData sheetId="1346" refreshError="1"/>
      <sheetData sheetId="1347"/>
      <sheetData sheetId="1348"/>
      <sheetData sheetId="1349"/>
      <sheetData sheetId="1350" refreshError="1"/>
      <sheetData sheetId="1351"/>
      <sheetData sheetId="1352" refreshError="1"/>
      <sheetData sheetId="1353"/>
      <sheetData sheetId="1354"/>
      <sheetData sheetId="1355" refreshError="1"/>
      <sheetData sheetId="1356" refreshError="1"/>
      <sheetData sheetId="1357"/>
      <sheetData sheetId="1358"/>
      <sheetData sheetId="1359" refreshError="1"/>
      <sheetData sheetId="1360" refreshError="1"/>
      <sheetData sheetId="1361" refreshError="1"/>
      <sheetData sheetId="1362" refreshError="1"/>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sheetData sheetId="1381"/>
      <sheetData sheetId="1382"/>
      <sheetData sheetId="1383"/>
      <sheetData sheetId="1384"/>
      <sheetData sheetId="1385" refreshError="1"/>
      <sheetData sheetId="1386" refreshError="1"/>
      <sheetData sheetId="1387" refreshError="1"/>
      <sheetData sheetId="1388"/>
      <sheetData sheetId="1389"/>
      <sheetData sheetId="1390"/>
      <sheetData sheetId="1391"/>
      <sheetData sheetId="1392"/>
      <sheetData sheetId="1393"/>
      <sheetData sheetId="1394"/>
      <sheetData sheetId="1395"/>
      <sheetData sheetId="1396"/>
      <sheetData sheetId="1397" refreshError="1"/>
      <sheetData sheetId="1398" refreshError="1"/>
      <sheetData sheetId="1399" refreshError="1"/>
      <sheetData sheetId="1400" refreshError="1"/>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sheetData sheetId="1416"/>
      <sheetData sheetId="1417"/>
      <sheetData sheetId="1418"/>
      <sheetData sheetId="1419"/>
      <sheetData sheetId="1420"/>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efreshError="1"/>
      <sheetData sheetId="1448" refreshError="1"/>
      <sheetData sheetId="1449" refreshError="1"/>
      <sheetData sheetId="1450" refreshError="1"/>
      <sheetData sheetId="1451" refreshError="1"/>
      <sheetData sheetId="1452" refreshError="1"/>
      <sheetData sheetId="1453" refreshError="1"/>
      <sheetData sheetId="1454" refreshError="1"/>
      <sheetData sheetId="1455" refreshError="1"/>
      <sheetData sheetId="1456" refreshError="1"/>
      <sheetData sheetId="1457" refreshError="1"/>
      <sheetData sheetId="1458"/>
      <sheetData sheetId="1459" refreshError="1"/>
      <sheetData sheetId="1460" refreshError="1"/>
      <sheetData sheetId="1461" refreshError="1"/>
      <sheetData sheetId="1462" refreshError="1"/>
      <sheetData sheetId="1463" refreshError="1"/>
      <sheetData sheetId="1464"/>
      <sheetData sheetId="1465"/>
      <sheetData sheetId="1466" refreshError="1"/>
      <sheetData sheetId="1467"/>
      <sheetData sheetId="1468"/>
      <sheetData sheetId="1469"/>
      <sheetData sheetId="1470"/>
      <sheetData sheetId="1471"/>
      <sheetData sheetId="1472"/>
      <sheetData sheetId="1473"/>
      <sheetData sheetId="1474"/>
      <sheetData sheetId="1475" refreshError="1"/>
      <sheetData sheetId="1476" refreshError="1"/>
      <sheetData sheetId="1477"/>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sheetData sheetId="1487"/>
      <sheetData sheetId="1488"/>
      <sheetData sheetId="1489"/>
      <sheetData sheetId="1490"/>
      <sheetData sheetId="1491"/>
      <sheetData sheetId="1492"/>
      <sheetData sheetId="1493"/>
      <sheetData sheetId="1494"/>
      <sheetData sheetId="1495" refreshError="1"/>
      <sheetData sheetId="1496" refreshError="1"/>
      <sheetData sheetId="1497" refreshError="1"/>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refreshError="1"/>
      <sheetData sheetId="1513" refreshError="1"/>
      <sheetData sheetId="1514" refreshError="1"/>
      <sheetData sheetId="1515" refreshError="1"/>
      <sheetData sheetId="1516" refreshError="1"/>
      <sheetData sheetId="1517"/>
      <sheetData sheetId="1518"/>
      <sheetData sheetId="1519"/>
      <sheetData sheetId="1520"/>
      <sheetData sheetId="1521" refreshError="1"/>
      <sheetData sheetId="1522" refreshError="1"/>
      <sheetData sheetId="1523"/>
      <sheetData sheetId="1524" refreshError="1"/>
      <sheetData sheetId="1525"/>
      <sheetData sheetId="1526" refreshError="1"/>
      <sheetData sheetId="1527" refreshError="1"/>
      <sheetData sheetId="1528"/>
      <sheetData sheetId="1529"/>
      <sheetData sheetId="1530" refreshError="1"/>
      <sheetData sheetId="1531" refreshError="1"/>
      <sheetData sheetId="1532" refreshError="1"/>
      <sheetData sheetId="1533" refreshError="1"/>
      <sheetData sheetId="1534"/>
      <sheetData sheetId="1535" refreshError="1"/>
      <sheetData sheetId="1536"/>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sheetData sheetId="1548"/>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refreshError="1"/>
      <sheetData sheetId="1567" refreshError="1"/>
      <sheetData sheetId="1568" refreshError="1"/>
      <sheetData sheetId="1569" refreshError="1"/>
      <sheetData sheetId="1570" refreshError="1"/>
      <sheetData sheetId="1571" refreshError="1"/>
      <sheetData sheetId="1572">
        <row r="7">
          <cell r="A7" t="str">
            <v>{c}</v>
          </cell>
        </row>
      </sheetData>
      <sheetData sheetId="1573"/>
      <sheetData sheetId="1574"/>
      <sheetData sheetId="1575"/>
      <sheetData sheetId="1576"/>
      <sheetData sheetId="1577"/>
      <sheetData sheetId="1578"/>
      <sheetData sheetId="1579" refreshError="1"/>
      <sheetData sheetId="1580"/>
      <sheetData sheetId="1581" refreshError="1"/>
      <sheetData sheetId="1582" refreshError="1"/>
      <sheetData sheetId="1583" refreshError="1"/>
      <sheetData sheetId="1584" refreshError="1"/>
      <sheetData sheetId="1585" refreshError="1"/>
      <sheetData sheetId="1586"/>
      <sheetData sheetId="1587"/>
      <sheetData sheetId="1588"/>
      <sheetData sheetId="1589"/>
      <sheetData sheetId="1590"/>
      <sheetData sheetId="1591"/>
      <sheetData sheetId="1592"/>
      <sheetData sheetId="1593"/>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sheetData sheetId="1612"/>
      <sheetData sheetId="1613"/>
      <sheetData sheetId="1614"/>
      <sheetData sheetId="1615" refreshError="1"/>
      <sheetData sheetId="1616" refreshError="1"/>
      <sheetData sheetId="1617" refreshError="1"/>
      <sheetData sheetId="1618" refreshError="1"/>
      <sheetData sheetId="1619" refreshError="1"/>
      <sheetData sheetId="1620" refreshError="1"/>
      <sheetData sheetId="1621" refreshError="1"/>
      <sheetData sheetId="1622" refreshError="1"/>
      <sheetData sheetId="1623" refreshError="1"/>
      <sheetData sheetId="1624" refreshError="1"/>
      <sheetData sheetId="1625" refreshError="1"/>
      <sheetData sheetId="1626"/>
      <sheetData sheetId="1627" refreshError="1"/>
      <sheetData sheetId="1628" refreshError="1"/>
      <sheetData sheetId="1629"/>
      <sheetData sheetId="1630" refreshError="1"/>
      <sheetData sheetId="1631" refreshError="1"/>
      <sheetData sheetId="1632" refreshError="1"/>
      <sheetData sheetId="1633" refreshError="1"/>
      <sheetData sheetId="1634" refreshError="1"/>
      <sheetData sheetId="1635" refreshError="1"/>
      <sheetData sheetId="1636" refreshError="1"/>
      <sheetData sheetId="1637" refreshError="1"/>
      <sheetData sheetId="1638" refreshError="1"/>
      <sheetData sheetId="1639" refreshError="1"/>
      <sheetData sheetId="1640" refreshError="1"/>
      <sheetData sheetId="1641" refreshError="1"/>
      <sheetData sheetId="1642" refreshError="1"/>
      <sheetData sheetId="1643" refreshError="1"/>
      <sheetData sheetId="1644" refreshError="1"/>
      <sheetData sheetId="1645" refreshError="1"/>
      <sheetData sheetId="1646" refreshError="1"/>
      <sheetData sheetId="1647" refreshError="1"/>
      <sheetData sheetId="1648" refreshError="1"/>
      <sheetData sheetId="1649" refreshError="1"/>
      <sheetData sheetId="1650"/>
      <sheetData sheetId="1651" refreshError="1"/>
      <sheetData sheetId="1652" refreshError="1"/>
      <sheetData sheetId="1653" refreshError="1"/>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sheetData sheetId="1672"/>
      <sheetData sheetId="1673"/>
      <sheetData sheetId="1674"/>
      <sheetData sheetId="1675"/>
      <sheetData sheetId="1676"/>
      <sheetData sheetId="1677"/>
      <sheetData sheetId="1678"/>
      <sheetData sheetId="1679"/>
      <sheetData sheetId="1680"/>
      <sheetData sheetId="1681"/>
      <sheetData sheetId="1682"/>
      <sheetData sheetId="1683"/>
      <sheetData sheetId="1684"/>
      <sheetData sheetId="1685"/>
      <sheetData sheetId="1686"/>
      <sheetData sheetId="1687"/>
      <sheetData sheetId="1688"/>
      <sheetData sheetId="1689"/>
      <sheetData sheetId="1690"/>
      <sheetData sheetId="1691"/>
      <sheetData sheetId="1692"/>
      <sheetData sheetId="1693"/>
      <sheetData sheetId="1694"/>
      <sheetData sheetId="1695"/>
      <sheetData sheetId="1696"/>
      <sheetData sheetId="1697"/>
      <sheetData sheetId="1698" refreshError="1"/>
      <sheetData sheetId="1699" refreshError="1"/>
      <sheetData sheetId="1700" refreshError="1"/>
      <sheetData sheetId="1701" refreshError="1"/>
      <sheetData sheetId="1702" refreshError="1"/>
      <sheetData sheetId="1703" refreshError="1"/>
      <sheetData sheetId="1704" refreshError="1"/>
      <sheetData sheetId="1705" refreshError="1"/>
      <sheetData sheetId="1706" refreshError="1"/>
      <sheetData sheetId="1707" refreshError="1"/>
      <sheetData sheetId="1708" refreshError="1"/>
      <sheetData sheetId="1709" refreshError="1"/>
      <sheetData sheetId="1710" refreshError="1"/>
      <sheetData sheetId="1711" refreshError="1"/>
      <sheetData sheetId="1712" refreshError="1"/>
      <sheetData sheetId="1713" refreshError="1"/>
      <sheetData sheetId="1714" refreshError="1"/>
      <sheetData sheetId="1715" refreshError="1"/>
      <sheetData sheetId="1716" refreshError="1"/>
      <sheetData sheetId="1717" refreshError="1"/>
      <sheetData sheetId="1718" refreshError="1"/>
      <sheetData sheetId="1719" refreshError="1"/>
      <sheetData sheetId="1720"/>
      <sheetData sheetId="1721" refreshError="1"/>
      <sheetData sheetId="1722" refreshError="1"/>
      <sheetData sheetId="1723" refreshError="1"/>
      <sheetData sheetId="1724" refreshError="1"/>
      <sheetData sheetId="1725" refreshError="1"/>
      <sheetData sheetId="1726" refreshError="1"/>
      <sheetData sheetId="1727"/>
      <sheetData sheetId="1728"/>
      <sheetData sheetId="1729"/>
      <sheetData sheetId="1730"/>
      <sheetData sheetId="1731"/>
      <sheetData sheetId="1732" refreshError="1"/>
      <sheetData sheetId="1733" refreshError="1"/>
      <sheetData sheetId="1734" refreshError="1"/>
      <sheetData sheetId="1735" refreshError="1"/>
      <sheetData sheetId="1736" refreshError="1"/>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sheetData sheetId="1847"/>
      <sheetData sheetId="1848"/>
      <sheetData sheetId="1849"/>
      <sheetData sheetId="1850"/>
      <sheetData sheetId="1851"/>
      <sheetData sheetId="1852">
        <row r="29">
          <cell r="D29" t="str">
            <v>&lt;5</v>
          </cell>
        </row>
      </sheetData>
      <sheetData sheetId="1853"/>
      <sheetData sheetId="1854" refreshError="1"/>
      <sheetData sheetId="1855" refreshError="1"/>
      <sheetData sheetId="1856" refreshError="1"/>
      <sheetData sheetId="1857" refreshError="1"/>
      <sheetData sheetId="1858" refreshError="1"/>
      <sheetData sheetId="1859" refreshError="1"/>
      <sheetData sheetId="1860">
        <row r="7">
          <cell r="A7" t="str">
            <v>{c}</v>
          </cell>
        </row>
      </sheetData>
      <sheetData sheetId="1861"/>
      <sheetData sheetId="1862"/>
      <sheetData sheetId="1863" refreshError="1"/>
      <sheetData sheetId="1864" refreshError="1"/>
      <sheetData sheetId="1865" refreshError="1"/>
      <sheetData sheetId="1866" refreshError="1"/>
      <sheetData sheetId="1867" refreshError="1"/>
      <sheetData sheetId="1868" refreshError="1"/>
      <sheetData sheetId="1869" refreshError="1"/>
      <sheetData sheetId="1870" refreshError="1"/>
      <sheetData sheetId="1871" refreshError="1"/>
      <sheetData sheetId="1872" refreshError="1"/>
      <sheetData sheetId="1873" refreshError="1"/>
      <sheetData sheetId="1874" refreshError="1"/>
      <sheetData sheetId="1875" refreshError="1"/>
      <sheetData sheetId="1876" refreshError="1"/>
      <sheetData sheetId="1877" refreshError="1"/>
      <sheetData sheetId="1878" refreshError="1"/>
      <sheetData sheetId="1879" refreshError="1"/>
      <sheetData sheetId="1880" refreshError="1"/>
      <sheetData sheetId="1881" refreshError="1"/>
      <sheetData sheetId="1882" refreshError="1"/>
      <sheetData sheetId="1883" refreshError="1"/>
      <sheetData sheetId="1884" refreshError="1"/>
      <sheetData sheetId="1885" refreshError="1"/>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refreshError="1"/>
      <sheetData sheetId="1914" refreshError="1"/>
      <sheetData sheetId="1915" refreshError="1"/>
      <sheetData sheetId="1916" refreshError="1"/>
      <sheetData sheetId="1917" refreshError="1"/>
      <sheetData sheetId="1918" refreshError="1"/>
      <sheetData sheetId="1919" refreshError="1"/>
      <sheetData sheetId="1920" refreshError="1"/>
      <sheetData sheetId="1921" refreshError="1"/>
      <sheetData sheetId="1922" refreshError="1"/>
      <sheetData sheetId="1923" refreshError="1"/>
      <sheetData sheetId="1924" refreshError="1"/>
      <sheetData sheetId="1925" refreshError="1"/>
      <sheetData sheetId="1926" refreshError="1"/>
      <sheetData sheetId="1927" refreshError="1"/>
      <sheetData sheetId="1928" refreshError="1"/>
      <sheetData sheetId="1929" refreshError="1"/>
      <sheetData sheetId="1930" refreshError="1"/>
      <sheetData sheetId="1931" refreshError="1"/>
      <sheetData sheetId="1932" refreshError="1"/>
      <sheetData sheetId="1933" refreshError="1"/>
      <sheetData sheetId="1934" refreshError="1"/>
      <sheetData sheetId="1935" refreshError="1"/>
      <sheetData sheetId="1936" refreshError="1"/>
      <sheetData sheetId="1937" refreshError="1"/>
      <sheetData sheetId="1938" refreshError="1"/>
      <sheetData sheetId="1939" refreshError="1"/>
      <sheetData sheetId="1940" refreshError="1"/>
      <sheetData sheetId="1941" refreshError="1"/>
      <sheetData sheetId="1942" refreshError="1"/>
      <sheetData sheetId="1943" refreshError="1"/>
      <sheetData sheetId="1944" refreshError="1"/>
      <sheetData sheetId="1945" refreshError="1"/>
      <sheetData sheetId="1946" refreshError="1"/>
      <sheetData sheetId="1947" refreshError="1"/>
      <sheetData sheetId="1948" refreshError="1"/>
      <sheetData sheetId="1949" refreshError="1"/>
      <sheetData sheetId="1950" refreshError="1"/>
      <sheetData sheetId="1951" refreshError="1"/>
      <sheetData sheetId="1952" refreshError="1"/>
      <sheetData sheetId="1953" refreshError="1"/>
      <sheetData sheetId="1954" refreshError="1"/>
      <sheetData sheetId="1955" refreshError="1"/>
      <sheetData sheetId="1956" refreshError="1"/>
      <sheetData sheetId="1957" refreshError="1"/>
      <sheetData sheetId="1958" refreshError="1"/>
      <sheetData sheetId="1959" refreshError="1"/>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refreshError="1"/>
      <sheetData sheetId="1975" refreshError="1"/>
      <sheetData sheetId="1976"/>
      <sheetData sheetId="1977" refreshError="1"/>
      <sheetData sheetId="1978" refreshError="1"/>
      <sheetData sheetId="1979" refreshError="1"/>
      <sheetData sheetId="1980" refreshError="1"/>
      <sheetData sheetId="1981" refreshError="1"/>
      <sheetData sheetId="1982" refreshError="1"/>
      <sheetData sheetId="1983" refreshError="1"/>
      <sheetData sheetId="1984" refreshError="1"/>
      <sheetData sheetId="1985" refreshError="1"/>
      <sheetData sheetId="1986" refreshError="1"/>
      <sheetData sheetId="1987" refreshError="1"/>
      <sheetData sheetId="1988" refreshError="1"/>
      <sheetData sheetId="1989" refreshError="1"/>
      <sheetData sheetId="1990" refreshError="1"/>
      <sheetData sheetId="1991"/>
      <sheetData sheetId="1992"/>
      <sheetData sheetId="1993" refreshError="1"/>
      <sheetData sheetId="1994" refreshError="1"/>
      <sheetData sheetId="1995" refreshError="1"/>
      <sheetData sheetId="1996" refreshError="1"/>
      <sheetData sheetId="1997" refreshError="1"/>
      <sheetData sheetId="1998" refreshError="1"/>
      <sheetData sheetId="1999" refreshError="1"/>
      <sheetData sheetId="2000" refreshError="1"/>
      <sheetData sheetId="2001" refreshError="1"/>
      <sheetData sheetId="2002" refreshError="1"/>
      <sheetData sheetId="2003" refreshError="1"/>
      <sheetData sheetId="2004" refreshError="1"/>
      <sheetData sheetId="2005" refreshError="1"/>
      <sheetData sheetId="2006" refreshError="1"/>
      <sheetData sheetId="2007"/>
      <sheetData sheetId="2008"/>
      <sheetData sheetId="2009"/>
      <sheetData sheetId="2010" refreshError="1"/>
      <sheetData sheetId="2011" refreshError="1"/>
      <sheetData sheetId="2012" refreshError="1"/>
      <sheetData sheetId="2013" refreshError="1"/>
      <sheetData sheetId="2014" refreshError="1"/>
      <sheetData sheetId="2015" refreshError="1"/>
      <sheetData sheetId="2016" refreshError="1"/>
      <sheetData sheetId="2017" refreshError="1"/>
      <sheetData sheetId="2018" refreshError="1"/>
      <sheetData sheetId="2019" refreshError="1"/>
      <sheetData sheetId="2020" refreshError="1"/>
      <sheetData sheetId="2021" refreshError="1"/>
      <sheetData sheetId="2022" refreshError="1"/>
      <sheetData sheetId="2023" refreshError="1"/>
      <sheetData sheetId="2024" refreshError="1"/>
      <sheetData sheetId="2025" refreshError="1"/>
      <sheetData sheetId="2026" refreshError="1"/>
      <sheetData sheetId="2027" refreshError="1"/>
      <sheetData sheetId="2028" refreshError="1"/>
      <sheetData sheetId="2029" refreshError="1"/>
      <sheetData sheetId="2030" refreshError="1"/>
      <sheetData sheetId="2031" refreshError="1"/>
      <sheetData sheetId="2032" refreshError="1"/>
      <sheetData sheetId="2033"/>
      <sheetData sheetId="2034" refreshError="1"/>
      <sheetData sheetId="2035" refreshError="1"/>
      <sheetData sheetId="2036" refreshError="1"/>
      <sheetData sheetId="2037" refreshError="1"/>
      <sheetData sheetId="2038" refreshError="1"/>
      <sheetData sheetId="2039" refreshError="1"/>
      <sheetData sheetId="2040" refreshError="1"/>
      <sheetData sheetId="2041" refreshError="1"/>
      <sheetData sheetId="2042" refreshError="1"/>
      <sheetData sheetId="2043" refreshError="1"/>
      <sheetData sheetId="2044" refreshError="1"/>
      <sheetData sheetId="2045" refreshError="1"/>
      <sheetData sheetId="2046" refreshError="1"/>
      <sheetData sheetId="2047" refreshError="1"/>
      <sheetData sheetId="2048" refreshError="1"/>
      <sheetData sheetId="2049" refreshError="1"/>
      <sheetData sheetId="2050" refreshError="1"/>
      <sheetData sheetId="2051" refreshError="1"/>
      <sheetData sheetId="2052" refreshError="1"/>
      <sheetData sheetId="2053" refreshError="1"/>
      <sheetData sheetId="2054" refreshError="1"/>
      <sheetData sheetId="2055" refreshError="1"/>
      <sheetData sheetId="2056" refreshError="1"/>
      <sheetData sheetId="2057" refreshError="1"/>
      <sheetData sheetId="2058" refreshError="1"/>
      <sheetData sheetId="2059" refreshError="1"/>
      <sheetData sheetId="2060" refreshError="1"/>
      <sheetData sheetId="2061" refreshError="1"/>
      <sheetData sheetId="2062" refreshError="1"/>
      <sheetData sheetId="2063" refreshError="1"/>
      <sheetData sheetId="2064" refreshError="1"/>
      <sheetData sheetId="2065" refreshError="1"/>
      <sheetData sheetId="2066" refreshError="1"/>
      <sheetData sheetId="2067" refreshError="1"/>
      <sheetData sheetId="2068" refreshError="1"/>
      <sheetData sheetId="2069" refreshError="1"/>
      <sheetData sheetId="2070" refreshError="1"/>
      <sheetData sheetId="2071" refreshError="1"/>
      <sheetData sheetId="2072" refreshError="1"/>
      <sheetData sheetId="2073" refreshError="1"/>
      <sheetData sheetId="2074" refreshError="1"/>
      <sheetData sheetId="2075" refreshError="1"/>
      <sheetData sheetId="2076" refreshError="1"/>
      <sheetData sheetId="2077" refreshError="1"/>
      <sheetData sheetId="2078" refreshError="1"/>
      <sheetData sheetId="2079" refreshError="1"/>
      <sheetData sheetId="2080" refreshError="1"/>
      <sheetData sheetId="2081" refreshError="1"/>
      <sheetData sheetId="2082" refreshError="1"/>
      <sheetData sheetId="2083" refreshError="1"/>
      <sheetData sheetId="2084" refreshError="1"/>
      <sheetData sheetId="2085" refreshError="1"/>
      <sheetData sheetId="2086" refreshError="1"/>
      <sheetData sheetId="2087" refreshError="1"/>
      <sheetData sheetId="2088" refreshError="1"/>
      <sheetData sheetId="2089" refreshError="1"/>
      <sheetData sheetId="2090" refreshError="1"/>
      <sheetData sheetId="2091" refreshError="1"/>
      <sheetData sheetId="2092" refreshError="1"/>
      <sheetData sheetId="2093" refreshError="1"/>
      <sheetData sheetId="2094" refreshError="1"/>
      <sheetData sheetId="2095" refreshError="1"/>
      <sheetData sheetId="2096" refreshError="1"/>
      <sheetData sheetId="2097" refreshError="1"/>
      <sheetData sheetId="2098" refreshError="1"/>
      <sheetData sheetId="2099" refreshError="1"/>
      <sheetData sheetId="2100" refreshError="1"/>
      <sheetData sheetId="2101" refreshError="1"/>
      <sheetData sheetId="2102" refreshError="1"/>
      <sheetData sheetId="2103" refreshError="1"/>
      <sheetData sheetId="2104" refreshError="1"/>
      <sheetData sheetId="2105" refreshError="1"/>
      <sheetData sheetId="2106" refreshError="1"/>
      <sheetData sheetId="2107" refreshError="1"/>
      <sheetData sheetId="2108" refreshError="1"/>
      <sheetData sheetId="2109" refreshError="1"/>
      <sheetData sheetId="2110" refreshError="1"/>
      <sheetData sheetId="2111" refreshError="1"/>
      <sheetData sheetId="2112" refreshError="1"/>
      <sheetData sheetId="2113" refreshError="1"/>
      <sheetData sheetId="2114" refreshError="1"/>
      <sheetData sheetId="2115" refreshError="1"/>
      <sheetData sheetId="2116" refreshError="1"/>
      <sheetData sheetId="2117" refreshError="1"/>
      <sheetData sheetId="2118" refreshError="1"/>
      <sheetData sheetId="2119" refreshError="1"/>
      <sheetData sheetId="2120" refreshError="1"/>
      <sheetData sheetId="2121" refreshError="1"/>
      <sheetData sheetId="2122" refreshError="1"/>
      <sheetData sheetId="2123" refreshError="1"/>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efreshError="1"/>
      <sheetData sheetId="2164" refreshError="1"/>
      <sheetData sheetId="2165" refreshError="1"/>
      <sheetData sheetId="2166" refreshError="1"/>
      <sheetData sheetId="2167" refreshError="1"/>
      <sheetData sheetId="2168" refreshError="1"/>
      <sheetData sheetId="2169" refreshError="1"/>
      <sheetData sheetId="2170" refreshError="1"/>
      <sheetData sheetId="2171" refreshError="1"/>
      <sheetData sheetId="2172" refreshError="1"/>
      <sheetData sheetId="2173" refreshError="1"/>
      <sheetData sheetId="2174" refreshError="1"/>
      <sheetData sheetId="2175" refreshError="1"/>
      <sheetData sheetId="2176" refreshError="1"/>
      <sheetData sheetId="2177" refreshError="1"/>
      <sheetData sheetId="2178" refreshError="1"/>
      <sheetData sheetId="2179" refreshError="1"/>
      <sheetData sheetId="2180" refreshError="1"/>
      <sheetData sheetId="2181" refreshError="1"/>
      <sheetData sheetId="2182" refreshError="1"/>
      <sheetData sheetId="2183" refreshError="1"/>
      <sheetData sheetId="2184" refreshError="1"/>
      <sheetData sheetId="2185" refreshError="1"/>
      <sheetData sheetId="2186" refreshError="1"/>
      <sheetData sheetId="2187" refreshError="1"/>
      <sheetData sheetId="2188" refreshError="1"/>
      <sheetData sheetId="2189" refreshError="1"/>
      <sheetData sheetId="2190" refreshError="1"/>
      <sheetData sheetId="2191" refreshError="1"/>
      <sheetData sheetId="2192" refreshError="1"/>
      <sheetData sheetId="2193" refreshError="1"/>
      <sheetData sheetId="2194" refreshError="1"/>
      <sheetData sheetId="2195" refreshError="1"/>
      <sheetData sheetId="2196" refreshError="1"/>
      <sheetData sheetId="2197" refreshError="1"/>
      <sheetData sheetId="2198" refreshError="1"/>
      <sheetData sheetId="2199" refreshError="1"/>
      <sheetData sheetId="2200" refreshError="1"/>
      <sheetData sheetId="2201" refreshError="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sheetData sheetId="2264"/>
      <sheetData sheetId="2265"/>
      <sheetData sheetId="2266"/>
      <sheetData sheetId="2267"/>
      <sheetData sheetId="2268"/>
      <sheetData sheetId="2269"/>
      <sheetData sheetId="2270">
        <row r="831">
          <cell r="R831">
            <v>32146023.650000002</v>
          </cell>
        </row>
      </sheetData>
      <sheetData sheetId="2271"/>
      <sheetData sheetId="2272"/>
      <sheetData sheetId="2273"/>
      <sheetData sheetId="2274"/>
      <sheetData sheetId="2275"/>
      <sheetData sheetId="2276"/>
      <sheetData sheetId="2277"/>
      <sheetData sheetId="2278" refreshError="1"/>
      <sheetData sheetId="2279" refreshError="1"/>
      <sheetData sheetId="2280" refreshError="1"/>
      <sheetData sheetId="2281" refreshError="1"/>
      <sheetData sheetId="2282" refreshError="1"/>
      <sheetData sheetId="2283" refreshError="1"/>
      <sheetData sheetId="2284" refreshError="1"/>
      <sheetData sheetId="2285" refreshError="1"/>
      <sheetData sheetId="2286" refreshError="1"/>
      <sheetData sheetId="2287" refreshError="1"/>
      <sheetData sheetId="2288" refreshError="1"/>
      <sheetData sheetId="2289"/>
      <sheetData sheetId="2290" refreshError="1"/>
      <sheetData sheetId="2291" refreshError="1"/>
      <sheetData sheetId="2292" refreshError="1"/>
      <sheetData sheetId="2293" refreshError="1"/>
      <sheetData sheetId="2294" refreshError="1"/>
      <sheetData sheetId="2295" refreshError="1"/>
      <sheetData sheetId="2296" refreshError="1"/>
      <sheetData sheetId="2297" refreshError="1"/>
      <sheetData sheetId="2298" refreshError="1"/>
      <sheetData sheetId="2299" refreshError="1"/>
      <sheetData sheetId="2300" refreshError="1"/>
      <sheetData sheetId="2301" refreshError="1"/>
      <sheetData sheetId="2302" refreshError="1"/>
      <sheetData sheetId="2303" refreshError="1"/>
      <sheetData sheetId="2304" refreshError="1"/>
      <sheetData sheetId="2305" refreshError="1"/>
      <sheetData sheetId="2306" refreshError="1"/>
      <sheetData sheetId="2307" refreshError="1"/>
      <sheetData sheetId="2308" refreshError="1"/>
      <sheetData sheetId="2309" refreshError="1"/>
      <sheetData sheetId="2310" refreshError="1"/>
      <sheetData sheetId="2311" refreshError="1"/>
      <sheetData sheetId="2312" refreshError="1"/>
      <sheetData sheetId="2313" refreshError="1"/>
      <sheetData sheetId="2314" refreshError="1"/>
      <sheetData sheetId="2315" refreshError="1"/>
      <sheetData sheetId="2316" refreshError="1"/>
      <sheetData sheetId="2317" refreshError="1"/>
      <sheetData sheetId="2318" refreshError="1"/>
      <sheetData sheetId="2319" refreshError="1"/>
      <sheetData sheetId="2320" refreshError="1"/>
      <sheetData sheetId="2321" refreshError="1"/>
      <sheetData sheetId="2322" refreshError="1"/>
      <sheetData sheetId="2323" refreshError="1"/>
      <sheetData sheetId="2324" refreshError="1"/>
      <sheetData sheetId="2325" refreshError="1"/>
      <sheetData sheetId="2326" refreshError="1"/>
      <sheetData sheetId="2327" refreshError="1"/>
      <sheetData sheetId="2328" refreshError="1"/>
      <sheetData sheetId="2329" refreshError="1"/>
      <sheetData sheetId="2330" refreshError="1"/>
      <sheetData sheetId="2331" refreshError="1"/>
      <sheetData sheetId="2332" refreshError="1"/>
      <sheetData sheetId="2333" refreshError="1"/>
      <sheetData sheetId="2334" refreshError="1"/>
      <sheetData sheetId="2335" refreshError="1"/>
      <sheetData sheetId="2336" refreshError="1"/>
      <sheetData sheetId="2337" refreshError="1"/>
      <sheetData sheetId="2338" refreshError="1"/>
      <sheetData sheetId="2339" refreshError="1"/>
      <sheetData sheetId="2340" refreshError="1"/>
      <sheetData sheetId="2341" refreshError="1"/>
      <sheetData sheetId="2342" refreshError="1"/>
      <sheetData sheetId="2343" refreshError="1"/>
      <sheetData sheetId="2344" refreshError="1"/>
      <sheetData sheetId="2345" refreshError="1"/>
      <sheetData sheetId="2346" refreshError="1"/>
      <sheetData sheetId="2347" refreshError="1"/>
      <sheetData sheetId="2348" refreshError="1"/>
      <sheetData sheetId="2349" refreshError="1"/>
      <sheetData sheetId="2350" refreshError="1"/>
      <sheetData sheetId="2351" refreshError="1"/>
      <sheetData sheetId="2352" refreshError="1"/>
      <sheetData sheetId="2353" refreshError="1"/>
      <sheetData sheetId="2354" refreshError="1"/>
      <sheetData sheetId="2355" refreshError="1"/>
      <sheetData sheetId="2356" refreshError="1"/>
      <sheetData sheetId="2357" refreshError="1"/>
      <sheetData sheetId="2358" refreshError="1"/>
      <sheetData sheetId="2359" refreshError="1"/>
      <sheetData sheetId="2360" refreshError="1"/>
      <sheetData sheetId="2361" refreshError="1"/>
      <sheetData sheetId="2362" refreshError="1"/>
      <sheetData sheetId="2363" refreshError="1"/>
      <sheetData sheetId="2364" refreshError="1"/>
      <sheetData sheetId="2365" refreshError="1"/>
      <sheetData sheetId="2366" refreshError="1"/>
      <sheetData sheetId="2367" refreshError="1"/>
      <sheetData sheetId="2368" refreshError="1"/>
      <sheetData sheetId="2369" refreshError="1"/>
      <sheetData sheetId="2370" refreshError="1"/>
      <sheetData sheetId="2371" refreshError="1"/>
      <sheetData sheetId="2372" refreshError="1"/>
      <sheetData sheetId="2373" refreshError="1"/>
      <sheetData sheetId="2374" refreshError="1"/>
      <sheetData sheetId="2375" refreshError="1"/>
      <sheetData sheetId="2376" refreshError="1"/>
      <sheetData sheetId="2377" refreshError="1"/>
      <sheetData sheetId="2378" refreshError="1"/>
      <sheetData sheetId="2379" refreshError="1"/>
      <sheetData sheetId="2380" refreshError="1"/>
      <sheetData sheetId="2381" refreshError="1"/>
      <sheetData sheetId="2382" refreshError="1"/>
      <sheetData sheetId="2383" refreshError="1"/>
      <sheetData sheetId="2384" refreshError="1"/>
      <sheetData sheetId="2385" refreshError="1"/>
      <sheetData sheetId="2386" refreshError="1"/>
      <sheetData sheetId="2387"/>
      <sheetData sheetId="2388"/>
      <sheetData sheetId="2389"/>
      <sheetData sheetId="2390" refreshError="1"/>
      <sheetData sheetId="2391"/>
      <sheetData sheetId="2392" refreshError="1"/>
      <sheetData sheetId="2393" refreshError="1"/>
      <sheetData sheetId="2394" refreshError="1"/>
      <sheetData sheetId="2395"/>
      <sheetData sheetId="2396"/>
      <sheetData sheetId="2397" refreshError="1"/>
      <sheetData sheetId="2398" refreshError="1"/>
      <sheetData sheetId="2399" refreshError="1"/>
      <sheetData sheetId="2400" refreshError="1"/>
      <sheetData sheetId="2401" refreshError="1"/>
      <sheetData sheetId="2402" refreshError="1"/>
      <sheetData sheetId="2403" refreshError="1"/>
      <sheetData sheetId="2404" refreshError="1"/>
      <sheetData sheetId="2405"/>
      <sheetData sheetId="2406" refreshError="1"/>
      <sheetData sheetId="2407" refreshError="1"/>
      <sheetData sheetId="2408" refreshError="1"/>
      <sheetData sheetId="2409"/>
      <sheetData sheetId="2410" refreshError="1"/>
      <sheetData sheetId="2411"/>
      <sheetData sheetId="2412"/>
      <sheetData sheetId="2413"/>
      <sheetData sheetId="2414" refreshError="1"/>
      <sheetData sheetId="2415" refreshError="1"/>
      <sheetData sheetId="2416" refreshError="1"/>
      <sheetData sheetId="2417" refreshError="1"/>
      <sheetData sheetId="2418"/>
      <sheetData sheetId="2419" refreshError="1"/>
      <sheetData sheetId="2420" refreshError="1"/>
      <sheetData sheetId="2421" refreshError="1"/>
      <sheetData sheetId="2422" refreshError="1"/>
      <sheetData sheetId="2423" refreshError="1"/>
      <sheetData sheetId="2424" refreshError="1"/>
      <sheetData sheetId="2425" refreshError="1"/>
      <sheetData sheetId="2426" refreshError="1"/>
      <sheetData sheetId="2427" refreshError="1"/>
      <sheetData sheetId="2428" refreshError="1"/>
      <sheetData sheetId="2429"/>
      <sheetData sheetId="2430"/>
      <sheetData sheetId="2431"/>
      <sheetData sheetId="2432"/>
      <sheetData sheetId="2433"/>
      <sheetData sheetId="2434" refreshError="1"/>
      <sheetData sheetId="2435" refreshError="1"/>
      <sheetData sheetId="2436" refreshError="1"/>
      <sheetData sheetId="2437" refreshError="1"/>
      <sheetData sheetId="2438" refreshError="1"/>
      <sheetData sheetId="2439" refreshError="1"/>
      <sheetData sheetId="2440" refreshError="1"/>
      <sheetData sheetId="2441"/>
      <sheetData sheetId="2442"/>
      <sheetData sheetId="2443" refreshError="1"/>
      <sheetData sheetId="2444" refreshError="1"/>
      <sheetData sheetId="2445" refreshError="1"/>
      <sheetData sheetId="2446" refreshError="1"/>
      <sheetData sheetId="2447" refreshError="1"/>
      <sheetData sheetId="2448" refreshError="1"/>
      <sheetData sheetId="2449" refreshError="1"/>
      <sheetData sheetId="2450"/>
      <sheetData sheetId="2451"/>
      <sheetData sheetId="2452"/>
      <sheetData sheetId="2453"/>
      <sheetData sheetId="2454"/>
      <sheetData sheetId="2455"/>
      <sheetData sheetId="2456"/>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refreshError="1"/>
      <sheetData sheetId="2481" refreshError="1"/>
      <sheetData sheetId="2482" refreshError="1"/>
      <sheetData sheetId="2483" refreshError="1"/>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efreshError="1"/>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efreshError="1"/>
      <sheetData sheetId="2515" refreshError="1"/>
      <sheetData sheetId="2516"/>
      <sheetData sheetId="2517"/>
      <sheetData sheetId="2518" refreshError="1"/>
      <sheetData sheetId="2519" refreshError="1"/>
      <sheetData sheetId="2520" refreshError="1"/>
      <sheetData sheetId="2521" refreshError="1"/>
      <sheetData sheetId="2522" refreshError="1"/>
      <sheetData sheetId="2523"/>
      <sheetData sheetId="2524" refreshError="1"/>
      <sheetData sheetId="2525" refreshError="1"/>
      <sheetData sheetId="2526" refreshError="1"/>
      <sheetData sheetId="2527" refreshError="1"/>
      <sheetData sheetId="2528" refreshError="1"/>
      <sheetData sheetId="2529">
        <row r="7">
          <cell r="A7" t="str">
            <v>{c}</v>
          </cell>
        </row>
      </sheetData>
      <sheetData sheetId="2530" refreshError="1"/>
      <sheetData sheetId="2531" refreshError="1"/>
      <sheetData sheetId="2532" refreshError="1"/>
      <sheetData sheetId="2533" refreshError="1"/>
      <sheetData sheetId="2534" refreshError="1"/>
      <sheetData sheetId="2535" refreshError="1"/>
      <sheetData sheetId="2536" refreshError="1"/>
      <sheetData sheetId="2537" refreshError="1"/>
      <sheetData sheetId="2538" refreshError="1"/>
      <sheetData sheetId="2539"/>
      <sheetData sheetId="2540"/>
      <sheetData sheetId="2541">
        <row r="7">
          <cell r="A7" t="str">
            <v>{c}</v>
          </cell>
        </row>
      </sheetData>
      <sheetData sheetId="2542"/>
      <sheetData sheetId="2543"/>
      <sheetData sheetId="2544"/>
      <sheetData sheetId="2545"/>
      <sheetData sheetId="2546"/>
      <sheetData sheetId="2547"/>
      <sheetData sheetId="2548">
        <row r="7">
          <cell r="A7" t="str">
            <v>{c}</v>
          </cell>
        </row>
      </sheetData>
      <sheetData sheetId="2549"/>
      <sheetData sheetId="2550"/>
      <sheetData sheetId="2551"/>
      <sheetData sheetId="2552">
        <row r="7">
          <cell r="A7" t="str">
            <v>{c}</v>
          </cell>
        </row>
      </sheetData>
      <sheetData sheetId="2553"/>
      <sheetData sheetId="2554"/>
      <sheetData sheetId="2555"/>
      <sheetData sheetId="2556"/>
      <sheetData sheetId="2557"/>
      <sheetData sheetId="2558"/>
      <sheetData sheetId="2559"/>
      <sheetData sheetId="2560"/>
      <sheetData sheetId="2561"/>
      <sheetData sheetId="2562"/>
      <sheetData sheetId="2563"/>
      <sheetData sheetId="2564">
        <row r="7">
          <cell r="A7" t="str">
            <v>{c}</v>
          </cell>
        </row>
      </sheetData>
      <sheetData sheetId="2565" refreshError="1"/>
      <sheetData sheetId="2566" refreshError="1"/>
      <sheetData sheetId="2567" refreshError="1"/>
      <sheetData sheetId="2568" refreshError="1"/>
      <sheetData sheetId="2569" refreshError="1"/>
      <sheetData sheetId="2570"/>
      <sheetData sheetId="2571">
        <row r="7">
          <cell r="A7" t="str">
            <v>{c}</v>
          </cell>
        </row>
      </sheetData>
      <sheetData sheetId="2572" refreshError="1"/>
      <sheetData sheetId="2573" refreshError="1"/>
      <sheetData sheetId="2574" refreshError="1"/>
      <sheetData sheetId="2575" refreshError="1"/>
      <sheetData sheetId="2576" refreshError="1"/>
      <sheetData sheetId="2577" refreshError="1"/>
      <sheetData sheetId="2578" refreshError="1"/>
      <sheetData sheetId="2579" refreshError="1"/>
      <sheetData sheetId="2580" refreshError="1"/>
      <sheetData sheetId="2581" refreshError="1"/>
      <sheetData sheetId="2582" refreshError="1"/>
      <sheetData sheetId="2583" refreshError="1"/>
      <sheetData sheetId="2584" refreshError="1"/>
      <sheetData sheetId="2585" refreshError="1"/>
      <sheetData sheetId="2586" refreshError="1"/>
      <sheetData sheetId="2587" refreshError="1"/>
      <sheetData sheetId="2588" refreshError="1"/>
      <sheetData sheetId="2589" refreshError="1"/>
      <sheetData sheetId="2590" refreshError="1"/>
      <sheetData sheetId="2591" refreshError="1"/>
      <sheetData sheetId="2592" refreshError="1"/>
      <sheetData sheetId="2593" refreshError="1"/>
      <sheetData sheetId="2594" refreshError="1"/>
      <sheetData sheetId="2595" refreshError="1"/>
      <sheetData sheetId="2596" refreshError="1"/>
      <sheetData sheetId="2597" refreshError="1"/>
      <sheetData sheetId="2598" refreshError="1"/>
      <sheetData sheetId="2599" refreshError="1"/>
      <sheetData sheetId="2600" refreshError="1"/>
      <sheetData sheetId="2601" refreshError="1"/>
      <sheetData sheetId="2602" refreshError="1"/>
      <sheetData sheetId="2603" refreshError="1"/>
      <sheetData sheetId="2604" refreshError="1"/>
      <sheetData sheetId="2605" refreshError="1"/>
      <sheetData sheetId="2606" refreshError="1"/>
      <sheetData sheetId="2607" refreshError="1"/>
      <sheetData sheetId="2608" refreshError="1"/>
      <sheetData sheetId="2609" refreshError="1"/>
      <sheetData sheetId="2610" refreshError="1"/>
      <sheetData sheetId="2611" refreshError="1"/>
      <sheetData sheetId="2612" refreshError="1"/>
      <sheetData sheetId="2613" refreshError="1"/>
      <sheetData sheetId="2614" refreshError="1"/>
      <sheetData sheetId="2615" refreshError="1"/>
      <sheetData sheetId="2616" refreshError="1"/>
      <sheetData sheetId="2617" refreshError="1"/>
      <sheetData sheetId="2618" refreshError="1"/>
      <sheetData sheetId="2619" refreshError="1"/>
      <sheetData sheetId="2620" refreshError="1"/>
      <sheetData sheetId="2621" refreshError="1"/>
      <sheetData sheetId="2622" refreshError="1"/>
      <sheetData sheetId="2623" refreshError="1"/>
      <sheetData sheetId="2624" refreshError="1"/>
      <sheetData sheetId="2625" refreshError="1"/>
      <sheetData sheetId="2626" refreshError="1"/>
      <sheetData sheetId="2627" refreshError="1"/>
      <sheetData sheetId="2628" refreshError="1"/>
      <sheetData sheetId="2629" refreshError="1"/>
      <sheetData sheetId="2630" refreshError="1"/>
      <sheetData sheetId="2631" refreshError="1"/>
      <sheetData sheetId="2632" refreshError="1"/>
      <sheetData sheetId="2633" refreshError="1"/>
      <sheetData sheetId="2634" refreshError="1"/>
      <sheetData sheetId="2635" refreshError="1"/>
      <sheetData sheetId="2636" refreshError="1"/>
      <sheetData sheetId="2637" refreshError="1"/>
      <sheetData sheetId="2638" refreshError="1"/>
      <sheetData sheetId="2639" refreshError="1"/>
      <sheetData sheetId="2640" refreshError="1"/>
      <sheetData sheetId="2641" refreshError="1"/>
      <sheetData sheetId="2642" refreshError="1"/>
      <sheetData sheetId="2643" refreshError="1"/>
      <sheetData sheetId="2644" refreshError="1"/>
      <sheetData sheetId="2645" refreshError="1"/>
      <sheetData sheetId="2646" refreshError="1"/>
      <sheetData sheetId="2647" refreshError="1"/>
      <sheetData sheetId="2648" refreshError="1"/>
      <sheetData sheetId="2649" refreshError="1"/>
      <sheetData sheetId="2650" refreshError="1"/>
      <sheetData sheetId="2651" refreshError="1"/>
      <sheetData sheetId="2652" refreshError="1"/>
      <sheetData sheetId="2653" refreshError="1"/>
      <sheetData sheetId="2654" refreshError="1"/>
      <sheetData sheetId="2655" refreshError="1"/>
      <sheetData sheetId="2656" refreshError="1"/>
      <sheetData sheetId="2657" refreshError="1"/>
      <sheetData sheetId="2658" refreshError="1"/>
      <sheetData sheetId="2659" refreshError="1"/>
      <sheetData sheetId="2660" refreshError="1"/>
      <sheetData sheetId="2661" refreshError="1"/>
      <sheetData sheetId="2662" refreshError="1"/>
      <sheetData sheetId="2663" refreshError="1"/>
      <sheetData sheetId="2664" refreshError="1"/>
      <sheetData sheetId="2665" refreshError="1"/>
      <sheetData sheetId="2666" refreshError="1"/>
      <sheetData sheetId="2667" refreshError="1"/>
      <sheetData sheetId="2668" refreshError="1"/>
      <sheetData sheetId="2669" refreshError="1"/>
      <sheetData sheetId="2670" refreshError="1"/>
      <sheetData sheetId="2671" refreshError="1"/>
      <sheetData sheetId="2672" refreshError="1"/>
      <sheetData sheetId="2673" refreshError="1"/>
      <sheetData sheetId="2674" refreshError="1"/>
      <sheetData sheetId="2675" refreshError="1"/>
      <sheetData sheetId="2676" refreshError="1"/>
      <sheetData sheetId="2677" refreshError="1"/>
      <sheetData sheetId="2678" refreshError="1"/>
      <sheetData sheetId="2679" refreshError="1"/>
      <sheetData sheetId="2680" refreshError="1"/>
      <sheetData sheetId="2681" refreshError="1"/>
      <sheetData sheetId="2682" refreshError="1"/>
      <sheetData sheetId="2683" refreshError="1"/>
      <sheetData sheetId="2684" refreshError="1"/>
      <sheetData sheetId="2685" refreshError="1"/>
      <sheetData sheetId="2686" refreshError="1"/>
      <sheetData sheetId="2687" refreshError="1"/>
      <sheetData sheetId="2688" refreshError="1"/>
      <sheetData sheetId="2689" refreshError="1"/>
      <sheetData sheetId="2690" refreshError="1"/>
      <sheetData sheetId="2691" refreshError="1"/>
      <sheetData sheetId="2692" refreshError="1"/>
      <sheetData sheetId="2693" refreshError="1"/>
      <sheetData sheetId="2694" refreshError="1"/>
      <sheetData sheetId="2695" refreshError="1"/>
      <sheetData sheetId="2696" refreshError="1"/>
      <sheetData sheetId="2697" refreshError="1"/>
      <sheetData sheetId="2698" refreshError="1"/>
      <sheetData sheetId="2699" refreshError="1"/>
      <sheetData sheetId="2700" refreshError="1"/>
      <sheetData sheetId="2701" refreshError="1"/>
      <sheetData sheetId="2702" refreshError="1"/>
      <sheetData sheetId="2703" refreshError="1"/>
      <sheetData sheetId="2704" refreshError="1"/>
      <sheetData sheetId="2705" refreshError="1"/>
      <sheetData sheetId="2706" refreshError="1"/>
      <sheetData sheetId="2707"/>
      <sheetData sheetId="2708" refreshError="1"/>
      <sheetData sheetId="2709" refreshError="1"/>
      <sheetData sheetId="2710" refreshError="1"/>
      <sheetData sheetId="2711" refreshError="1"/>
      <sheetData sheetId="2712" refreshError="1"/>
      <sheetData sheetId="2713" refreshError="1"/>
      <sheetData sheetId="2714" refreshError="1"/>
      <sheetData sheetId="2715" refreshError="1"/>
      <sheetData sheetId="2716" refreshError="1"/>
      <sheetData sheetId="2717" refreshError="1"/>
      <sheetData sheetId="2718" refreshError="1"/>
      <sheetData sheetId="2719" refreshError="1"/>
      <sheetData sheetId="2720" refreshError="1"/>
      <sheetData sheetId="2721" refreshError="1"/>
      <sheetData sheetId="2722" refreshError="1"/>
      <sheetData sheetId="2723" refreshError="1"/>
      <sheetData sheetId="2724" refreshError="1"/>
      <sheetData sheetId="2725"/>
      <sheetData sheetId="2726"/>
      <sheetData sheetId="2727"/>
      <sheetData sheetId="2728"/>
      <sheetData sheetId="2729"/>
      <sheetData sheetId="2730"/>
      <sheetData sheetId="2731"/>
      <sheetData sheetId="2732"/>
      <sheetData sheetId="2733"/>
      <sheetData sheetId="2734"/>
      <sheetData sheetId="2735"/>
      <sheetData sheetId="2736" refreshError="1"/>
      <sheetData sheetId="2737" refreshError="1"/>
      <sheetData sheetId="2738" refreshError="1"/>
      <sheetData sheetId="2739" refreshError="1"/>
      <sheetData sheetId="2740" refreshError="1"/>
      <sheetData sheetId="2741" refreshError="1"/>
      <sheetData sheetId="2742" refreshError="1"/>
      <sheetData sheetId="2743" refreshError="1"/>
      <sheetData sheetId="2744" refreshError="1"/>
      <sheetData sheetId="2745" refreshError="1"/>
      <sheetData sheetId="2746" refreshError="1"/>
      <sheetData sheetId="2747"/>
      <sheetData sheetId="2748"/>
      <sheetData sheetId="2749"/>
      <sheetData sheetId="2750"/>
      <sheetData sheetId="2751"/>
      <sheetData sheetId="2752"/>
      <sheetData sheetId="2753"/>
      <sheetData sheetId="2754"/>
      <sheetData sheetId="2755"/>
      <sheetData sheetId="2756"/>
      <sheetData sheetId="2757" refreshError="1"/>
      <sheetData sheetId="2758" refreshError="1"/>
      <sheetData sheetId="2759" refreshError="1"/>
      <sheetData sheetId="2760" refreshError="1"/>
      <sheetData sheetId="2761" refreshError="1"/>
      <sheetData sheetId="2762" refreshError="1"/>
      <sheetData sheetId="2763"/>
      <sheetData sheetId="2764"/>
      <sheetData sheetId="2765" refreshError="1"/>
      <sheetData sheetId="2766" refreshError="1"/>
      <sheetData sheetId="2767" refreshError="1"/>
      <sheetData sheetId="2768" refreshError="1"/>
      <sheetData sheetId="2769" refreshError="1"/>
      <sheetData sheetId="2770" refreshError="1"/>
      <sheetData sheetId="2771" refreshError="1"/>
      <sheetData sheetId="2772" refreshError="1"/>
      <sheetData sheetId="2773" refreshError="1"/>
      <sheetData sheetId="2774" refreshError="1"/>
      <sheetData sheetId="2775" refreshError="1"/>
      <sheetData sheetId="2776" refreshError="1"/>
      <sheetData sheetId="2777" refreshError="1"/>
      <sheetData sheetId="2778" refreshError="1"/>
      <sheetData sheetId="2779">
        <row r="17">
          <cell r="K17" t="str">
            <v>&lt;1</v>
          </cell>
        </row>
      </sheetData>
      <sheetData sheetId="2780"/>
      <sheetData sheetId="2781"/>
      <sheetData sheetId="2782" refreshError="1"/>
      <sheetData sheetId="2783" refreshError="1"/>
      <sheetData sheetId="2784" refreshError="1"/>
      <sheetData sheetId="2785" refreshError="1"/>
      <sheetData sheetId="2786" refreshError="1"/>
      <sheetData sheetId="2787" refreshError="1"/>
      <sheetData sheetId="2788" refreshError="1"/>
      <sheetData sheetId="2789" refreshError="1"/>
      <sheetData sheetId="2790" refreshError="1"/>
      <sheetData sheetId="2791" refreshError="1"/>
      <sheetData sheetId="2792" refreshError="1"/>
      <sheetData sheetId="2793" refreshError="1"/>
      <sheetData sheetId="2794" refreshError="1"/>
      <sheetData sheetId="2795" refreshError="1"/>
      <sheetData sheetId="2796" refreshError="1"/>
      <sheetData sheetId="2797" refreshError="1"/>
      <sheetData sheetId="2798" refreshError="1"/>
      <sheetData sheetId="2799" refreshError="1"/>
      <sheetData sheetId="2800" refreshError="1"/>
      <sheetData sheetId="2801"/>
      <sheetData sheetId="2802" refreshError="1"/>
      <sheetData sheetId="2803" refreshError="1"/>
      <sheetData sheetId="2804" refreshError="1"/>
      <sheetData sheetId="2805" refreshError="1"/>
      <sheetData sheetId="2806" refreshError="1"/>
      <sheetData sheetId="2807" refreshError="1"/>
      <sheetData sheetId="2808" refreshError="1"/>
      <sheetData sheetId="2809" refreshError="1"/>
      <sheetData sheetId="2810"/>
      <sheetData sheetId="2811" refreshError="1"/>
      <sheetData sheetId="2812" refreshError="1"/>
      <sheetData sheetId="2813" refreshError="1"/>
      <sheetData sheetId="2814" refreshError="1"/>
      <sheetData sheetId="2815"/>
      <sheetData sheetId="2816"/>
      <sheetData sheetId="2817"/>
      <sheetData sheetId="2818" refreshError="1"/>
      <sheetData sheetId="2819" refreshError="1"/>
      <sheetData sheetId="2820" refreshError="1"/>
      <sheetData sheetId="2821" refreshError="1"/>
      <sheetData sheetId="2822" refreshError="1"/>
      <sheetData sheetId="2823" refreshError="1"/>
      <sheetData sheetId="2824" refreshError="1"/>
      <sheetData sheetId="2825" refreshError="1"/>
      <sheetData sheetId="2826" refreshError="1"/>
      <sheetData sheetId="2827" refreshError="1"/>
      <sheetData sheetId="2828" refreshError="1"/>
      <sheetData sheetId="2829" refreshError="1"/>
      <sheetData sheetId="2830" refreshError="1"/>
      <sheetData sheetId="2831" refreshError="1"/>
      <sheetData sheetId="2832" refreshError="1"/>
      <sheetData sheetId="2833" refreshError="1"/>
      <sheetData sheetId="2834" refreshError="1"/>
      <sheetData sheetId="2835" refreshError="1"/>
      <sheetData sheetId="2836" refreshError="1"/>
      <sheetData sheetId="2837" refreshError="1"/>
      <sheetData sheetId="2838" refreshError="1"/>
      <sheetData sheetId="2839" refreshError="1"/>
      <sheetData sheetId="2840" refreshError="1"/>
      <sheetData sheetId="2841" refreshError="1"/>
      <sheetData sheetId="2842" refreshError="1"/>
      <sheetData sheetId="2843" refreshError="1"/>
      <sheetData sheetId="2844" refreshError="1"/>
      <sheetData sheetId="2845" refreshError="1"/>
      <sheetData sheetId="2846" refreshError="1"/>
      <sheetData sheetId="2847" refreshError="1"/>
      <sheetData sheetId="2848" refreshError="1"/>
      <sheetData sheetId="2849" refreshError="1"/>
      <sheetData sheetId="2850" refreshError="1"/>
      <sheetData sheetId="2851" refreshError="1"/>
      <sheetData sheetId="2852" refreshError="1"/>
      <sheetData sheetId="2853" refreshError="1"/>
      <sheetData sheetId="2854">
        <row r="831">
          <cell r="R831">
            <v>32146023.650000002</v>
          </cell>
        </row>
      </sheetData>
      <sheetData sheetId="2855"/>
      <sheetData sheetId="2856" refreshError="1"/>
      <sheetData sheetId="2857"/>
      <sheetData sheetId="2858"/>
      <sheetData sheetId="2859" refreshError="1"/>
      <sheetData sheetId="2860" refreshError="1"/>
      <sheetData sheetId="2861" refreshError="1"/>
      <sheetData sheetId="2862" refreshError="1"/>
      <sheetData sheetId="2863" refreshError="1"/>
      <sheetData sheetId="2864" refreshError="1"/>
      <sheetData sheetId="2865" refreshError="1"/>
      <sheetData sheetId="2866" refreshError="1"/>
      <sheetData sheetId="2867" refreshError="1"/>
      <sheetData sheetId="2868" refreshError="1"/>
      <sheetData sheetId="2869" refreshError="1"/>
      <sheetData sheetId="2870" refreshError="1"/>
      <sheetData sheetId="2871" refreshError="1"/>
      <sheetData sheetId="2872" refreshError="1"/>
      <sheetData sheetId="2873" refreshError="1"/>
      <sheetData sheetId="2874" refreshError="1"/>
      <sheetData sheetId="2875" refreshError="1"/>
      <sheetData sheetId="2876" refreshError="1"/>
      <sheetData sheetId="2877" refreshError="1"/>
      <sheetData sheetId="2878" refreshError="1"/>
      <sheetData sheetId="2879"/>
      <sheetData sheetId="2880"/>
      <sheetData sheetId="2881" refreshError="1"/>
      <sheetData sheetId="2882" refreshError="1"/>
      <sheetData sheetId="2883" refreshError="1"/>
      <sheetData sheetId="2884" refreshError="1"/>
      <sheetData sheetId="2885" refreshError="1"/>
      <sheetData sheetId="2886"/>
      <sheetData sheetId="2887" refreshError="1"/>
      <sheetData sheetId="2888" refreshError="1"/>
      <sheetData sheetId="2889" refreshError="1"/>
      <sheetData sheetId="2890" refreshError="1"/>
      <sheetData sheetId="2891" refreshError="1"/>
      <sheetData sheetId="2892" refreshError="1"/>
      <sheetData sheetId="2893"/>
      <sheetData sheetId="2894"/>
      <sheetData sheetId="2895"/>
      <sheetData sheetId="2896"/>
      <sheetData sheetId="2897"/>
      <sheetData sheetId="2898" refreshError="1"/>
      <sheetData sheetId="2899" refreshError="1"/>
      <sheetData sheetId="2900" refreshError="1"/>
      <sheetData sheetId="2901"/>
      <sheetData sheetId="2902"/>
      <sheetData sheetId="2903"/>
      <sheetData sheetId="2904"/>
      <sheetData sheetId="2905"/>
      <sheetData sheetId="2906"/>
      <sheetData sheetId="2907"/>
      <sheetData sheetId="2908" refreshError="1"/>
      <sheetData sheetId="2909" refreshError="1"/>
      <sheetData sheetId="2910" refreshError="1"/>
      <sheetData sheetId="2911" refreshError="1"/>
      <sheetData sheetId="2912" refreshError="1"/>
      <sheetData sheetId="2913" refreshError="1"/>
      <sheetData sheetId="2914" refreshError="1"/>
      <sheetData sheetId="2915" refreshError="1"/>
      <sheetData sheetId="2916" refreshError="1"/>
      <sheetData sheetId="2917" refreshError="1"/>
      <sheetData sheetId="2918" refreshError="1"/>
      <sheetData sheetId="2919"/>
      <sheetData sheetId="2920"/>
      <sheetData sheetId="2921"/>
      <sheetData sheetId="2922" refreshError="1"/>
      <sheetData sheetId="2923"/>
      <sheetData sheetId="2924" refreshError="1"/>
      <sheetData sheetId="2925" refreshError="1"/>
      <sheetData sheetId="2926" refreshError="1"/>
      <sheetData sheetId="2927"/>
      <sheetData sheetId="2928" refreshError="1"/>
      <sheetData sheetId="2929" refreshError="1"/>
      <sheetData sheetId="2930" refreshError="1"/>
      <sheetData sheetId="2931" refreshError="1"/>
      <sheetData sheetId="2932" refreshError="1"/>
      <sheetData sheetId="2933" refreshError="1"/>
      <sheetData sheetId="2934" refreshError="1"/>
      <sheetData sheetId="2935" refreshError="1"/>
      <sheetData sheetId="2936" refreshError="1"/>
      <sheetData sheetId="2937" refreshError="1"/>
      <sheetData sheetId="2938">
        <row r="110">
          <cell r="L110">
            <v>92556</v>
          </cell>
        </row>
      </sheetData>
      <sheetData sheetId="2939" refreshError="1"/>
      <sheetData sheetId="2940" refreshError="1"/>
      <sheetData sheetId="2941" refreshError="1"/>
      <sheetData sheetId="2942"/>
      <sheetData sheetId="2943" refreshError="1"/>
      <sheetData sheetId="2944" refreshError="1"/>
      <sheetData sheetId="2945" refreshError="1"/>
      <sheetData sheetId="2946" refreshError="1"/>
      <sheetData sheetId="2947" refreshError="1"/>
      <sheetData sheetId="2948" refreshError="1"/>
      <sheetData sheetId="2949" refreshError="1"/>
      <sheetData sheetId="2950" refreshError="1"/>
      <sheetData sheetId="2951" refreshError="1"/>
      <sheetData sheetId="2952" refreshError="1"/>
      <sheetData sheetId="2953" refreshError="1"/>
      <sheetData sheetId="2954" refreshError="1"/>
      <sheetData sheetId="2955" refreshError="1"/>
      <sheetData sheetId="2956"/>
      <sheetData sheetId="2957"/>
      <sheetData sheetId="2958" refreshError="1"/>
      <sheetData sheetId="2959" refreshError="1"/>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sheetData sheetId="2973" refreshError="1"/>
      <sheetData sheetId="2974" refreshError="1"/>
      <sheetData sheetId="2975" refreshError="1"/>
      <sheetData sheetId="2976" refreshError="1"/>
      <sheetData sheetId="2977"/>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refreshError="1"/>
      <sheetData sheetId="2988" refreshError="1"/>
      <sheetData sheetId="2989" refreshError="1"/>
      <sheetData sheetId="2990" refreshError="1"/>
      <sheetData sheetId="2991" refreshError="1"/>
      <sheetData sheetId="2992" refreshError="1"/>
      <sheetData sheetId="2993" refreshError="1"/>
      <sheetData sheetId="2994" refreshError="1"/>
      <sheetData sheetId="2995" refreshError="1"/>
      <sheetData sheetId="2996" refreshError="1"/>
      <sheetData sheetId="2997" refreshError="1"/>
      <sheetData sheetId="2998" refreshError="1"/>
      <sheetData sheetId="2999" refreshError="1"/>
      <sheetData sheetId="3000" refreshError="1"/>
      <sheetData sheetId="3001" refreshError="1"/>
      <sheetData sheetId="3002" refreshError="1"/>
      <sheetData sheetId="3003"/>
      <sheetData sheetId="3004" refreshError="1"/>
      <sheetData sheetId="3005" refreshError="1"/>
      <sheetData sheetId="3006" refreshError="1"/>
      <sheetData sheetId="3007" refreshError="1"/>
      <sheetData sheetId="3008" refreshError="1"/>
      <sheetData sheetId="3009" refreshError="1"/>
      <sheetData sheetId="3010" refreshError="1"/>
      <sheetData sheetId="3011" refreshError="1"/>
      <sheetData sheetId="3012" refreshError="1"/>
      <sheetData sheetId="3013" refreshError="1"/>
      <sheetData sheetId="3014" refreshError="1"/>
      <sheetData sheetId="3015" refreshError="1"/>
      <sheetData sheetId="3016" refreshError="1"/>
      <sheetData sheetId="3017" refreshError="1"/>
      <sheetData sheetId="3018" refreshError="1"/>
      <sheetData sheetId="3019" refreshError="1"/>
      <sheetData sheetId="3020" refreshError="1"/>
      <sheetData sheetId="3021" refreshError="1"/>
      <sheetData sheetId="3022" refreshError="1"/>
      <sheetData sheetId="3023" refreshError="1"/>
      <sheetData sheetId="3024" refreshError="1"/>
      <sheetData sheetId="3025" refreshError="1"/>
      <sheetData sheetId="3026" refreshError="1"/>
      <sheetData sheetId="3027" refreshError="1"/>
      <sheetData sheetId="3028" refreshError="1"/>
      <sheetData sheetId="3029" refreshError="1"/>
      <sheetData sheetId="3030" refreshError="1"/>
      <sheetData sheetId="3031" refreshError="1"/>
      <sheetData sheetId="3032" refreshError="1"/>
      <sheetData sheetId="3033"/>
      <sheetData sheetId="3034"/>
      <sheetData sheetId="3035"/>
      <sheetData sheetId="3036"/>
      <sheetData sheetId="3037" refreshError="1"/>
      <sheetData sheetId="3038" refreshError="1"/>
      <sheetData sheetId="3039"/>
      <sheetData sheetId="3040"/>
      <sheetData sheetId="3041"/>
      <sheetData sheetId="3042"/>
      <sheetData sheetId="3043"/>
      <sheetData sheetId="3044" refreshError="1"/>
      <sheetData sheetId="3045"/>
      <sheetData sheetId="3046" refreshError="1"/>
      <sheetData sheetId="3047"/>
      <sheetData sheetId="3048" refreshError="1"/>
      <sheetData sheetId="3049"/>
      <sheetData sheetId="3050" refreshError="1"/>
      <sheetData sheetId="3051" refreshError="1"/>
      <sheetData sheetId="3052" refreshError="1"/>
      <sheetData sheetId="3053" refreshError="1"/>
      <sheetData sheetId="3054" refreshError="1"/>
      <sheetData sheetId="3055" refreshError="1"/>
      <sheetData sheetId="3056" refreshError="1"/>
      <sheetData sheetId="3057" refreshError="1"/>
      <sheetData sheetId="3058" refreshError="1"/>
      <sheetData sheetId="3059" refreshError="1"/>
      <sheetData sheetId="3060" refreshError="1"/>
      <sheetData sheetId="3061" refreshError="1"/>
      <sheetData sheetId="3062"/>
      <sheetData sheetId="3063" refreshError="1"/>
      <sheetData sheetId="3064" refreshError="1"/>
      <sheetData sheetId="3065"/>
      <sheetData sheetId="3066"/>
      <sheetData sheetId="3067" refreshError="1"/>
      <sheetData sheetId="3068" refreshError="1"/>
      <sheetData sheetId="3069" refreshError="1"/>
      <sheetData sheetId="3070" refreshError="1"/>
      <sheetData sheetId="3071"/>
      <sheetData sheetId="3072"/>
      <sheetData sheetId="3073"/>
      <sheetData sheetId="3074"/>
      <sheetData sheetId="3075"/>
      <sheetData sheetId="3076"/>
      <sheetData sheetId="3077" refreshError="1"/>
      <sheetData sheetId="3078" refreshError="1"/>
      <sheetData sheetId="3079" refreshError="1"/>
      <sheetData sheetId="3080" refreshError="1"/>
      <sheetData sheetId="3081" refreshError="1"/>
      <sheetData sheetId="3082"/>
      <sheetData sheetId="3083"/>
      <sheetData sheetId="3084"/>
      <sheetData sheetId="3085"/>
      <sheetData sheetId="3086"/>
      <sheetData sheetId="3087"/>
      <sheetData sheetId="3088"/>
      <sheetData sheetId="3089"/>
      <sheetData sheetId="3090"/>
      <sheetData sheetId="3091"/>
      <sheetData sheetId="3092"/>
      <sheetData sheetId="3093" refreshError="1"/>
      <sheetData sheetId="3094"/>
      <sheetData sheetId="3095"/>
      <sheetData sheetId="3096"/>
      <sheetData sheetId="3097"/>
      <sheetData sheetId="3098"/>
      <sheetData sheetId="3099"/>
      <sheetData sheetId="3100"/>
      <sheetData sheetId="3101"/>
      <sheetData sheetId="3102"/>
      <sheetData sheetId="3103" refreshError="1"/>
      <sheetData sheetId="3104" refreshError="1"/>
      <sheetData sheetId="3105" refreshError="1"/>
      <sheetData sheetId="3106" refreshError="1"/>
      <sheetData sheetId="3107" refreshError="1"/>
      <sheetData sheetId="3108" refreshError="1"/>
      <sheetData sheetId="3109" refreshError="1"/>
      <sheetData sheetId="3110" refreshError="1"/>
      <sheetData sheetId="3111" refreshError="1"/>
      <sheetData sheetId="3112" refreshError="1"/>
      <sheetData sheetId="3113" refreshError="1"/>
      <sheetData sheetId="3114"/>
      <sheetData sheetId="3115"/>
      <sheetData sheetId="3116" refreshError="1"/>
      <sheetData sheetId="3117" refreshError="1"/>
      <sheetData sheetId="3118" refreshError="1"/>
      <sheetData sheetId="3119" refreshError="1"/>
      <sheetData sheetId="3120" refreshError="1"/>
      <sheetData sheetId="3121" refreshError="1"/>
      <sheetData sheetId="3122" refreshError="1"/>
      <sheetData sheetId="3123" refreshError="1"/>
      <sheetData sheetId="3124" refreshError="1"/>
      <sheetData sheetId="3125" refreshError="1"/>
      <sheetData sheetId="3126" refreshError="1"/>
      <sheetData sheetId="3127" refreshError="1"/>
      <sheetData sheetId="3128" refreshError="1"/>
      <sheetData sheetId="3129" refreshError="1"/>
      <sheetData sheetId="3130" refreshError="1"/>
      <sheetData sheetId="3131" refreshError="1"/>
      <sheetData sheetId="3132" refreshError="1"/>
      <sheetData sheetId="3133" refreshError="1"/>
      <sheetData sheetId="3134" refreshError="1"/>
      <sheetData sheetId="3135" refreshError="1"/>
      <sheetData sheetId="3136" refreshError="1"/>
      <sheetData sheetId="3137" refreshError="1"/>
      <sheetData sheetId="3138" refreshError="1"/>
      <sheetData sheetId="3139" refreshError="1"/>
      <sheetData sheetId="3140" refreshError="1"/>
      <sheetData sheetId="3141" refreshError="1"/>
      <sheetData sheetId="3142" refreshError="1"/>
      <sheetData sheetId="3143" refreshError="1"/>
      <sheetData sheetId="3144" refreshError="1"/>
      <sheetData sheetId="3145" refreshError="1"/>
      <sheetData sheetId="3146" refreshError="1"/>
      <sheetData sheetId="3147" refreshError="1"/>
      <sheetData sheetId="3148" refreshError="1"/>
      <sheetData sheetId="3149" refreshError="1"/>
      <sheetData sheetId="3150" refreshError="1"/>
      <sheetData sheetId="3151" refreshError="1"/>
      <sheetData sheetId="3152" refreshError="1"/>
      <sheetData sheetId="3153" refreshError="1"/>
      <sheetData sheetId="3154" refreshError="1"/>
      <sheetData sheetId="3155" refreshError="1"/>
      <sheetData sheetId="3156" refreshError="1"/>
      <sheetData sheetId="3157" refreshError="1"/>
      <sheetData sheetId="3158" refreshError="1"/>
      <sheetData sheetId="3159" refreshError="1"/>
      <sheetData sheetId="3160" refreshError="1"/>
      <sheetData sheetId="3161" refreshError="1"/>
      <sheetData sheetId="3162" refreshError="1"/>
      <sheetData sheetId="3163" refreshError="1"/>
      <sheetData sheetId="3164" refreshError="1"/>
      <sheetData sheetId="3165" refreshError="1"/>
      <sheetData sheetId="3166" refreshError="1"/>
      <sheetData sheetId="3167" refreshError="1"/>
      <sheetData sheetId="3168" refreshError="1"/>
      <sheetData sheetId="3169" refreshError="1"/>
      <sheetData sheetId="3170" refreshError="1"/>
      <sheetData sheetId="3171" refreshError="1"/>
      <sheetData sheetId="3172" refreshError="1"/>
      <sheetData sheetId="3173" refreshError="1"/>
      <sheetData sheetId="3174">
        <row r="17">
          <cell r="Q17">
            <v>11538.076629999998</v>
          </cell>
        </row>
      </sheetData>
      <sheetData sheetId="3175"/>
      <sheetData sheetId="3176" refreshError="1"/>
      <sheetData sheetId="3177" refreshError="1"/>
      <sheetData sheetId="3178" refreshError="1"/>
      <sheetData sheetId="3179" refreshError="1"/>
      <sheetData sheetId="3180" refreshError="1"/>
      <sheetData sheetId="3181" refreshError="1"/>
      <sheetData sheetId="3182" refreshError="1"/>
      <sheetData sheetId="3183">
        <row r="7">
          <cell r="A7" t="str">
            <v>{c}</v>
          </cell>
        </row>
      </sheetData>
      <sheetData sheetId="3184" refreshError="1"/>
      <sheetData sheetId="3185" refreshError="1"/>
      <sheetData sheetId="3186" refreshError="1"/>
      <sheetData sheetId="3187" refreshError="1"/>
      <sheetData sheetId="3188" refreshError="1"/>
      <sheetData sheetId="3189" refreshError="1"/>
      <sheetData sheetId="3190" refreshError="1"/>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sheetData sheetId="3205"/>
      <sheetData sheetId="3206"/>
      <sheetData sheetId="3207" refreshError="1"/>
      <sheetData sheetId="3208" refreshError="1"/>
      <sheetData sheetId="3209" refreshError="1"/>
      <sheetData sheetId="3210" refreshError="1"/>
      <sheetData sheetId="3211" refreshError="1"/>
      <sheetData sheetId="3212" refreshError="1"/>
      <sheetData sheetId="3213" refreshError="1"/>
      <sheetData sheetId="3214"/>
      <sheetData sheetId="3215"/>
      <sheetData sheetId="3216" refreshError="1"/>
      <sheetData sheetId="3217" refreshError="1"/>
      <sheetData sheetId="3218" refreshError="1"/>
      <sheetData sheetId="3219" refreshError="1"/>
      <sheetData sheetId="3220" refreshError="1"/>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ow r="831">
          <cell r="R831">
            <v>32146023.650000002</v>
          </cell>
        </row>
      </sheetData>
      <sheetData sheetId="3240" refreshError="1"/>
      <sheetData sheetId="3241" refreshError="1"/>
      <sheetData sheetId="3242"/>
      <sheetData sheetId="3243"/>
      <sheetData sheetId="3244"/>
      <sheetData sheetId="3245"/>
      <sheetData sheetId="3246"/>
      <sheetData sheetId="3247" refreshError="1"/>
      <sheetData sheetId="3248" refreshError="1"/>
      <sheetData sheetId="3249" refreshError="1"/>
      <sheetData sheetId="3250"/>
      <sheetData sheetId="3251"/>
      <sheetData sheetId="3252" refreshError="1"/>
      <sheetData sheetId="3253" refreshError="1"/>
      <sheetData sheetId="3254" refreshError="1"/>
      <sheetData sheetId="3255" refreshError="1"/>
      <sheetData sheetId="3256" refreshError="1"/>
      <sheetData sheetId="3257" refreshError="1"/>
      <sheetData sheetId="3258" refreshError="1"/>
      <sheetData sheetId="3259">
        <row r="831">
          <cell r="R831">
            <v>32146023.650000002</v>
          </cell>
        </row>
      </sheetData>
      <sheetData sheetId="3260" refreshError="1"/>
      <sheetData sheetId="3261" refreshError="1"/>
      <sheetData sheetId="3262" refreshError="1"/>
      <sheetData sheetId="3263" refreshError="1"/>
      <sheetData sheetId="3264" refreshError="1"/>
      <sheetData sheetId="3265"/>
      <sheetData sheetId="3266"/>
      <sheetData sheetId="3267">
        <row r="831">
          <cell r="R831">
            <v>32146023.650000002</v>
          </cell>
        </row>
      </sheetData>
      <sheetData sheetId="3268">
        <row r="831">
          <cell r="R831">
            <v>32146023.649999999</v>
          </cell>
        </row>
      </sheetData>
      <sheetData sheetId="3269"/>
      <sheetData sheetId="3270"/>
      <sheetData sheetId="3271"/>
      <sheetData sheetId="3272"/>
      <sheetData sheetId="3273" refreshError="1"/>
      <sheetData sheetId="3274" refreshError="1"/>
      <sheetData sheetId="3275" refreshError="1"/>
      <sheetData sheetId="3276" refreshError="1"/>
      <sheetData sheetId="3277" refreshError="1"/>
      <sheetData sheetId="3278" refreshError="1"/>
      <sheetData sheetId="3279" refreshError="1"/>
      <sheetData sheetId="3280" refreshError="1"/>
      <sheetData sheetId="3281" refreshError="1"/>
      <sheetData sheetId="3282" refreshError="1"/>
      <sheetData sheetId="3283"/>
      <sheetData sheetId="3284"/>
      <sheetData sheetId="3285"/>
      <sheetData sheetId="3286"/>
      <sheetData sheetId="3287"/>
      <sheetData sheetId="3288"/>
      <sheetData sheetId="3289"/>
      <sheetData sheetId="3290"/>
      <sheetData sheetId="3291"/>
      <sheetData sheetId="3292" refreshError="1"/>
      <sheetData sheetId="3293" refreshError="1"/>
      <sheetData sheetId="3294" refreshError="1"/>
      <sheetData sheetId="3295" refreshError="1"/>
      <sheetData sheetId="3296" refreshError="1"/>
      <sheetData sheetId="3297" refreshError="1"/>
      <sheetData sheetId="3298" refreshError="1"/>
      <sheetData sheetId="3299" refreshError="1"/>
      <sheetData sheetId="3300" refreshError="1"/>
      <sheetData sheetId="3301" refreshError="1"/>
      <sheetData sheetId="3302" refreshError="1"/>
      <sheetData sheetId="3303" refreshError="1"/>
      <sheetData sheetId="3304" refreshError="1"/>
      <sheetData sheetId="3305" refreshError="1"/>
      <sheetData sheetId="3306" refreshError="1"/>
      <sheetData sheetId="3307" refreshError="1"/>
      <sheetData sheetId="3308" refreshError="1"/>
      <sheetData sheetId="3309" refreshError="1"/>
      <sheetData sheetId="3310" refreshError="1"/>
      <sheetData sheetId="3311" refreshError="1"/>
      <sheetData sheetId="3312" refreshError="1"/>
      <sheetData sheetId="3313" refreshError="1"/>
      <sheetData sheetId="3314" refreshError="1"/>
      <sheetData sheetId="3315" refreshError="1"/>
      <sheetData sheetId="3316" refreshError="1"/>
      <sheetData sheetId="3317" refreshError="1"/>
      <sheetData sheetId="3318" refreshError="1"/>
      <sheetData sheetId="3319"/>
      <sheetData sheetId="3320" refreshError="1"/>
      <sheetData sheetId="3321" refreshError="1"/>
      <sheetData sheetId="3322" refreshError="1"/>
      <sheetData sheetId="3323" refreshError="1"/>
      <sheetData sheetId="3324" refreshError="1"/>
      <sheetData sheetId="3325" refreshError="1"/>
      <sheetData sheetId="3326" refreshError="1"/>
      <sheetData sheetId="3327"/>
      <sheetData sheetId="3328" refreshError="1"/>
      <sheetData sheetId="3329" refreshError="1"/>
      <sheetData sheetId="3330" refreshError="1"/>
      <sheetData sheetId="3331" refreshError="1"/>
      <sheetData sheetId="3332" refreshError="1"/>
      <sheetData sheetId="3333" refreshError="1"/>
      <sheetData sheetId="3334" refreshError="1"/>
      <sheetData sheetId="3335" refreshError="1"/>
      <sheetData sheetId="3336"/>
      <sheetData sheetId="3337"/>
      <sheetData sheetId="3338" refreshError="1"/>
      <sheetData sheetId="3339" refreshError="1"/>
      <sheetData sheetId="3340" refreshError="1"/>
      <sheetData sheetId="3341" refreshError="1"/>
      <sheetData sheetId="3342" refreshError="1"/>
      <sheetData sheetId="3343" refreshError="1"/>
      <sheetData sheetId="3344" refreshError="1"/>
      <sheetData sheetId="3345"/>
      <sheetData sheetId="3346" refreshError="1"/>
      <sheetData sheetId="3347" refreshError="1"/>
      <sheetData sheetId="3348" refreshError="1"/>
      <sheetData sheetId="3349" refreshError="1"/>
      <sheetData sheetId="3350" refreshError="1"/>
      <sheetData sheetId="3351" refreshError="1"/>
      <sheetData sheetId="3352" refreshError="1"/>
      <sheetData sheetId="3353" refreshError="1"/>
      <sheetData sheetId="3354" refreshError="1"/>
      <sheetData sheetId="3355" refreshError="1"/>
      <sheetData sheetId="3356"/>
      <sheetData sheetId="3357" refreshError="1"/>
      <sheetData sheetId="3358" refreshError="1"/>
      <sheetData sheetId="3359" refreshError="1"/>
      <sheetData sheetId="3360" refreshError="1"/>
      <sheetData sheetId="3361" refreshError="1"/>
      <sheetData sheetId="3362" refreshError="1"/>
      <sheetData sheetId="3363" refreshError="1"/>
      <sheetData sheetId="3364" refreshError="1"/>
      <sheetData sheetId="3365" refreshError="1"/>
      <sheetData sheetId="3366" refreshError="1"/>
      <sheetData sheetId="3367" refreshError="1"/>
      <sheetData sheetId="3368" refreshError="1"/>
      <sheetData sheetId="3369" refreshError="1"/>
      <sheetData sheetId="3370" refreshError="1"/>
      <sheetData sheetId="3371" refreshError="1"/>
      <sheetData sheetId="3372" refreshError="1"/>
      <sheetData sheetId="3373" refreshError="1"/>
      <sheetData sheetId="3374" refreshError="1"/>
      <sheetData sheetId="3375" refreshError="1"/>
      <sheetData sheetId="3376" refreshError="1"/>
      <sheetData sheetId="3377"/>
      <sheetData sheetId="3378">
        <row r="831">
          <cell r="R831">
            <v>32146023.650000002</v>
          </cell>
        </row>
      </sheetData>
      <sheetData sheetId="3379">
        <row r="17">
          <cell r="Q17">
            <v>11538.076629999998</v>
          </cell>
        </row>
      </sheetData>
      <sheetData sheetId="3380"/>
      <sheetData sheetId="3381"/>
      <sheetData sheetId="3382"/>
      <sheetData sheetId="3383"/>
      <sheetData sheetId="3384"/>
      <sheetData sheetId="3385" refreshError="1"/>
      <sheetData sheetId="3386" refreshError="1"/>
      <sheetData sheetId="3387" refreshError="1"/>
      <sheetData sheetId="3388" refreshError="1"/>
      <sheetData sheetId="3389" refreshError="1"/>
      <sheetData sheetId="3390"/>
      <sheetData sheetId="3391"/>
      <sheetData sheetId="3392" refreshError="1"/>
      <sheetData sheetId="3393" refreshError="1"/>
      <sheetData sheetId="3394" refreshError="1"/>
      <sheetData sheetId="3395" refreshError="1"/>
      <sheetData sheetId="3396" refreshError="1"/>
      <sheetData sheetId="3397" refreshError="1"/>
      <sheetData sheetId="3398"/>
      <sheetData sheetId="3399"/>
      <sheetData sheetId="3400"/>
      <sheetData sheetId="3401"/>
      <sheetData sheetId="3402"/>
      <sheetData sheetId="3403" refreshError="1"/>
      <sheetData sheetId="3404" refreshError="1"/>
      <sheetData sheetId="3405" refreshError="1"/>
      <sheetData sheetId="3406" refreshError="1"/>
      <sheetData sheetId="3407" refreshError="1"/>
      <sheetData sheetId="3408" refreshError="1"/>
      <sheetData sheetId="3409" refreshError="1"/>
      <sheetData sheetId="3410" refreshError="1"/>
      <sheetData sheetId="3411"/>
      <sheetData sheetId="3412"/>
      <sheetData sheetId="3413"/>
      <sheetData sheetId="3414" refreshError="1"/>
      <sheetData sheetId="3415" refreshError="1"/>
      <sheetData sheetId="3416" refreshError="1"/>
      <sheetData sheetId="3417" refreshError="1"/>
      <sheetData sheetId="3418" refreshError="1"/>
      <sheetData sheetId="3419" refreshError="1"/>
      <sheetData sheetId="3420" refreshError="1"/>
      <sheetData sheetId="3421" refreshError="1"/>
      <sheetData sheetId="3422" refreshError="1"/>
      <sheetData sheetId="3423" refreshError="1"/>
      <sheetData sheetId="3424" refreshError="1"/>
      <sheetData sheetId="3425" refreshError="1"/>
      <sheetData sheetId="3426" refreshError="1"/>
      <sheetData sheetId="3427" refreshError="1"/>
      <sheetData sheetId="3428" refreshError="1"/>
      <sheetData sheetId="3429" refreshError="1"/>
      <sheetData sheetId="3430" refreshError="1"/>
      <sheetData sheetId="3431"/>
      <sheetData sheetId="3432" refreshError="1"/>
      <sheetData sheetId="3433" refreshError="1"/>
      <sheetData sheetId="3434" refreshError="1"/>
      <sheetData sheetId="3435" refreshError="1"/>
      <sheetData sheetId="3436" refreshError="1"/>
      <sheetData sheetId="3437" refreshError="1"/>
      <sheetData sheetId="3438" refreshError="1"/>
      <sheetData sheetId="3439" refreshError="1"/>
      <sheetData sheetId="3440">
        <row r="13">
          <cell r="I13">
            <v>1183000</v>
          </cell>
        </row>
      </sheetData>
      <sheetData sheetId="3441"/>
      <sheetData sheetId="3442" refreshError="1"/>
      <sheetData sheetId="3443" refreshError="1"/>
      <sheetData sheetId="3444" refreshError="1"/>
      <sheetData sheetId="3445" refreshError="1"/>
      <sheetData sheetId="3446" refreshError="1"/>
      <sheetData sheetId="3447" refreshError="1"/>
      <sheetData sheetId="3448" refreshError="1"/>
      <sheetData sheetId="3449" refreshError="1"/>
      <sheetData sheetId="3450" refreshError="1"/>
      <sheetData sheetId="3451" refreshError="1"/>
      <sheetData sheetId="3452" refreshError="1"/>
      <sheetData sheetId="3453"/>
      <sheetData sheetId="3454" refreshError="1"/>
      <sheetData sheetId="3455" refreshError="1"/>
      <sheetData sheetId="3456" refreshError="1"/>
      <sheetData sheetId="3457" refreshError="1"/>
      <sheetData sheetId="3458"/>
      <sheetData sheetId="3459" refreshError="1"/>
      <sheetData sheetId="3460"/>
      <sheetData sheetId="3461" refreshError="1"/>
      <sheetData sheetId="3462" refreshError="1"/>
      <sheetData sheetId="3463" refreshError="1"/>
      <sheetData sheetId="3464" refreshError="1"/>
      <sheetData sheetId="3465" refreshError="1"/>
      <sheetData sheetId="3466" refreshError="1"/>
      <sheetData sheetId="3467" refreshError="1"/>
      <sheetData sheetId="3468" refreshError="1"/>
      <sheetData sheetId="3469"/>
      <sheetData sheetId="3470"/>
      <sheetData sheetId="3471" refreshError="1"/>
      <sheetData sheetId="3472" refreshError="1"/>
      <sheetData sheetId="3473" refreshError="1"/>
      <sheetData sheetId="3474" refreshError="1"/>
      <sheetData sheetId="3475" refreshError="1"/>
      <sheetData sheetId="3476"/>
      <sheetData sheetId="3477"/>
      <sheetData sheetId="3478" refreshError="1"/>
      <sheetData sheetId="3479" refreshError="1"/>
      <sheetData sheetId="3480" refreshError="1"/>
      <sheetData sheetId="3481" refreshError="1"/>
      <sheetData sheetId="3482" refreshError="1"/>
      <sheetData sheetId="3483"/>
      <sheetData sheetId="3484" refreshError="1"/>
      <sheetData sheetId="3485" refreshError="1"/>
      <sheetData sheetId="3486" refreshError="1"/>
      <sheetData sheetId="3487" refreshError="1"/>
      <sheetData sheetId="3488" refreshError="1"/>
      <sheetData sheetId="3489" refreshError="1"/>
      <sheetData sheetId="3490" refreshError="1"/>
      <sheetData sheetId="3491" refreshError="1"/>
      <sheetData sheetId="3492" refreshError="1"/>
      <sheetData sheetId="3493" refreshError="1"/>
      <sheetData sheetId="3494" refreshError="1"/>
      <sheetData sheetId="3495" refreshError="1"/>
      <sheetData sheetId="3496" refreshError="1"/>
      <sheetData sheetId="3497"/>
      <sheetData sheetId="3498" refreshError="1"/>
      <sheetData sheetId="3499"/>
      <sheetData sheetId="3500">
        <row r="9">
          <cell r="G9">
            <v>0</v>
          </cell>
        </row>
      </sheetData>
      <sheetData sheetId="3501"/>
      <sheetData sheetId="3502" refreshError="1"/>
      <sheetData sheetId="3503" refreshError="1"/>
      <sheetData sheetId="3504" refreshError="1"/>
      <sheetData sheetId="3505"/>
      <sheetData sheetId="3506" refreshError="1"/>
      <sheetData sheetId="3507" refreshError="1"/>
      <sheetData sheetId="3508" refreshError="1"/>
      <sheetData sheetId="3509" refreshError="1"/>
      <sheetData sheetId="3510" refreshError="1"/>
      <sheetData sheetId="3511">
        <row r="29">
          <cell r="D29" t="str">
            <v>&lt;5</v>
          </cell>
        </row>
      </sheetData>
      <sheetData sheetId="3512"/>
      <sheetData sheetId="3513"/>
      <sheetData sheetId="3514" refreshError="1"/>
      <sheetData sheetId="3515" refreshError="1"/>
      <sheetData sheetId="3516" refreshError="1"/>
      <sheetData sheetId="3517" refreshError="1"/>
      <sheetData sheetId="3518" refreshError="1"/>
      <sheetData sheetId="3519" refreshError="1"/>
      <sheetData sheetId="3520" refreshError="1"/>
      <sheetData sheetId="3521" refreshError="1"/>
      <sheetData sheetId="3522" refreshError="1"/>
      <sheetData sheetId="3523" refreshError="1"/>
      <sheetData sheetId="3524" refreshError="1"/>
      <sheetData sheetId="3525" refreshError="1"/>
      <sheetData sheetId="3526" refreshError="1"/>
      <sheetData sheetId="3527" refreshError="1"/>
      <sheetData sheetId="3528" refreshError="1"/>
      <sheetData sheetId="3529" refreshError="1"/>
      <sheetData sheetId="3530" refreshError="1"/>
      <sheetData sheetId="3531" refreshError="1"/>
      <sheetData sheetId="3532" refreshError="1"/>
      <sheetData sheetId="3533" refreshError="1"/>
      <sheetData sheetId="3534"/>
      <sheetData sheetId="3535">
        <row r="29">
          <cell r="D29" t="str">
            <v>&lt;5</v>
          </cell>
        </row>
      </sheetData>
      <sheetData sheetId="3536"/>
      <sheetData sheetId="3537"/>
      <sheetData sheetId="3538">
        <row r="9">
          <cell r="G9">
            <v>0</v>
          </cell>
        </row>
      </sheetData>
      <sheetData sheetId="3539"/>
      <sheetData sheetId="3540">
        <row r="19">
          <cell r="BE19">
            <v>348567.86605000001</v>
          </cell>
        </row>
      </sheetData>
      <sheetData sheetId="3541">
        <row r="17">
          <cell r="K17" t="str">
            <v>&lt;1</v>
          </cell>
        </row>
      </sheetData>
      <sheetData sheetId="3542"/>
      <sheetData sheetId="3543">
        <row r="29">
          <cell r="D29" t="str">
            <v>&lt;5</v>
          </cell>
        </row>
      </sheetData>
      <sheetData sheetId="3544">
        <row r="17">
          <cell r="K17" t="str">
            <v>&lt;1</v>
          </cell>
        </row>
      </sheetData>
      <sheetData sheetId="3545" refreshError="1"/>
      <sheetData sheetId="3546" refreshError="1"/>
      <sheetData sheetId="3547" refreshError="1"/>
      <sheetData sheetId="3548" refreshError="1"/>
      <sheetData sheetId="3549" refreshError="1"/>
      <sheetData sheetId="3550" refreshError="1"/>
      <sheetData sheetId="3551" refreshError="1"/>
      <sheetData sheetId="3552" refreshError="1"/>
      <sheetData sheetId="3553" refreshError="1"/>
      <sheetData sheetId="3554" refreshError="1"/>
      <sheetData sheetId="3555" refreshError="1"/>
      <sheetData sheetId="3556" refreshError="1"/>
      <sheetData sheetId="3557" refreshError="1"/>
      <sheetData sheetId="3558" refreshError="1"/>
      <sheetData sheetId="3559" refreshError="1"/>
      <sheetData sheetId="3560" refreshError="1"/>
      <sheetData sheetId="3561" refreshError="1"/>
      <sheetData sheetId="3562" refreshError="1"/>
      <sheetData sheetId="3563" refreshError="1"/>
      <sheetData sheetId="3564"/>
      <sheetData sheetId="3565"/>
      <sheetData sheetId="3566"/>
      <sheetData sheetId="3567"/>
      <sheetData sheetId="3568"/>
      <sheetData sheetId="3569" refreshError="1"/>
      <sheetData sheetId="3570" refreshError="1"/>
      <sheetData sheetId="3571"/>
      <sheetData sheetId="3572" refreshError="1"/>
      <sheetData sheetId="3573" refreshError="1"/>
      <sheetData sheetId="3574" refreshError="1"/>
      <sheetData sheetId="3575" refreshError="1"/>
      <sheetData sheetId="3576" refreshError="1"/>
      <sheetData sheetId="3577" refreshError="1"/>
      <sheetData sheetId="3578" refreshError="1"/>
      <sheetData sheetId="3579" refreshError="1"/>
      <sheetData sheetId="3580" refreshError="1"/>
      <sheetData sheetId="3581" refreshError="1"/>
      <sheetData sheetId="3582" refreshError="1"/>
      <sheetData sheetId="3583" refreshError="1"/>
      <sheetData sheetId="3584" refreshError="1"/>
      <sheetData sheetId="3585"/>
      <sheetData sheetId="3586"/>
      <sheetData sheetId="3587" refreshError="1"/>
      <sheetData sheetId="3588" refreshError="1"/>
      <sheetData sheetId="3589" refreshError="1"/>
      <sheetData sheetId="3590" refreshError="1"/>
      <sheetData sheetId="3591" refreshError="1"/>
      <sheetData sheetId="3592"/>
      <sheetData sheetId="3593" refreshError="1"/>
      <sheetData sheetId="3594" refreshError="1"/>
      <sheetData sheetId="3595" refreshError="1"/>
      <sheetData sheetId="3596" refreshError="1"/>
      <sheetData sheetId="3597" refreshError="1"/>
      <sheetData sheetId="3598" refreshError="1"/>
      <sheetData sheetId="3599" refreshError="1"/>
      <sheetData sheetId="3600" refreshError="1"/>
      <sheetData sheetId="3601" refreshError="1"/>
      <sheetData sheetId="3602" refreshError="1"/>
      <sheetData sheetId="3603" refreshError="1"/>
      <sheetData sheetId="3604" refreshError="1"/>
      <sheetData sheetId="3605" refreshError="1"/>
      <sheetData sheetId="3606" refreshError="1"/>
      <sheetData sheetId="3607" refreshError="1"/>
      <sheetData sheetId="3608" refreshError="1"/>
      <sheetData sheetId="3609" refreshError="1"/>
      <sheetData sheetId="3610" refreshError="1"/>
      <sheetData sheetId="3611" refreshError="1"/>
      <sheetData sheetId="3612" refreshError="1"/>
      <sheetData sheetId="3613" refreshError="1"/>
      <sheetData sheetId="3614"/>
      <sheetData sheetId="3615">
        <row r="26">
          <cell r="G26">
            <v>0</v>
          </cell>
        </row>
      </sheetData>
      <sheetData sheetId="3616" refreshError="1"/>
      <sheetData sheetId="3617" refreshError="1"/>
      <sheetData sheetId="3618" refreshError="1"/>
      <sheetData sheetId="3619" refreshError="1"/>
      <sheetData sheetId="3620" refreshError="1"/>
      <sheetData sheetId="3621" refreshError="1"/>
      <sheetData sheetId="3622" refreshError="1"/>
      <sheetData sheetId="3623" refreshError="1"/>
      <sheetData sheetId="3624" refreshError="1"/>
      <sheetData sheetId="3625" refreshError="1"/>
      <sheetData sheetId="3626" refreshError="1"/>
      <sheetData sheetId="3627" refreshError="1"/>
      <sheetData sheetId="3628" refreshError="1"/>
      <sheetData sheetId="3629" refreshError="1"/>
      <sheetData sheetId="3630" refreshError="1"/>
      <sheetData sheetId="3631" refreshError="1"/>
      <sheetData sheetId="3632" refreshError="1"/>
      <sheetData sheetId="3633" refreshError="1"/>
      <sheetData sheetId="3634" refreshError="1"/>
      <sheetData sheetId="3635" refreshError="1"/>
      <sheetData sheetId="3636" refreshError="1"/>
      <sheetData sheetId="3637" refreshError="1"/>
      <sheetData sheetId="3638"/>
      <sheetData sheetId="3639" refreshError="1"/>
      <sheetData sheetId="3640" refreshError="1"/>
      <sheetData sheetId="3641" refreshError="1"/>
      <sheetData sheetId="3642" refreshError="1"/>
      <sheetData sheetId="3643" refreshError="1"/>
      <sheetData sheetId="3644"/>
      <sheetData sheetId="3645"/>
      <sheetData sheetId="3646" refreshError="1"/>
      <sheetData sheetId="3647" refreshError="1"/>
      <sheetData sheetId="3648" refreshError="1"/>
      <sheetData sheetId="3649" refreshError="1"/>
      <sheetData sheetId="3650" refreshError="1"/>
      <sheetData sheetId="3651" refreshError="1"/>
      <sheetData sheetId="3652"/>
      <sheetData sheetId="3653" refreshError="1"/>
      <sheetData sheetId="3654" refreshError="1"/>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sheetData sheetId="3670"/>
      <sheetData sheetId="3671" refreshError="1"/>
      <sheetData sheetId="3672" refreshError="1"/>
      <sheetData sheetId="3673" refreshError="1"/>
      <sheetData sheetId="3674" refreshError="1"/>
      <sheetData sheetId="3675" refreshError="1"/>
      <sheetData sheetId="3676" refreshError="1"/>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sheetData sheetId="3692"/>
      <sheetData sheetId="3693" refreshError="1"/>
      <sheetData sheetId="3694"/>
      <sheetData sheetId="3695"/>
      <sheetData sheetId="3696"/>
      <sheetData sheetId="3697"/>
      <sheetData sheetId="3698" refreshError="1"/>
      <sheetData sheetId="3699" refreshError="1"/>
      <sheetData sheetId="3700" refreshError="1"/>
      <sheetData sheetId="3701" refreshError="1"/>
      <sheetData sheetId="3702" refreshError="1"/>
      <sheetData sheetId="3703"/>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sheetData sheetId="3735"/>
      <sheetData sheetId="3736" refreshError="1"/>
      <sheetData sheetId="3737" refreshError="1"/>
      <sheetData sheetId="3738" refreshError="1"/>
      <sheetData sheetId="3739" refreshError="1"/>
      <sheetData sheetId="3740" refreshError="1"/>
      <sheetData sheetId="3741" refreshError="1"/>
      <sheetData sheetId="3742" refreshError="1"/>
      <sheetData sheetId="3743" refreshError="1"/>
      <sheetData sheetId="3744" refreshError="1"/>
      <sheetData sheetId="3745" refreshError="1"/>
      <sheetData sheetId="3746" refreshError="1"/>
      <sheetData sheetId="3747" refreshError="1"/>
      <sheetData sheetId="3748" refreshError="1"/>
      <sheetData sheetId="3749" refreshError="1"/>
      <sheetData sheetId="3750"/>
      <sheetData sheetId="3751"/>
      <sheetData sheetId="3752" refreshError="1"/>
      <sheetData sheetId="3753" refreshError="1"/>
      <sheetData sheetId="3754" refreshError="1"/>
      <sheetData sheetId="3755" refreshError="1"/>
      <sheetData sheetId="3756"/>
      <sheetData sheetId="3757"/>
      <sheetData sheetId="3758"/>
      <sheetData sheetId="3759"/>
      <sheetData sheetId="3760"/>
      <sheetData sheetId="3761"/>
      <sheetData sheetId="3762"/>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refreshError="1"/>
      <sheetData sheetId="3774" refreshError="1"/>
      <sheetData sheetId="3775"/>
      <sheetData sheetId="3776" refreshError="1"/>
      <sheetData sheetId="3777"/>
      <sheetData sheetId="3778" refreshError="1"/>
      <sheetData sheetId="3779" refreshError="1"/>
      <sheetData sheetId="3780" refreshError="1"/>
      <sheetData sheetId="3781" refreshError="1"/>
      <sheetData sheetId="3782" refreshError="1"/>
      <sheetData sheetId="3783" refreshError="1"/>
      <sheetData sheetId="3784" refreshError="1"/>
      <sheetData sheetId="3785" refreshError="1"/>
      <sheetData sheetId="3786" refreshError="1"/>
      <sheetData sheetId="3787"/>
      <sheetData sheetId="3788"/>
      <sheetData sheetId="3789"/>
      <sheetData sheetId="3790"/>
      <sheetData sheetId="3791"/>
      <sheetData sheetId="3792"/>
      <sheetData sheetId="3793" refreshError="1"/>
      <sheetData sheetId="3794" refreshError="1"/>
      <sheetData sheetId="3795" refreshError="1"/>
      <sheetData sheetId="3796" refreshError="1"/>
      <sheetData sheetId="3797"/>
      <sheetData sheetId="3798" refreshError="1"/>
      <sheetData sheetId="3799"/>
      <sheetData sheetId="3800" refreshError="1"/>
      <sheetData sheetId="3801" refreshError="1"/>
      <sheetData sheetId="3802" refreshError="1"/>
      <sheetData sheetId="3803" refreshError="1"/>
      <sheetData sheetId="3804" refreshError="1"/>
      <sheetData sheetId="3805" refreshError="1"/>
      <sheetData sheetId="3806" refreshError="1"/>
      <sheetData sheetId="3807" refreshError="1"/>
      <sheetData sheetId="3808" refreshError="1"/>
      <sheetData sheetId="3809" refreshError="1"/>
      <sheetData sheetId="3810" refreshError="1"/>
      <sheetData sheetId="3811" refreshError="1"/>
      <sheetData sheetId="3812" refreshError="1"/>
      <sheetData sheetId="3813"/>
      <sheetData sheetId="3814"/>
      <sheetData sheetId="3815" refreshError="1"/>
      <sheetData sheetId="3816" refreshError="1"/>
      <sheetData sheetId="3817" refreshError="1"/>
      <sheetData sheetId="3818" refreshError="1"/>
      <sheetData sheetId="3819" refreshError="1"/>
      <sheetData sheetId="3820" refreshError="1"/>
      <sheetData sheetId="3821" refreshError="1"/>
      <sheetData sheetId="3822" refreshError="1"/>
      <sheetData sheetId="3823" refreshError="1"/>
      <sheetData sheetId="3824" refreshError="1"/>
      <sheetData sheetId="3825" refreshError="1"/>
      <sheetData sheetId="3826" refreshError="1"/>
      <sheetData sheetId="3827"/>
      <sheetData sheetId="3828"/>
      <sheetData sheetId="3829"/>
      <sheetData sheetId="3830" refreshError="1"/>
      <sheetData sheetId="3831" refreshError="1"/>
      <sheetData sheetId="3832" refreshError="1"/>
      <sheetData sheetId="3833" refreshError="1"/>
      <sheetData sheetId="3834" refreshError="1"/>
      <sheetData sheetId="3835" refreshError="1"/>
      <sheetData sheetId="3836" refreshError="1"/>
      <sheetData sheetId="3837" refreshError="1"/>
      <sheetData sheetId="3838" refreshError="1"/>
      <sheetData sheetId="3839" refreshError="1"/>
      <sheetData sheetId="3840" refreshError="1"/>
      <sheetData sheetId="3841" refreshError="1"/>
      <sheetData sheetId="3842" refreshError="1"/>
      <sheetData sheetId="3843" refreshError="1"/>
      <sheetData sheetId="3844" refreshError="1"/>
      <sheetData sheetId="3845" refreshError="1"/>
      <sheetData sheetId="3846" refreshError="1"/>
      <sheetData sheetId="3847" refreshError="1"/>
      <sheetData sheetId="3848" refreshError="1"/>
      <sheetData sheetId="3849" refreshError="1"/>
      <sheetData sheetId="3850" refreshError="1"/>
      <sheetData sheetId="3851" refreshError="1"/>
      <sheetData sheetId="3852"/>
      <sheetData sheetId="3853"/>
      <sheetData sheetId="3854"/>
      <sheetData sheetId="3855"/>
      <sheetData sheetId="3856"/>
      <sheetData sheetId="3857"/>
      <sheetData sheetId="3858"/>
      <sheetData sheetId="3859" refreshError="1"/>
      <sheetData sheetId="3860" refreshError="1"/>
      <sheetData sheetId="3861" refreshError="1"/>
      <sheetData sheetId="3862" refreshError="1"/>
      <sheetData sheetId="3863" refreshError="1"/>
      <sheetData sheetId="3864" refreshError="1"/>
      <sheetData sheetId="3865" refreshError="1"/>
      <sheetData sheetId="3866" refreshError="1"/>
      <sheetData sheetId="3867"/>
      <sheetData sheetId="3868"/>
      <sheetData sheetId="3869">
        <row r="26">
          <cell r="G26">
            <v>0</v>
          </cell>
        </row>
      </sheetData>
      <sheetData sheetId="3870"/>
      <sheetData sheetId="3871"/>
      <sheetData sheetId="3872"/>
      <sheetData sheetId="3873"/>
      <sheetData sheetId="3874" refreshError="1"/>
      <sheetData sheetId="3875" refreshError="1"/>
      <sheetData sheetId="3876" refreshError="1"/>
      <sheetData sheetId="3877" refreshError="1"/>
      <sheetData sheetId="3878" refreshError="1"/>
      <sheetData sheetId="3879" refreshError="1"/>
      <sheetData sheetId="3880" refreshError="1"/>
      <sheetData sheetId="3881"/>
      <sheetData sheetId="3882"/>
      <sheetData sheetId="3883"/>
      <sheetData sheetId="3884">
        <row r="26">
          <cell r="G26">
            <v>0</v>
          </cell>
        </row>
      </sheetData>
      <sheetData sheetId="3885"/>
      <sheetData sheetId="3886" refreshError="1"/>
      <sheetData sheetId="3887" refreshError="1"/>
      <sheetData sheetId="3888" refreshError="1"/>
      <sheetData sheetId="3889" refreshError="1"/>
      <sheetData sheetId="3890" refreshError="1"/>
      <sheetData sheetId="3891"/>
      <sheetData sheetId="3892" refreshError="1"/>
      <sheetData sheetId="3893" refreshError="1"/>
      <sheetData sheetId="3894" refreshError="1"/>
      <sheetData sheetId="3895" refreshError="1"/>
      <sheetData sheetId="3896" refreshError="1"/>
      <sheetData sheetId="3897" refreshError="1"/>
      <sheetData sheetId="3898" refreshError="1"/>
      <sheetData sheetId="3899" refreshError="1"/>
      <sheetData sheetId="3900" refreshError="1"/>
      <sheetData sheetId="3901" refreshError="1"/>
      <sheetData sheetId="3902" refreshError="1"/>
      <sheetData sheetId="3903" refreshError="1"/>
      <sheetData sheetId="3904" refreshError="1"/>
      <sheetData sheetId="3905" refreshError="1"/>
      <sheetData sheetId="3906" refreshError="1"/>
      <sheetData sheetId="3907"/>
      <sheetData sheetId="3908" refreshError="1"/>
      <sheetData sheetId="3909" refreshError="1"/>
      <sheetData sheetId="3910" refreshError="1"/>
      <sheetData sheetId="3911" refreshError="1"/>
      <sheetData sheetId="3912" refreshError="1"/>
      <sheetData sheetId="3913" refreshError="1"/>
      <sheetData sheetId="3914" refreshError="1"/>
      <sheetData sheetId="3915" refreshError="1"/>
      <sheetData sheetId="3916" refreshError="1"/>
      <sheetData sheetId="3917" refreshError="1"/>
      <sheetData sheetId="3918" refreshError="1"/>
      <sheetData sheetId="3919" refreshError="1"/>
      <sheetData sheetId="3920" refreshError="1"/>
      <sheetData sheetId="3921" refreshError="1"/>
      <sheetData sheetId="3922" refreshError="1"/>
      <sheetData sheetId="3923" refreshError="1"/>
      <sheetData sheetId="3924" refreshError="1"/>
      <sheetData sheetId="3925" refreshError="1"/>
      <sheetData sheetId="3926" refreshError="1"/>
      <sheetData sheetId="3927" refreshError="1"/>
      <sheetData sheetId="3928"/>
      <sheetData sheetId="3929" refreshError="1"/>
      <sheetData sheetId="3930" refreshError="1"/>
      <sheetData sheetId="3931" refreshError="1"/>
      <sheetData sheetId="3932" refreshError="1"/>
      <sheetData sheetId="3933" refreshError="1"/>
      <sheetData sheetId="3934" refreshError="1"/>
      <sheetData sheetId="3935" refreshError="1"/>
      <sheetData sheetId="3936" refreshError="1"/>
      <sheetData sheetId="3937" refreshError="1"/>
      <sheetData sheetId="3938" refreshError="1"/>
      <sheetData sheetId="3939" refreshError="1"/>
      <sheetData sheetId="3940" refreshError="1"/>
      <sheetData sheetId="3941"/>
      <sheetData sheetId="3942"/>
      <sheetData sheetId="3943"/>
      <sheetData sheetId="3944"/>
      <sheetData sheetId="3945" refreshError="1"/>
      <sheetData sheetId="3946" refreshError="1"/>
      <sheetData sheetId="3947" refreshError="1"/>
      <sheetData sheetId="3948" refreshError="1"/>
      <sheetData sheetId="3949" refreshError="1"/>
      <sheetData sheetId="3950" refreshError="1"/>
      <sheetData sheetId="3951" refreshError="1"/>
      <sheetData sheetId="3952" refreshError="1"/>
      <sheetData sheetId="3953" refreshError="1"/>
      <sheetData sheetId="3954" refreshError="1"/>
      <sheetData sheetId="3955" refreshError="1"/>
      <sheetData sheetId="3956" refreshError="1"/>
      <sheetData sheetId="3957" refreshError="1"/>
      <sheetData sheetId="3958" refreshError="1"/>
      <sheetData sheetId="3959" refreshError="1"/>
      <sheetData sheetId="3960" refreshError="1"/>
      <sheetData sheetId="3961" refreshError="1"/>
      <sheetData sheetId="3962" refreshError="1"/>
      <sheetData sheetId="3963" refreshError="1"/>
      <sheetData sheetId="3964" refreshError="1"/>
      <sheetData sheetId="3965" refreshError="1"/>
      <sheetData sheetId="3966" refreshError="1"/>
      <sheetData sheetId="3967" refreshError="1"/>
      <sheetData sheetId="3968" refreshError="1"/>
      <sheetData sheetId="3969"/>
      <sheetData sheetId="3970"/>
      <sheetData sheetId="3971"/>
      <sheetData sheetId="3972"/>
      <sheetData sheetId="3973"/>
      <sheetData sheetId="3974"/>
      <sheetData sheetId="3975"/>
      <sheetData sheetId="3976"/>
      <sheetData sheetId="3977"/>
      <sheetData sheetId="3978"/>
      <sheetData sheetId="3979"/>
      <sheetData sheetId="3980"/>
      <sheetData sheetId="3981"/>
      <sheetData sheetId="3982"/>
      <sheetData sheetId="3983"/>
      <sheetData sheetId="3984"/>
      <sheetData sheetId="3985"/>
      <sheetData sheetId="3986"/>
      <sheetData sheetId="3987"/>
      <sheetData sheetId="3988"/>
      <sheetData sheetId="3989"/>
      <sheetData sheetId="3990"/>
      <sheetData sheetId="3991"/>
      <sheetData sheetId="3992"/>
      <sheetData sheetId="3993"/>
      <sheetData sheetId="3994"/>
      <sheetData sheetId="3995"/>
      <sheetData sheetId="3996"/>
      <sheetData sheetId="3997"/>
      <sheetData sheetId="3998"/>
      <sheetData sheetId="3999"/>
      <sheetData sheetId="4000"/>
      <sheetData sheetId="4001"/>
      <sheetData sheetId="4002"/>
      <sheetData sheetId="4003"/>
      <sheetData sheetId="4004"/>
      <sheetData sheetId="4005"/>
      <sheetData sheetId="4006"/>
      <sheetData sheetId="4007"/>
      <sheetData sheetId="4008"/>
      <sheetData sheetId="4009"/>
      <sheetData sheetId="4010"/>
      <sheetData sheetId="4011"/>
      <sheetData sheetId="4012"/>
      <sheetData sheetId="4013"/>
      <sheetData sheetId="4014"/>
      <sheetData sheetId="4015"/>
      <sheetData sheetId="4016"/>
      <sheetData sheetId="4017"/>
      <sheetData sheetId="4018"/>
      <sheetData sheetId="4019"/>
      <sheetData sheetId="4020"/>
      <sheetData sheetId="4021"/>
      <sheetData sheetId="4022"/>
      <sheetData sheetId="4023"/>
      <sheetData sheetId="4024"/>
      <sheetData sheetId="4025"/>
      <sheetData sheetId="4026"/>
      <sheetData sheetId="4027"/>
      <sheetData sheetId="4028"/>
      <sheetData sheetId="4029"/>
      <sheetData sheetId="4030"/>
      <sheetData sheetId="4031"/>
      <sheetData sheetId="4032"/>
      <sheetData sheetId="4033"/>
      <sheetData sheetId="4034"/>
      <sheetData sheetId="4035"/>
      <sheetData sheetId="4036"/>
      <sheetData sheetId="4037"/>
      <sheetData sheetId="4038"/>
      <sheetData sheetId="4039"/>
      <sheetData sheetId="4040"/>
      <sheetData sheetId="4041"/>
      <sheetData sheetId="4042"/>
      <sheetData sheetId="4043"/>
      <sheetData sheetId="4044"/>
      <sheetData sheetId="4045"/>
      <sheetData sheetId="4046"/>
      <sheetData sheetId="4047"/>
      <sheetData sheetId="4048"/>
      <sheetData sheetId="4049"/>
      <sheetData sheetId="4050"/>
      <sheetData sheetId="4051"/>
      <sheetData sheetId="4052"/>
      <sheetData sheetId="4053"/>
      <sheetData sheetId="4054"/>
      <sheetData sheetId="4055"/>
      <sheetData sheetId="4056"/>
      <sheetData sheetId="4057"/>
      <sheetData sheetId="4058"/>
      <sheetData sheetId="4059"/>
      <sheetData sheetId="4060"/>
      <sheetData sheetId="4061"/>
      <sheetData sheetId="4062"/>
      <sheetData sheetId="4063"/>
      <sheetData sheetId="4064"/>
      <sheetData sheetId="4065"/>
      <sheetData sheetId="4066"/>
      <sheetData sheetId="4067"/>
      <sheetData sheetId="4068"/>
      <sheetData sheetId="4069"/>
      <sheetData sheetId="4070"/>
      <sheetData sheetId="4071"/>
      <sheetData sheetId="4072"/>
      <sheetData sheetId="4073"/>
      <sheetData sheetId="4074"/>
      <sheetData sheetId="4075"/>
      <sheetData sheetId="4076"/>
      <sheetData sheetId="4077"/>
      <sheetData sheetId="4078"/>
      <sheetData sheetId="4079"/>
      <sheetData sheetId="4080"/>
      <sheetData sheetId="4081"/>
      <sheetData sheetId="4082"/>
      <sheetData sheetId="4083"/>
      <sheetData sheetId="4084"/>
      <sheetData sheetId="4085"/>
      <sheetData sheetId="4086"/>
      <sheetData sheetId="4087"/>
      <sheetData sheetId="4088"/>
      <sheetData sheetId="4089"/>
      <sheetData sheetId="4090"/>
      <sheetData sheetId="4091"/>
      <sheetData sheetId="4092"/>
      <sheetData sheetId="4093"/>
      <sheetData sheetId="4094"/>
      <sheetData sheetId="4095"/>
      <sheetData sheetId="4096"/>
      <sheetData sheetId="4097"/>
      <sheetData sheetId="4098"/>
      <sheetData sheetId="4099"/>
      <sheetData sheetId="4100"/>
      <sheetData sheetId="4101"/>
      <sheetData sheetId="4102"/>
      <sheetData sheetId="4103"/>
      <sheetData sheetId="4104"/>
      <sheetData sheetId="4105"/>
      <sheetData sheetId="4106"/>
      <sheetData sheetId="4107"/>
      <sheetData sheetId="4108"/>
      <sheetData sheetId="4109"/>
      <sheetData sheetId="4110"/>
      <sheetData sheetId="4111"/>
      <sheetData sheetId="4112"/>
      <sheetData sheetId="4113"/>
      <sheetData sheetId="4114"/>
      <sheetData sheetId="4115"/>
      <sheetData sheetId="4116"/>
      <sheetData sheetId="4117"/>
      <sheetData sheetId="4118"/>
      <sheetData sheetId="4119"/>
      <sheetData sheetId="4120"/>
      <sheetData sheetId="4121"/>
      <sheetData sheetId="4122"/>
      <sheetData sheetId="4123"/>
      <sheetData sheetId="4124"/>
      <sheetData sheetId="4125"/>
      <sheetData sheetId="4126"/>
      <sheetData sheetId="4127"/>
      <sheetData sheetId="4128"/>
      <sheetData sheetId="4129"/>
      <sheetData sheetId="4130"/>
      <sheetData sheetId="4131"/>
      <sheetData sheetId="4132"/>
      <sheetData sheetId="4133"/>
      <sheetData sheetId="4134"/>
      <sheetData sheetId="4135"/>
      <sheetData sheetId="4136"/>
      <sheetData sheetId="4137"/>
      <sheetData sheetId="4138"/>
      <sheetData sheetId="4139"/>
      <sheetData sheetId="4140"/>
      <sheetData sheetId="4141"/>
      <sheetData sheetId="4142"/>
      <sheetData sheetId="4143"/>
      <sheetData sheetId="4144"/>
      <sheetData sheetId="4145"/>
      <sheetData sheetId="4146"/>
      <sheetData sheetId="4147"/>
      <sheetData sheetId="4148"/>
      <sheetData sheetId="4149"/>
      <sheetData sheetId="4150"/>
      <sheetData sheetId="4151"/>
      <sheetData sheetId="4152"/>
      <sheetData sheetId="4153"/>
      <sheetData sheetId="4154"/>
      <sheetData sheetId="4155"/>
      <sheetData sheetId="4156"/>
      <sheetData sheetId="4157"/>
      <sheetData sheetId="4158"/>
      <sheetData sheetId="4159"/>
      <sheetData sheetId="4160"/>
      <sheetData sheetId="4161"/>
      <sheetData sheetId="4162"/>
      <sheetData sheetId="4163"/>
      <sheetData sheetId="4164"/>
      <sheetData sheetId="4165"/>
      <sheetData sheetId="4166"/>
      <sheetData sheetId="4167"/>
      <sheetData sheetId="4168"/>
      <sheetData sheetId="4169"/>
      <sheetData sheetId="4170"/>
      <sheetData sheetId="4171"/>
      <sheetData sheetId="4172"/>
      <sheetData sheetId="4173"/>
      <sheetData sheetId="4174"/>
      <sheetData sheetId="4175"/>
      <sheetData sheetId="4176"/>
      <sheetData sheetId="4177"/>
      <sheetData sheetId="4178"/>
      <sheetData sheetId="4179"/>
      <sheetData sheetId="4180"/>
      <sheetData sheetId="4181"/>
      <sheetData sheetId="4182"/>
      <sheetData sheetId="4183"/>
      <sheetData sheetId="4184"/>
      <sheetData sheetId="4185"/>
      <sheetData sheetId="4186"/>
      <sheetData sheetId="4187"/>
      <sheetData sheetId="4188"/>
      <sheetData sheetId="4189"/>
      <sheetData sheetId="4190"/>
      <sheetData sheetId="4191"/>
      <sheetData sheetId="4192"/>
      <sheetData sheetId="4193"/>
      <sheetData sheetId="4194"/>
      <sheetData sheetId="4195"/>
      <sheetData sheetId="4196"/>
      <sheetData sheetId="4197"/>
      <sheetData sheetId="4198"/>
      <sheetData sheetId="4199"/>
      <sheetData sheetId="4200"/>
      <sheetData sheetId="4201"/>
      <sheetData sheetId="4202"/>
      <sheetData sheetId="4203"/>
      <sheetData sheetId="4204"/>
      <sheetData sheetId="4205"/>
      <sheetData sheetId="4206"/>
      <sheetData sheetId="4207"/>
      <sheetData sheetId="4208"/>
      <sheetData sheetId="4209"/>
      <sheetData sheetId="4210"/>
      <sheetData sheetId="4211"/>
      <sheetData sheetId="4212"/>
      <sheetData sheetId="4213"/>
      <sheetData sheetId="4214"/>
      <sheetData sheetId="4215"/>
      <sheetData sheetId="4216"/>
      <sheetData sheetId="4217"/>
      <sheetData sheetId="4218"/>
      <sheetData sheetId="4219"/>
      <sheetData sheetId="4220"/>
      <sheetData sheetId="4221"/>
      <sheetData sheetId="4222"/>
      <sheetData sheetId="4223"/>
      <sheetData sheetId="4224"/>
      <sheetData sheetId="4225"/>
      <sheetData sheetId="4226"/>
      <sheetData sheetId="4227"/>
      <sheetData sheetId="4228"/>
      <sheetData sheetId="4229"/>
      <sheetData sheetId="4230"/>
      <sheetData sheetId="4231"/>
      <sheetData sheetId="4232"/>
      <sheetData sheetId="4233"/>
      <sheetData sheetId="4234"/>
      <sheetData sheetId="4235"/>
      <sheetData sheetId="4236"/>
      <sheetData sheetId="4237"/>
      <sheetData sheetId="4238"/>
      <sheetData sheetId="4239"/>
      <sheetData sheetId="4240"/>
      <sheetData sheetId="4241"/>
      <sheetData sheetId="4242"/>
      <sheetData sheetId="4243"/>
      <sheetData sheetId="4244"/>
      <sheetData sheetId="4245"/>
      <sheetData sheetId="4246"/>
      <sheetData sheetId="4247"/>
      <sheetData sheetId="4248"/>
      <sheetData sheetId="4249"/>
      <sheetData sheetId="4250"/>
      <sheetData sheetId="4251"/>
      <sheetData sheetId="4252"/>
      <sheetData sheetId="4253"/>
      <sheetData sheetId="4254"/>
      <sheetData sheetId="4255"/>
      <sheetData sheetId="4256"/>
      <sheetData sheetId="4257"/>
      <sheetData sheetId="4258"/>
      <sheetData sheetId="4259"/>
      <sheetData sheetId="4260"/>
      <sheetData sheetId="4261"/>
      <sheetData sheetId="4262"/>
      <sheetData sheetId="4263"/>
      <sheetData sheetId="4264"/>
      <sheetData sheetId="4265"/>
      <sheetData sheetId="4266"/>
      <sheetData sheetId="4267"/>
      <sheetData sheetId="4268"/>
      <sheetData sheetId="4269"/>
      <sheetData sheetId="4270"/>
      <sheetData sheetId="4271"/>
      <sheetData sheetId="4272"/>
      <sheetData sheetId="4273"/>
      <sheetData sheetId="4274"/>
      <sheetData sheetId="4275"/>
      <sheetData sheetId="4276"/>
      <sheetData sheetId="4277"/>
      <sheetData sheetId="4278"/>
      <sheetData sheetId="4279"/>
      <sheetData sheetId="4280"/>
      <sheetData sheetId="4281"/>
      <sheetData sheetId="4282"/>
      <sheetData sheetId="4283"/>
      <sheetData sheetId="4284"/>
      <sheetData sheetId="4285"/>
      <sheetData sheetId="4286"/>
      <sheetData sheetId="4287"/>
      <sheetData sheetId="4288"/>
      <sheetData sheetId="4289"/>
      <sheetData sheetId="4290"/>
      <sheetData sheetId="4291"/>
      <sheetData sheetId="4292"/>
      <sheetData sheetId="4293"/>
      <sheetData sheetId="4294"/>
      <sheetData sheetId="4295"/>
      <sheetData sheetId="4296"/>
      <sheetData sheetId="4297"/>
      <sheetData sheetId="4298"/>
      <sheetData sheetId="4299"/>
      <sheetData sheetId="4300"/>
      <sheetData sheetId="4301"/>
      <sheetData sheetId="4302"/>
      <sheetData sheetId="4303"/>
      <sheetData sheetId="4304"/>
      <sheetData sheetId="4305"/>
      <sheetData sheetId="4306"/>
      <sheetData sheetId="4307"/>
      <sheetData sheetId="4308"/>
      <sheetData sheetId="4309"/>
      <sheetData sheetId="4310"/>
      <sheetData sheetId="4311"/>
      <sheetData sheetId="4312"/>
      <sheetData sheetId="4313"/>
      <sheetData sheetId="4314"/>
      <sheetData sheetId="4315"/>
      <sheetData sheetId="4316"/>
      <sheetData sheetId="4317"/>
      <sheetData sheetId="4318"/>
      <sheetData sheetId="4319"/>
      <sheetData sheetId="4320"/>
      <sheetData sheetId="4321"/>
      <sheetData sheetId="4322"/>
      <sheetData sheetId="4323"/>
      <sheetData sheetId="4324"/>
      <sheetData sheetId="4325"/>
      <sheetData sheetId="4326"/>
      <sheetData sheetId="4327"/>
      <sheetData sheetId="4328"/>
      <sheetData sheetId="4329"/>
      <sheetData sheetId="4330"/>
      <sheetData sheetId="4331"/>
      <sheetData sheetId="4332"/>
      <sheetData sheetId="4333"/>
      <sheetData sheetId="4334"/>
      <sheetData sheetId="4335"/>
      <sheetData sheetId="4336"/>
      <sheetData sheetId="4337"/>
      <sheetData sheetId="4338"/>
      <sheetData sheetId="4339"/>
      <sheetData sheetId="4340"/>
      <sheetData sheetId="4341"/>
      <sheetData sheetId="4342"/>
      <sheetData sheetId="4343"/>
      <sheetData sheetId="4344"/>
      <sheetData sheetId="4345"/>
      <sheetData sheetId="4346"/>
      <sheetData sheetId="4347"/>
      <sheetData sheetId="4348"/>
      <sheetData sheetId="4349"/>
      <sheetData sheetId="4350"/>
      <sheetData sheetId="4351"/>
      <sheetData sheetId="4352"/>
      <sheetData sheetId="4353"/>
      <sheetData sheetId="4354"/>
      <sheetData sheetId="4355"/>
      <sheetData sheetId="4356"/>
      <sheetData sheetId="4357"/>
      <sheetData sheetId="4358"/>
      <sheetData sheetId="4359"/>
      <sheetData sheetId="4360"/>
      <sheetData sheetId="4361"/>
      <sheetData sheetId="4362"/>
      <sheetData sheetId="4363"/>
      <sheetData sheetId="4364"/>
      <sheetData sheetId="4365"/>
      <sheetData sheetId="4366"/>
      <sheetData sheetId="4367"/>
      <sheetData sheetId="4368"/>
      <sheetData sheetId="4369"/>
      <sheetData sheetId="4370"/>
      <sheetData sheetId="4371"/>
      <sheetData sheetId="4372"/>
      <sheetData sheetId="4373"/>
      <sheetData sheetId="4374"/>
      <sheetData sheetId="4375"/>
      <sheetData sheetId="4376"/>
      <sheetData sheetId="4377"/>
      <sheetData sheetId="4378"/>
      <sheetData sheetId="4379"/>
      <sheetData sheetId="4380"/>
      <sheetData sheetId="4381"/>
      <sheetData sheetId="4382"/>
      <sheetData sheetId="4383"/>
      <sheetData sheetId="4384"/>
      <sheetData sheetId="4385"/>
      <sheetData sheetId="4386"/>
      <sheetData sheetId="4387"/>
      <sheetData sheetId="4388"/>
      <sheetData sheetId="4389"/>
      <sheetData sheetId="4390"/>
      <sheetData sheetId="4391"/>
      <sheetData sheetId="4392"/>
      <sheetData sheetId="4393"/>
      <sheetData sheetId="4394"/>
      <sheetData sheetId="4395"/>
      <sheetData sheetId="4396"/>
      <sheetData sheetId="4397"/>
      <sheetData sheetId="4398"/>
      <sheetData sheetId="4399"/>
      <sheetData sheetId="4400"/>
      <sheetData sheetId="4401"/>
      <sheetData sheetId="4402"/>
      <sheetData sheetId="4403"/>
      <sheetData sheetId="4404"/>
      <sheetData sheetId="4405"/>
      <sheetData sheetId="4406"/>
      <sheetData sheetId="4407"/>
      <sheetData sheetId="4408"/>
      <sheetData sheetId="4409"/>
      <sheetData sheetId="4410"/>
      <sheetData sheetId="4411"/>
      <sheetData sheetId="4412"/>
      <sheetData sheetId="4413"/>
      <sheetData sheetId="4414"/>
      <sheetData sheetId="4415"/>
      <sheetData sheetId="4416"/>
      <sheetData sheetId="4417"/>
      <sheetData sheetId="4418"/>
      <sheetData sheetId="4419"/>
      <sheetData sheetId="4420"/>
      <sheetData sheetId="4421"/>
      <sheetData sheetId="4422"/>
      <sheetData sheetId="4423"/>
      <sheetData sheetId="4424"/>
      <sheetData sheetId="4425"/>
      <sheetData sheetId="4426"/>
      <sheetData sheetId="4427"/>
      <sheetData sheetId="4428"/>
      <sheetData sheetId="4429"/>
      <sheetData sheetId="4430"/>
      <sheetData sheetId="4431"/>
      <sheetData sheetId="4432"/>
      <sheetData sheetId="4433"/>
      <sheetData sheetId="4434"/>
      <sheetData sheetId="4435"/>
      <sheetData sheetId="4436"/>
      <sheetData sheetId="4437"/>
      <sheetData sheetId="4438"/>
      <sheetData sheetId="4439"/>
      <sheetData sheetId="4440"/>
      <sheetData sheetId="4441"/>
      <sheetData sheetId="4442"/>
      <sheetData sheetId="4443"/>
      <sheetData sheetId="4444"/>
      <sheetData sheetId="4445"/>
      <sheetData sheetId="4446"/>
      <sheetData sheetId="4447"/>
      <sheetData sheetId="4448"/>
      <sheetData sheetId="4449"/>
      <sheetData sheetId="4450"/>
      <sheetData sheetId="4451"/>
      <sheetData sheetId="4452"/>
      <sheetData sheetId="4453"/>
      <sheetData sheetId="4454"/>
      <sheetData sheetId="4455"/>
      <sheetData sheetId="4456"/>
      <sheetData sheetId="4457"/>
      <sheetData sheetId="4458"/>
      <sheetData sheetId="4459"/>
      <sheetData sheetId="4460"/>
      <sheetData sheetId="4461"/>
      <sheetData sheetId="4462"/>
      <sheetData sheetId="4463"/>
      <sheetData sheetId="4464"/>
      <sheetData sheetId="4465"/>
      <sheetData sheetId="4466"/>
      <sheetData sheetId="4467"/>
      <sheetData sheetId="4468"/>
      <sheetData sheetId="4469"/>
      <sheetData sheetId="4470"/>
      <sheetData sheetId="4471"/>
      <sheetData sheetId="4472"/>
      <sheetData sheetId="4473"/>
      <sheetData sheetId="4474"/>
      <sheetData sheetId="4475"/>
      <sheetData sheetId="4476"/>
      <sheetData sheetId="4477"/>
      <sheetData sheetId="4478"/>
      <sheetData sheetId="4479"/>
      <sheetData sheetId="4480"/>
      <sheetData sheetId="4481"/>
      <sheetData sheetId="4482"/>
      <sheetData sheetId="4483"/>
      <sheetData sheetId="4484"/>
      <sheetData sheetId="4485"/>
      <sheetData sheetId="4486"/>
      <sheetData sheetId="4487"/>
      <sheetData sheetId="4488"/>
      <sheetData sheetId="4489"/>
      <sheetData sheetId="4490"/>
      <sheetData sheetId="4491"/>
      <sheetData sheetId="4492"/>
      <sheetData sheetId="4493"/>
      <sheetData sheetId="4494"/>
      <sheetData sheetId="4495"/>
      <sheetData sheetId="4496"/>
      <sheetData sheetId="4497"/>
      <sheetData sheetId="4498"/>
      <sheetData sheetId="4499"/>
      <sheetData sheetId="4500"/>
      <sheetData sheetId="4501"/>
      <sheetData sheetId="4502"/>
      <sheetData sheetId="4503"/>
      <sheetData sheetId="4504"/>
      <sheetData sheetId="4505"/>
      <sheetData sheetId="4506"/>
      <sheetData sheetId="4507"/>
      <sheetData sheetId="4508"/>
      <sheetData sheetId="4509"/>
      <sheetData sheetId="4510"/>
      <sheetData sheetId="4511"/>
      <sheetData sheetId="4512"/>
      <sheetData sheetId="4513"/>
      <sheetData sheetId="4514"/>
      <sheetData sheetId="4515"/>
      <sheetData sheetId="4516"/>
      <sheetData sheetId="4517"/>
      <sheetData sheetId="4518"/>
      <sheetData sheetId="4519"/>
      <sheetData sheetId="4520"/>
      <sheetData sheetId="4521"/>
      <sheetData sheetId="4522"/>
      <sheetData sheetId="4523"/>
      <sheetData sheetId="4524"/>
      <sheetData sheetId="4525"/>
      <sheetData sheetId="4526"/>
      <sheetData sheetId="4527"/>
      <sheetData sheetId="4528"/>
      <sheetData sheetId="4529"/>
      <sheetData sheetId="4530"/>
      <sheetData sheetId="4531"/>
      <sheetData sheetId="4532"/>
      <sheetData sheetId="4533"/>
      <sheetData sheetId="4534"/>
      <sheetData sheetId="4535"/>
      <sheetData sheetId="4536"/>
      <sheetData sheetId="4537"/>
      <sheetData sheetId="4538"/>
      <sheetData sheetId="4539"/>
      <sheetData sheetId="4540"/>
      <sheetData sheetId="4541"/>
      <sheetData sheetId="4542"/>
      <sheetData sheetId="4543"/>
      <sheetData sheetId="4544"/>
      <sheetData sheetId="4545"/>
      <sheetData sheetId="4546"/>
      <sheetData sheetId="4547"/>
      <sheetData sheetId="4548"/>
      <sheetData sheetId="4549"/>
      <sheetData sheetId="4550"/>
      <sheetData sheetId="4551"/>
      <sheetData sheetId="4552"/>
      <sheetData sheetId="4553"/>
      <sheetData sheetId="4554"/>
      <sheetData sheetId="4555"/>
      <sheetData sheetId="4556"/>
      <sheetData sheetId="4557"/>
      <sheetData sheetId="4558"/>
      <sheetData sheetId="4559"/>
      <sheetData sheetId="4560"/>
      <sheetData sheetId="4561"/>
      <sheetData sheetId="4562"/>
      <sheetData sheetId="4563"/>
      <sheetData sheetId="4564"/>
      <sheetData sheetId="4565"/>
      <sheetData sheetId="4566"/>
      <sheetData sheetId="4567"/>
      <sheetData sheetId="4568"/>
      <sheetData sheetId="4569"/>
      <sheetData sheetId="4570"/>
      <sheetData sheetId="4571"/>
      <sheetData sheetId="4572"/>
      <sheetData sheetId="4573"/>
      <sheetData sheetId="4574"/>
      <sheetData sheetId="4575"/>
      <sheetData sheetId="4576"/>
      <sheetData sheetId="4577"/>
      <sheetData sheetId="4578"/>
      <sheetData sheetId="4579"/>
      <sheetData sheetId="4580"/>
      <sheetData sheetId="4581"/>
      <sheetData sheetId="4582"/>
      <sheetData sheetId="4583"/>
      <sheetData sheetId="4584"/>
      <sheetData sheetId="4585"/>
      <sheetData sheetId="4586"/>
      <sheetData sheetId="4587"/>
      <sheetData sheetId="4588"/>
      <sheetData sheetId="4589"/>
      <sheetData sheetId="4590"/>
      <sheetData sheetId="4591"/>
      <sheetData sheetId="4592"/>
      <sheetData sheetId="4593"/>
      <sheetData sheetId="4594"/>
      <sheetData sheetId="4595"/>
      <sheetData sheetId="4596"/>
      <sheetData sheetId="4597"/>
      <sheetData sheetId="4598"/>
      <sheetData sheetId="4599"/>
      <sheetData sheetId="4600"/>
      <sheetData sheetId="4601"/>
      <sheetData sheetId="4602"/>
      <sheetData sheetId="4603"/>
      <sheetData sheetId="4604"/>
      <sheetData sheetId="4605"/>
      <sheetData sheetId="4606"/>
      <sheetData sheetId="4607"/>
      <sheetData sheetId="4608"/>
      <sheetData sheetId="4609"/>
      <sheetData sheetId="4610"/>
      <sheetData sheetId="4611"/>
      <sheetData sheetId="4612"/>
      <sheetData sheetId="4613"/>
      <sheetData sheetId="4614"/>
      <sheetData sheetId="4615"/>
      <sheetData sheetId="4616"/>
      <sheetData sheetId="4617"/>
      <sheetData sheetId="4618"/>
      <sheetData sheetId="4619"/>
      <sheetData sheetId="4620"/>
      <sheetData sheetId="4621"/>
      <sheetData sheetId="4622"/>
      <sheetData sheetId="4623"/>
      <sheetData sheetId="4624"/>
      <sheetData sheetId="4625"/>
      <sheetData sheetId="4626"/>
      <sheetData sheetId="4627"/>
      <sheetData sheetId="4628"/>
      <sheetData sheetId="4629"/>
      <sheetData sheetId="4630"/>
      <sheetData sheetId="4631"/>
      <sheetData sheetId="4632"/>
      <sheetData sheetId="4633"/>
      <sheetData sheetId="4634"/>
      <sheetData sheetId="4635"/>
      <sheetData sheetId="4636"/>
      <sheetData sheetId="4637"/>
      <sheetData sheetId="4638"/>
      <sheetData sheetId="4639"/>
      <sheetData sheetId="4640"/>
      <sheetData sheetId="4641"/>
      <sheetData sheetId="4642"/>
      <sheetData sheetId="4643"/>
      <sheetData sheetId="4644"/>
      <sheetData sheetId="4645"/>
      <sheetData sheetId="4646"/>
      <sheetData sheetId="4647"/>
      <sheetData sheetId="4648"/>
      <sheetData sheetId="4649"/>
      <sheetData sheetId="4650"/>
      <sheetData sheetId="4651"/>
      <sheetData sheetId="4652"/>
      <sheetData sheetId="4653"/>
      <sheetData sheetId="4654"/>
      <sheetData sheetId="4655"/>
      <sheetData sheetId="4656"/>
      <sheetData sheetId="4657"/>
      <sheetData sheetId="4658"/>
      <sheetData sheetId="4659"/>
      <sheetData sheetId="4660"/>
      <sheetData sheetId="4661"/>
      <sheetData sheetId="4662"/>
      <sheetData sheetId="4663"/>
      <sheetData sheetId="4664"/>
      <sheetData sheetId="4665"/>
      <sheetData sheetId="4666"/>
      <sheetData sheetId="4667"/>
      <sheetData sheetId="4668"/>
      <sheetData sheetId="4669"/>
      <sheetData sheetId="4670"/>
      <sheetData sheetId="4671"/>
      <sheetData sheetId="4672"/>
      <sheetData sheetId="4673"/>
      <sheetData sheetId="4674"/>
      <sheetData sheetId="4675"/>
      <sheetData sheetId="4676"/>
      <sheetData sheetId="4677"/>
      <sheetData sheetId="4678"/>
      <sheetData sheetId="4679"/>
      <sheetData sheetId="4680"/>
      <sheetData sheetId="4681"/>
      <sheetData sheetId="4682"/>
      <sheetData sheetId="4683"/>
      <sheetData sheetId="4684"/>
      <sheetData sheetId="4685"/>
      <sheetData sheetId="4686"/>
      <sheetData sheetId="4687"/>
      <sheetData sheetId="4688"/>
      <sheetData sheetId="4689"/>
      <sheetData sheetId="4690"/>
      <sheetData sheetId="4691"/>
      <sheetData sheetId="4692"/>
      <sheetData sheetId="4693"/>
      <sheetData sheetId="4694"/>
      <sheetData sheetId="4695"/>
      <sheetData sheetId="4696"/>
      <sheetData sheetId="4697"/>
      <sheetData sheetId="4698"/>
      <sheetData sheetId="4699"/>
      <sheetData sheetId="4700"/>
      <sheetData sheetId="4701"/>
      <sheetData sheetId="4702"/>
      <sheetData sheetId="4703"/>
      <sheetData sheetId="4704"/>
      <sheetData sheetId="4705"/>
      <sheetData sheetId="4706"/>
      <sheetData sheetId="4707"/>
      <sheetData sheetId="4708"/>
      <sheetData sheetId="4709"/>
      <sheetData sheetId="4710"/>
      <sheetData sheetId="4711"/>
      <sheetData sheetId="4712"/>
      <sheetData sheetId="4713"/>
      <sheetData sheetId="4714"/>
      <sheetData sheetId="4715"/>
      <sheetData sheetId="4716"/>
      <sheetData sheetId="4717"/>
      <sheetData sheetId="4718"/>
      <sheetData sheetId="4719"/>
      <sheetData sheetId="4720"/>
      <sheetData sheetId="4721"/>
      <sheetData sheetId="4722"/>
      <sheetData sheetId="4723"/>
      <sheetData sheetId="4724"/>
      <sheetData sheetId="4725"/>
      <sheetData sheetId="4726"/>
      <sheetData sheetId="4727"/>
      <sheetData sheetId="4728"/>
      <sheetData sheetId="4729"/>
      <sheetData sheetId="4730"/>
      <sheetData sheetId="4731"/>
      <sheetData sheetId="4732"/>
      <sheetData sheetId="4733"/>
      <sheetData sheetId="4734"/>
      <sheetData sheetId="4735"/>
      <sheetData sheetId="4736"/>
      <sheetData sheetId="4737"/>
      <sheetData sheetId="4738"/>
      <sheetData sheetId="4739"/>
      <sheetData sheetId="4740"/>
      <sheetData sheetId="4741"/>
      <sheetData sheetId="4742"/>
      <sheetData sheetId="4743"/>
      <sheetData sheetId="4744"/>
      <sheetData sheetId="4745"/>
      <sheetData sheetId="4746"/>
      <sheetData sheetId="4747"/>
      <sheetData sheetId="4748"/>
      <sheetData sheetId="4749"/>
      <sheetData sheetId="4750"/>
      <sheetData sheetId="4751"/>
      <sheetData sheetId="4752"/>
      <sheetData sheetId="4753"/>
      <sheetData sheetId="4754"/>
      <sheetData sheetId="4755"/>
      <sheetData sheetId="4756"/>
      <sheetData sheetId="4757"/>
      <sheetData sheetId="4758"/>
      <sheetData sheetId="4759"/>
      <sheetData sheetId="4760"/>
      <sheetData sheetId="4761"/>
      <sheetData sheetId="4762"/>
      <sheetData sheetId="4763"/>
      <sheetData sheetId="4764"/>
      <sheetData sheetId="4765"/>
      <sheetData sheetId="4766"/>
      <sheetData sheetId="4767"/>
      <sheetData sheetId="4768"/>
      <sheetData sheetId="4769"/>
      <sheetData sheetId="4770"/>
      <sheetData sheetId="4771"/>
      <sheetData sheetId="4772"/>
      <sheetData sheetId="4773"/>
      <sheetData sheetId="4774"/>
      <sheetData sheetId="4775"/>
      <sheetData sheetId="4776"/>
      <sheetData sheetId="4777"/>
      <sheetData sheetId="4778"/>
      <sheetData sheetId="4779"/>
      <sheetData sheetId="4780"/>
      <sheetData sheetId="4781"/>
      <sheetData sheetId="4782"/>
      <sheetData sheetId="4783"/>
      <sheetData sheetId="4784"/>
      <sheetData sheetId="4785"/>
      <sheetData sheetId="4786"/>
      <sheetData sheetId="4787"/>
      <sheetData sheetId="4788"/>
      <sheetData sheetId="4789"/>
      <sheetData sheetId="4790"/>
      <sheetData sheetId="4791"/>
      <sheetData sheetId="4792"/>
      <sheetData sheetId="4793"/>
      <sheetData sheetId="4794"/>
      <sheetData sheetId="4795"/>
      <sheetData sheetId="4796"/>
      <sheetData sheetId="4797"/>
      <sheetData sheetId="4798"/>
      <sheetData sheetId="4799"/>
      <sheetData sheetId="4800"/>
      <sheetData sheetId="4801"/>
      <sheetData sheetId="4802"/>
      <sheetData sheetId="4803"/>
      <sheetData sheetId="4804"/>
      <sheetData sheetId="4805"/>
      <sheetData sheetId="4806"/>
      <sheetData sheetId="4807"/>
      <sheetData sheetId="4808"/>
      <sheetData sheetId="4809"/>
      <sheetData sheetId="4810"/>
      <sheetData sheetId="4811"/>
      <sheetData sheetId="4812"/>
      <sheetData sheetId="4813"/>
      <sheetData sheetId="4814"/>
      <sheetData sheetId="4815"/>
      <sheetData sheetId="4816"/>
      <sheetData sheetId="4817"/>
      <sheetData sheetId="4818"/>
      <sheetData sheetId="4819"/>
      <sheetData sheetId="4820"/>
      <sheetData sheetId="4821"/>
      <sheetData sheetId="4822"/>
      <sheetData sheetId="4823"/>
      <sheetData sheetId="4824"/>
      <sheetData sheetId="4825"/>
      <sheetData sheetId="4826"/>
      <sheetData sheetId="4827"/>
      <sheetData sheetId="4828"/>
      <sheetData sheetId="4829"/>
      <sheetData sheetId="4830"/>
      <sheetData sheetId="4831"/>
      <sheetData sheetId="4832"/>
      <sheetData sheetId="4833"/>
      <sheetData sheetId="4834"/>
      <sheetData sheetId="4835"/>
      <sheetData sheetId="4836"/>
      <sheetData sheetId="4837"/>
      <sheetData sheetId="4838"/>
      <sheetData sheetId="4839"/>
      <sheetData sheetId="4840"/>
      <sheetData sheetId="4841"/>
      <sheetData sheetId="4842"/>
      <sheetData sheetId="4843"/>
      <sheetData sheetId="4844"/>
      <sheetData sheetId="4845"/>
      <sheetData sheetId="4846"/>
      <sheetData sheetId="4847"/>
      <sheetData sheetId="4848"/>
      <sheetData sheetId="4849"/>
      <sheetData sheetId="4850"/>
      <sheetData sheetId="4851"/>
      <sheetData sheetId="4852"/>
      <sheetData sheetId="4853"/>
      <sheetData sheetId="4854"/>
      <sheetData sheetId="4855"/>
      <sheetData sheetId="4856"/>
      <sheetData sheetId="4857"/>
      <sheetData sheetId="4858"/>
      <sheetData sheetId="4859"/>
      <sheetData sheetId="4860"/>
      <sheetData sheetId="4861"/>
      <sheetData sheetId="4862"/>
      <sheetData sheetId="4863"/>
      <sheetData sheetId="4864"/>
      <sheetData sheetId="4865"/>
      <sheetData sheetId="4866"/>
      <sheetData sheetId="4867"/>
      <sheetData sheetId="4868"/>
      <sheetData sheetId="4869"/>
      <sheetData sheetId="4870"/>
      <sheetData sheetId="4871"/>
      <sheetData sheetId="4872"/>
      <sheetData sheetId="4873"/>
      <sheetData sheetId="4874"/>
      <sheetData sheetId="4875"/>
      <sheetData sheetId="4876"/>
      <sheetData sheetId="4877"/>
      <sheetData sheetId="4878"/>
      <sheetData sheetId="4879"/>
      <sheetData sheetId="4880"/>
      <sheetData sheetId="4881"/>
      <sheetData sheetId="4882"/>
      <sheetData sheetId="4883"/>
      <sheetData sheetId="4884"/>
      <sheetData sheetId="4885"/>
      <sheetData sheetId="4886"/>
      <sheetData sheetId="4887"/>
      <sheetData sheetId="4888"/>
      <sheetData sheetId="4889"/>
      <sheetData sheetId="4890"/>
      <sheetData sheetId="4891"/>
      <sheetData sheetId="4892"/>
      <sheetData sheetId="4893"/>
      <sheetData sheetId="4894"/>
      <sheetData sheetId="4895"/>
      <sheetData sheetId="4896"/>
      <sheetData sheetId="4897"/>
      <sheetData sheetId="4898"/>
      <sheetData sheetId="4899"/>
      <sheetData sheetId="4900"/>
      <sheetData sheetId="4901"/>
      <sheetData sheetId="4902"/>
      <sheetData sheetId="4903"/>
      <sheetData sheetId="4904"/>
      <sheetData sheetId="4905"/>
      <sheetData sheetId="4906"/>
      <sheetData sheetId="4907"/>
      <sheetData sheetId="4908"/>
      <sheetData sheetId="4909"/>
      <sheetData sheetId="4910"/>
      <sheetData sheetId="4911"/>
      <sheetData sheetId="4912"/>
      <sheetData sheetId="4913"/>
      <sheetData sheetId="4914"/>
      <sheetData sheetId="4915"/>
      <sheetData sheetId="4916"/>
      <sheetData sheetId="4917"/>
      <sheetData sheetId="4918"/>
      <sheetData sheetId="4919"/>
      <sheetData sheetId="4920"/>
      <sheetData sheetId="4921"/>
      <sheetData sheetId="4922"/>
      <sheetData sheetId="4923"/>
      <sheetData sheetId="4924"/>
      <sheetData sheetId="4925"/>
      <sheetData sheetId="4926"/>
      <sheetData sheetId="4927"/>
      <sheetData sheetId="4928"/>
      <sheetData sheetId="4929"/>
      <sheetData sheetId="4930"/>
      <sheetData sheetId="4931"/>
      <sheetData sheetId="4932"/>
      <sheetData sheetId="4933"/>
      <sheetData sheetId="4934"/>
      <sheetData sheetId="4935"/>
      <sheetData sheetId="4936"/>
      <sheetData sheetId="4937"/>
      <sheetData sheetId="4938"/>
      <sheetData sheetId="4939"/>
      <sheetData sheetId="4940"/>
      <sheetData sheetId="4941"/>
      <sheetData sheetId="4942"/>
      <sheetData sheetId="4943"/>
      <sheetData sheetId="4944"/>
      <sheetData sheetId="4945"/>
      <sheetData sheetId="4946"/>
      <sheetData sheetId="4947"/>
      <sheetData sheetId="4948"/>
      <sheetData sheetId="4949"/>
      <sheetData sheetId="4950"/>
      <sheetData sheetId="4951"/>
      <sheetData sheetId="4952"/>
      <sheetData sheetId="4953"/>
      <sheetData sheetId="4954"/>
      <sheetData sheetId="4955"/>
      <sheetData sheetId="4956"/>
      <sheetData sheetId="4957"/>
      <sheetData sheetId="4958"/>
      <sheetData sheetId="4959"/>
      <sheetData sheetId="4960"/>
      <sheetData sheetId="4961"/>
      <sheetData sheetId="4962"/>
      <sheetData sheetId="4963"/>
      <sheetData sheetId="4964"/>
      <sheetData sheetId="4965"/>
      <sheetData sheetId="4966"/>
      <sheetData sheetId="4967"/>
      <sheetData sheetId="4968"/>
      <sheetData sheetId="4969"/>
      <sheetData sheetId="4970"/>
      <sheetData sheetId="4971"/>
      <sheetData sheetId="4972"/>
      <sheetData sheetId="4973"/>
      <sheetData sheetId="4974"/>
      <sheetData sheetId="4975"/>
      <sheetData sheetId="4976"/>
      <sheetData sheetId="4977"/>
      <sheetData sheetId="4978"/>
      <sheetData sheetId="4979"/>
      <sheetData sheetId="4980"/>
      <sheetData sheetId="4981"/>
      <sheetData sheetId="4982"/>
      <sheetData sheetId="4983"/>
      <sheetData sheetId="4984"/>
      <sheetData sheetId="4985"/>
      <sheetData sheetId="4986"/>
      <sheetData sheetId="4987"/>
      <sheetData sheetId="4988"/>
      <sheetData sheetId="4989"/>
      <sheetData sheetId="4990"/>
      <sheetData sheetId="4991"/>
      <sheetData sheetId="4992"/>
      <sheetData sheetId="4993"/>
      <sheetData sheetId="4994"/>
      <sheetData sheetId="4995"/>
      <sheetData sheetId="4996"/>
      <sheetData sheetId="4997"/>
      <sheetData sheetId="4998"/>
      <sheetData sheetId="4999"/>
      <sheetData sheetId="5000"/>
      <sheetData sheetId="5001"/>
      <sheetData sheetId="5002"/>
      <sheetData sheetId="5003"/>
      <sheetData sheetId="5004"/>
      <sheetData sheetId="5005"/>
      <sheetData sheetId="5006"/>
      <sheetData sheetId="5007"/>
      <sheetData sheetId="5008"/>
      <sheetData sheetId="5009"/>
      <sheetData sheetId="5010"/>
      <sheetData sheetId="5011"/>
      <sheetData sheetId="5012"/>
      <sheetData sheetId="5013"/>
      <sheetData sheetId="5014"/>
      <sheetData sheetId="5015"/>
      <sheetData sheetId="5016"/>
      <sheetData sheetId="5017"/>
      <sheetData sheetId="5018"/>
      <sheetData sheetId="5019"/>
      <sheetData sheetId="5020"/>
      <sheetData sheetId="5021"/>
      <sheetData sheetId="5022"/>
      <sheetData sheetId="5023"/>
      <sheetData sheetId="5024"/>
      <sheetData sheetId="5025"/>
      <sheetData sheetId="5026"/>
      <sheetData sheetId="5027"/>
      <sheetData sheetId="5028"/>
      <sheetData sheetId="5029"/>
      <sheetData sheetId="5030"/>
      <sheetData sheetId="5031"/>
      <sheetData sheetId="5032"/>
      <sheetData sheetId="5033"/>
      <sheetData sheetId="5034"/>
      <sheetData sheetId="5035"/>
      <sheetData sheetId="5036"/>
      <sheetData sheetId="5037"/>
      <sheetData sheetId="5038"/>
      <sheetData sheetId="5039"/>
      <sheetData sheetId="5040"/>
      <sheetData sheetId="5041"/>
      <sheetData sheetId="5042"/>
      <sheetData sheetId="5043"/>
      <sheetData sheetId="5044"/>
      <sheetData sheetId="5045"/>
      <sheetData sheetId="5046"/>
      <sheetData sheetId="5047"/>
      <sheetData sheetId="5048"/>
      <sheetData sheetId="5049"/>
      <sheetData sheetId="5050"/>
      <sheetData sheetId="5051"/>
      <sheetData sheetId="5052"/>
      <sheetData sheetId="5053"/>
      <sheetData sheetId="5054"/>
      <sheetData sheetId="5055"/>
      <sheetData sheetId="5056"/>
      <sheetData sheetId="5057"/>
      <sheetData sheetId="5058"/>
      <sheetData sheetId="5059"/>
      <sheetData sheetId="5060"/>
      <sheetData sheetId="5061"/>
      <sheetData sheetId="5062"/>
      <sheetData sheetId="5063"/>
      <sheetData sheetId="5064"/>
      <sheetData sheetId="5065"/>
      <sheetData sheetId="5066"/>
      <sheetData sheetId="5067"/>
      <sheetData sheetId="5068"/>
      <sheetData sheetId="5069"/>
      <sheetData sheetId="5070"/>
      <sheetData sheetId="5071"/>
      <sheetData sheetId="5072"/>
      <sheetData sheetId="5073"/>
      <sheetData sheetId="5074"/>
      <sheetData sheetId="5075"/>
      <sheetData sheetId="5076"/>
      <sheetData sheetId="5077"/>
      <sheetData sheetId="5078"/>
      <sheetData sheetId="5079"/>
      <sheetData sheetId="5080"/>
      <sheetData sheetId="5081"/>
      <sheetData sheetId="5082"/>
      <sheetData sheetId="5083"/>
      <sheetData sheetId="5084"/>
      <sheetData sheetId="5085"/>
      <sheetData sheetId="5086"/>
      <sheetData sheetId="5087"/>
      <sheetData sheetId="5088"/>
      <sheetData sheetId="5089"/>
      <sheetData sheetId="5090"/>
      <sheetData sheetId="5091"/>
      <sheetData sheetId="5092"/>
      <sheetData sheetId="5093"/>
      <sheetData sheetId="5094"/>
      <sheetData sheetId="5095"/>
      <sheetData sheetId="5096"/>
      <sheetData sheetId="5097"/>
      <sheetData sheetId="5098"/>
      <sheetData sheetId="5099"/>
      <sheetData sheetId="5100"/>
      <sheetData sheetId="5101"/>
      <sheetData sheetId="5102"/>
      <sheetData sheetId="5103"/>
      <sheetData sheetId="5104"/>
      <sheetData sheetId="5105"/>
      <sheetData sheetId="5106"/>
      <sheetData sheetId="5107"/>
      <sheetData sheetId="5108"/>
      <sheetData sheetId="5109"/>
      <sheetData sheetId="5110"/>
      <sheetData sheetId="5111"/>
      <sheetData sheetId="5112"/>
      <sheetData sheetId="5113"/>
      <sheetData sheetId="5114"/>
      <sheetData sheetId="5115"/>
      <sheetData sheetId="5116"/>
      <sheetData sheetId="5117"/>
      <sheetData sheetId="5118"/>
      <sheetData sheetId="5119"/>
      <sheetData sheetId="5120"/>
      <sheetData sheetId="5121"/>
      <sheetData sheetId="5122"/>
      <sheetData sheetId="5123"/>
      <sheetData sheetId="5124"/>
      <sheetData sheetId="5125"/>
      <sheetData sheetId="5126"/>
      <sheetData sheetId="5127"/>
      <sheetData sheetId="5128"/>
      <sheetData sheetId="5129"/>
      <sheetData sheetId="5130"/>
      <sheetData sheetId="5131"/>
      <sheetData sheetId="5132"/>
      <sheetData sheetId="5133"/>
      <sheetData sheetId="5134"/>
      <sheetData sheetId="5135"/>
      <sheetData sheetId="5136"/>
      <sheetData sheetId="5137"/>
      <sheetData sheetId="5138"/>
      <sheetData sheetId="5139"/>
      <sheetData sheetId="5140"/>
      <sheetData sheetId="5141"/>
      <sheetData sheetId="5142"/>
      <sheetData sheetId="5143"/>
      <sheetData sheetId="5144"/>
      <sheetData sheetId="5145"/>
      <sheetData sheetId="5146"/>
      <sheetData sheetId="5147"/>
      <sheetData sheetId="5148"/>
      <sheetData sheetId="5149"/>
      <sheetData sheetId="5150"/>
      <sheetData sheetId="5151"/>
      <sheetData sheetId="5152"/>
      <sheetData sheetId="5153"/>
      <sheetData sheetId="5154"/>
      <sheetData sheetId="5155"/>
      <sheetData sheetId="5156"/>
      <sheetData sheetId="5157"/>
      <sheetData sheetId="5158"/>
      <sheetData sheetId="5159"/>
      <sheetData sheetId="5160"/>
      <sheetData sheetId="5161"/>
      <sheetData sheetId="5162"/>
      <sheetData sheetId="5163"/>
      <sheetData sheetId="5164"/>
      <sheetData sheetId="5165"/>
      <sheetData sheetId="5166"/>
      <sheetData sheetId="5167"/>
      <sheetData sheetId="5168"/>
      <sheetData sheetId="5169"/>
      <sheetData sheetId="5170"/>
      <sheetData sheetId="5171"/>
      <sheetData sheetId="5172"/>
      <sheetData sheetId="5173"/>
      <sheetData sheetId="5174"/>
      <sheetData sheetId="5175"/>
      <sheetData sheetId="5176"/>
      <sheetData sheetId="5177"/>
      <sheetData sheetId="5178"/>
      <sheetData sheetId="5179"/>
      <sheetData sheetId="5180"/>
      <sheetData sheetId="5181"/>
      <sheetData sheetId="5182"/>
      <sheetData sheetId="5183"/>
      <sheetData sheetId="5184"/>
      <sheetData sheetId="5185"/>
      <sheetData sheetId="5186"/>
      <sheetData sheetId="5187"/>
      <sheetData sheetId="5188"/>
      <sheetData sheetId="5189"/>
      <sheetData sheetId="5190"/>
      <sheetData sheetId="5191"/>
      <sheetData sheetId="5192"/>
      <sheetData sheetId="5193"/>
      <sheetData sheetId="5194"/>
      <sheetData sheetId="5195"/>
      <sheetData sheetId="5196"/>
      <sheetData sheetId="5197"/>
      <sheetData sheetId="5198"/>
      <sheetData sheetId="5199"/>
      <sheetData sheetId="5200"/>
      <sheetData sheetId="5201"/>
      <sheetData sheetId="5202"/>
      <sheetData sheetId="5203"/>
      <sheetData sheetId="5204"/>
      <sheetData sheetId="5205"/>
      <sheetData sheetId="5206"/>
      <sheetData sheetId="5207"/>
      <sheetData sheetId="5208"/>
      <sheetData sheetId="5209"/>
      <sheetData sheetId="5210"/>
      <sheetData sheetId="5211"/>
      <sheetData sheetId="5212"/>
      <sheetData sheetId="5213"/>
      <sheetData sheetId="5214"/>
      <sheetData sheetId="5215"/>
      <sheetData sheetId="5216"/>
      <sheetData sheetId="5217"/>
      <sheetData sheetId="5218"/>
      <sheetData sheetId="5219"/>
      <sheetData sheetId="5220"/>
      <sheetData sheetId="5221"/>
      <sheetData sheetId="5222"/>
      <sheetData sheetId="5223"/>
      <sheetData sheetId="5224"/>
      <sheetData sheetId="5225"/>
      <sheetData sheetId="5226"/>
      <sheetData sheetId="5227"/>
      <sheetData sheetId="5228"/>
      <sheetData sheetId="5229"/>
      <sheetData sheetId="5230"/>
      <sheetData sheetId="5231"/>
      <sheetData sheetId="5232"/>
      <sheetData sheetId="5233"/>
      <sheetData sheetId="5234"/>
      <sheetData sheetId="5235"/>
      <sheetData sheetId="5236"/>
      <sheetData sheetId="5237"/>
      <sheetData sheetId="5238"/>
      <sheetData sheetId="5239"/>
      <sheetData sheetId="5240"/>
      <sheetData sheetId="5241"/>
      <sheetData sheetId="5242"/>
      <sheetData sheetId="5243"/>
      <sheetData sheetId="5244"/>
      <sheetData sheetId="5245"/>
      <sheetData sheetId="5246"/>
      <sheetData sheetId="5247"/>
      <sheetData sheetId="5248"/>
      <sheetData sheetId="5249"/>
      <sheetData sheetId="5250"/>
      <sheetData sheetId="5251"/>
      <sheetData sheetId="5252"/>
      <sheetData sheetId="5253"/>
      <sheetData sheetId="5254"/>
      <sheetData sheetId="5255"/>
      <sheetData sheetId="5256"/>
      <sheetData sheetId="5257"/>
      <sheetData sheetId="5258"/>
      <sheetData sheetId="5259"/>
      <sheetData sheetId="5260"/>
      <sheetData sheetId="5261"/>
      <sheetData sheetId="5262"/>
      <sheetData sheetId="5263"/>
      <sheetData sheetId="5264"/>
      <sheetData sheetId="5265"/>
      <sheetData sheetId="5266"/>
      <sheetData sheetId="5267"/>
      <sheetData sheetId="5268"/>
      <sheetData sheetId="5269"/>
      <sheetData sheetId="5270"/>
      <sheetData sheetId="5271"/>
      <sheetData sheetId="5272"/>
      <sheetData sheetId="5273"/>
      <sheetData sheetId="5274"/>
      <sheetData sheetId="5275"/>
      <sheetData sheetId="5276"/>
      <sheetData sheetId="5277"/>
      <sheetData sheetId="5278"/>
      <sheetData sheetId="5279"/>
      <sheetData sheetId="5280"/>
      <sheetData sheetId="5281"/>
      <sheetData sheetId="5282"/>
      <sheetData sheetId="5283"/>
      <sheetData sheetId="5284"/>
      <sheetData sheetId="5285"/>
      <sheetData sheetId="5286"/>
      <sheetData sheetId="5287"/>
      <sheetData sheetId="5288"/>
      <sheetData sheetId="5289"/>
      <sheetData sheetId="5290"/>
      <sheetData sheetId="5291"/>
      <sheetData sheetId="5292"/>
      <sheetData sheetId="5293"/>
      <sheetData sheetId="5294"/>
      <sheetData sheetId="5295"/>
      <sheetData sheetId="5296"/>
      <sheetData sheetId="5297"/>
      <sheetData sheetId="5298"/>
      <sheetData sheetId="5299"/>
      <sheetData sheetId="5300"/>
      <sheetData sheetId="5301"/>
      <sheetData sheetId="5302"/>
      <sheetData sheetId="5303"/>
      <sheetData sheetId="5304"/>
      <sheetData sheetId="5305"/>
      <sheetData sheetId="5306"/>
      <sheetData sheetId="5307"/>
      <sheetData sheetId="5308"/>
      <sheetData sheetId="5309"/>
      <sheetData sheetId="5310"/>
      <sheetData sheetId="5311"/>
      <sheetData sheetId="5312"/>
      <sheetData sheetId="5313"/>
      <sheetData sheetId="5314"/>
      <sheetData sheetId="5315"/>
      <sheetData sheetId="5316"/>
      <sheetData sheetId="5317"/>
      <sheetData sheetId="5318"/>
      <sheetData sheetId="5319"/>
      <sheetData sheetId="5320"/>
      <sheetData sheetId="5321"/>
      <sheetData sheetId="5322"/>
      <sheetData sheetId="5323"/>
      <sheetData sheetId="5324"/>
      <sheetData sheetId="5325"/>
      <sheetData sheetId="5326"/>
      <sheetData sheetId="5327"/>
      <sheetData sheetId="5328"/>
      <sheetData sheetId="5329"/>
      <sheetData sheetId="5330"/>
      <sheetData sheetId="5331"/>
      <sheetData sheetId="5332"/>
      <sheetData sheetId="5333"/>
      <sheetData sheetId="5334"/>
      <sheetData sheetId="5335"/>
      <sheetData sheetId="5336"/>
      <sheetData sheetId="5337"/>
      <sheetData sheetId="5338"/>
      <sheetData sheetId="5339"/>
      <sheetData sheetId="5340"/>
      <sheetData sheetId="5341"/>
      <sheetData sheetId="5342"/>
      <sheetData sheetId="5343"/>
      <sheetData sheetId="5344"/>
      <sheetData sheetId="5345"/>
      <sheetData sheetId="5346"/>
      <sheetData sheetId="5347"/>
      <sheetData sheetId="5348"/>
      <sheetData sheetId="5349"/>
      <sheetData sheetId="5350"/>
      <sheetData sheetId="5351"/>
      <sheetData sheetId="5352"/>
      <sheetData sheetId="5353"/>
      <sheetData sheetId="5354"/>
      <sheetData sheetId="5355"/>
      <sheetData sheetId="5356"/>
      <sheetData sheetId="5357"/>
      <sheetData sheetId="5358"/>
      <sheetData sheetId="5359"/>
      <sheetData sheetId="5360"/>
      <sheetData sheetId="5361"/>
      <sheetData sheetId="5362"/>
      <sheetData sheetId="5363"/>
      <sheetData sheetId="5364"/>
      <sheetData sheetId="5365"/>
      <sheetData sheetId="5366"/>
      <sheetData sheetId="5367"/>
      <sheetData sheetId="5368"/>
      <sheetData sheetId="5369"/>
      <sheetData sheetId="5370"/>
      <sheetData sheetId="5371"/>
      <sheetData sheetId="5372"/>
      <sheetData sheetId="5373"/>
      <sheetData sheetId="5374"/>
      <sheetData sheetId="5375"/>
      <sheetData sheetId="5376"/>
      <sheetData sheetId="5377"/>
      <sheetData sheetId="5378"/>
      <sheetData sheetId="5379"/>
      <sheetData sheetId="5380"/>
      <sheetData sheetId="5381"/>
      <sheetData sheetId="5382"/>
      <sheetData sheetId="5383"/>
      <sheetData sheetId="5384"/>
      <sheetData sheetId="5385"/>
      <sheetData sheetId="5386"/>
      <sheetData sheetId="5387"/>
      <sheetData sheetId="5388"/>
      <sheetData sheetId="5389"/>
      <sheetData sheetId="5390"/>
      <sheetData sheetId="5391"/>
      <sheetData sheetId="5392"/>
      <sheetData sheetId="5393"/>
      <sheetData sheetId="5394"/>
      <sheetData sheetId="5395"/>
      <sheetData sheetId="5396"/>
      <sheetData sheetId="5397"/>
      <sheetData sheetId="5398"/>
      <sheetData sheetId="5399"/>
      <sheetData sheetId="5400"/>
      <sheetData sheetId="5401"/>
      <sheetData sheetId="5402"/>
      <sheetData sheetId="5403"/>
      <sheetData sheetId="5404"/>
      <sheetData sheetId="5405"/>
      <sheetData sheetId="5406"/>
      <sheetData sheetId="5407"/>
      <sheetData sheetId="5408"/>
      <sheetData sheetId="5409"/>
      <sheetData sheetId="5410"/>
      <sheetData sheetId="5411"/>
      <sheetData sheetId="5412"/>
      <sheetData sheetId="5413"/>
      <sheetData sheetId="5414"/>
      <sheetData sheetId="5415"/>
      <sheetData sheetId="5416"/>
      <sheetData sheetId="5417"/>
      <sheetData sheetId="5418"/>
      <sheetData sheetId="5419"/>
      <sheetData sheetId="5420"/>
      <sheetData sheetId="5421"/>
      <sheetData sheetId="5422"/>
      <sheetData sheetId="5423"/>
      <sheetData sheetId="5424"/>
      <sheetData sheetId="5425"/>
      <sheetData sheetId="5426"/>
      <sheetData sheetId="5427"/>
      <sheetData sheetId="5428"/>
      <sheetData sheetId="5429"/>
      <sheetData sheetId="5430"/>
      <sheetData sheetId="5431"/>
      <sheetData sheetId="5432"/>
      <sheetData sheetId="5433"/>
      <sheetData sheetId="5434"/>
      <sheetData sheetId="5435"/>
      <sheetData sheetId="5436"/>
      <sheetData sheetId="5437"/>
      <sheetData sheetId="5438"/>
      <sheetData sheetId="5439"/>
      <sheetData sheetId="5440"/>
      <sheetData sheetId="5441"/>
      <sheetData sheetId="5442"/>
      <sheetData sheetId="5443"/>
      <sheetData sheetId="5444"/>
      <sheetData sheetId="5445"/>
      <sheetData sheetId="5446"/>
      <sheetData sheetId="5447"/>
      <sheetData sheetId="5448"/>
      <sheetData sheetId="5449"/>
      <sheetData sheetId="5450"/>
      <sheetData sheetId="5451"/>
      <sheetData sheetId="5452"/>
      <sheetData sheetId="5453"/>
      <sheetData sheetId="5454"/>
      <sheetData sheetId="5455"/>
      <sheetData sheetId="5456"/>
      <sheetData sheetId="5457"/>
      <sheetData sheetId="5458"/>
      <sheetData sheetId="5459"/>
      <sheetData sheetId="5460"/>
      <sheetData sheetId="5461"/>
      <sheetData sheetId="5462"/>
      <sheetData sheetId="5463"/>
      <sheetData sheetId="5464"/>
      <sheetData sheetId="5465"/>
      <sheetData sheetId="5466"/>
      <sheetData sheetId="5467"/>
      <sheetData sheetId="5468"/>
      <sheetData sheetId="5469"/>
      <sheetData sheetId="5470"/>
      <sheetData sheetId="5471"/>
      <sheetData sheetId="5472"/>
      <sheetData sheetId="5473"/>
      <sheetData sheetId="5474"/>
      <sheetData sheetId="5475"/>
      <sheetData sheetId="5476"/>
      <sheetData sheetId="5477"/>
      <sheetData sheetId="5478"/>
      <sheetData sheetId="5479"/>
      <sheetData sheetId="5480"/>
      <sheetData sheetId="5481"/>
      <sheetData sheetId="5482"/>
      <sheetData sheetId="5483"/>
      <sheetData sheetId="5484"/>
      <sheetData sheetId="5485"/>
      <sheetData sheetId="5486"/>
      <sheetData sheetId="5487"/>
      <sheetData sheetId="5488"/>
      <sheetData sheetId="5489"/>
      <sheetData sheetId="5490"/>
      <sheetData sheetId="5491"/>
      <sheetData sheetId="5492"/>
      <sheetData sheetId="5493"/>
      <sheetData sheetId="5494"/>
      <sheetData sheetId="5495"/>
      <sheetData sheetId="5496"/>
      <sheetData sheetId="5497"/>
      <sheetData sheetId="5498"/>
      <sheetData sheetId="5499"/>
      <sheetData sheetId="5500"/>
      <sheetData sheetId="5501"/>
      <sheetData sheetId="5502"/>
      <sheetData sheetId="5503"/>
      <sheetData sheetId="5504"/>
      <sheetData sheetId="5505"/>
      <sheetData sheetId="5506"/>
      <sheetData sheetId="5507"/>
      <sheetData sheetId="5508"/>
      <sheetData sheetId="5509"/>
      <sheetData sheetId="5510"/>
      <sheetData sheetId="5511"/>
      <sheetData sheetId="5512"/>
      <sheetData sheetId="5513"/>
      <sheetData sheetId="5514"/>
      <sheetData sheetId="5515"/>
      <sheetData sheetId="5516"/>
      <sheetData sheetId="5517"/>
      <sheetData sheetId="5518"/>
      <sheetData sheetId="5519"/>
      <sheetData sheetId="5520"/>
      <sheetData sheetId="5521"/>
      <sheetData sheetId="5522"/>
      <sheetData sheetId="5523"/>
      <sheetData sheetId="5524"/>
      <sheetData sheetId="5525"/>
      <sheetData sheetId="5526"/>
      <sheetData sheetId="5527"/>
      <sheetData sheetId="5528"/>
      <sheetData sheetId="5529"/>
      <sheetData sheetId="5530"/>
      <sheetData sheetId="5531"/>
      <sheetData sheetId="5532"/>
      <sheetData sheetId="5533"/>
      <sheetData sheetId="5534"/>
      <sheetData sheetId="5535"/>
      <sheetData sheetId="5536"/>
      <sheetData sheetId="5537"/>
      <sheetData sheetId="5538"/>
      <sheetData sheetId="5539"/>
      <sheetData sheetId="5540"/>
      <sheetData sheetId="5541"/>
      <sheetData sheetId="5542"/>
      <sheetData sheetId="5543"/>
      <sheetData sheetId="5544"/>
      <sheetData sheetId="5545"/>
      <sheetData sheetId="5546"/>
      <sheetData sheetId="5547"/>
      <sheetData sheetId="5548"/>
      <sheetData sheetId="5549"/>
      <sheetData sheetId="5550"/>
      <sheetData sheetId="5551"/>
      <sheetData sheetId="5552"/>
      <sheetData sheetId="5553"/>
      <sheetData sheetId="5554"/>
      <sheetData sheetId="5555"/>
      <sheetData sheetId="5556"/>
      <sheetData sheetId="5557"/>
      <sheetData sheetId="5558"/>
      <sheetData sheetId="5559"/>
      <sheetData sheetId="5560"/>
      <sheetData sheetId="5561"/>
      <sheetData sheetId="5562"/>
      <sheetData sheetId="5563"/>
      <sheetData sheetId="5564"/>
      <sheetData sheetId="5565"/>
      <sheetData sheetId="5566"/>
      <sheetData sheetId="5567"/>
      <sheetData sheetId="5568"/>
      <sheetData sheetId="5569"/>
      <sheetData sheetId="5570"/>
      <sheetData sheetId="5571"/>
      <sheetData sheetId="5572"/>
      <sheetData sheetId="5573"/>
      <sheetData sheetId="5574"/>
      <sheetData sheetId="5575"/>
      <sheetData sheetId="5576"/>
      <sheetData sheetId="5577"/>
      <sheetData sheetId="5578"/>
      <sheetData sheetId="5579"/>
      <sheetData sheetId="5580"/>
      <sheetData sheetId="5581"/>
      <sheetData sheetId="5582"/>
      <sheetData sheetId="5583"/>
      <sheetData sheetId="5584"/>
      <sheetData sheetId="5585"/>
      <sheetData sheetId="5586"/>
      <sheetData sheetId="5587"/>
      <sheetData sheetId="5588"/>
      <sheetData sheetId="5589"/>
      <sheetData sheetId="5590"/>
      <sheetData sheetId="5591"/>
      <sheetData sheetId="5592"/>
      <sheetData sheetId="5593"/>
      <sheetData sheetId="5594"/>
      <sheetData sheetId="5595"/>
      <sheetData sheetId="5596"/>
      <sheetData sheetId="5597"/>
      <sheetData sheetId="5598"/>
      <sheetData sheetId="5599"/>
      <sheetData sheetId="5600"/>
      <sheetData sheetId="5601"/>
      <sheetData sheetId="5602"/>
      <sheetData sheetId="5603"/>
      <sheetData sheetId="5604"/>
      <sheetData sheetId="5605"/>
      <sheetData sheetId="5606"/>
      <sheetData sheetId="5607"/>
      <sheetData sheetId="5608"/>
      <sheetData sheetId="5609"/>
      <sheetData sheetId="5610"/>
      <sheetData sheetId="5611"/>
      <sheetData sheetId="5612"/>
      <sheetData sheetId="5613"/>
      <sheetData sheetId="5614"/>
      <sheetData sheetId="5615"/>
      <sheetData sheetId="5616"/>
      <sheetData sheetId="5617"/>
      <sheetData sheetId="5618"/>
      <sheetData sheetId="5619"/>
      <sheetData sheetId="5620"/>
      <sheetData sheetId="5621"/>
      <sheetData sheetId="5622"/>
      <sheetData sheetId="5623"/>
      <sheetData sheetId="5624"/>
      <sheetData sheetId="5625"/>
      <sheetData sheetId="5626"/>
      <sheetData sheetId="5627"/>
      <sheetData sheetId="5628"/>
      <sheetData sheetId="5629"/>
      <sheetData sheetId="5630"/>
      <sheetData sheetId="5631"/>
      <sheetData sheetId="5632"/>
      <sheetData sheetId="5633"/>
      <sheetData sheetId="5634"/>
      <sheetData sheetId="5635"/>
      <sheetData sheetId="5636"/>
      <sheetData sheetId="5637"/>
      <sheetData sheetId="5638"/>
      <sheetData sheetId="5639"/>
      <sheetData sheetId="5640"/>
      <sheetData sheetId="5641"/>
      <sheetData sheetId="5642"/>
      <sheetData sheetId="5643"/>
      <sheetData sheetId="5644"/>
      <sheetData sheetId="5645"/>
      <sheetData sheetId="5646"/>
      <sheetData sheetId="5647"/>
      <sheetData sheetId="5648"/>
      <sheetData sheetId="5649"/>
      <sheetData sheetId="5650"/>
      <sheetData sheetId="5651"/>
      <sheetData sheetId="5652"/>
      <sheetData sheetId="5653"/>
      <sheetData sheetId="5654"/>
      <sheetData sheetId="5655"/>
      <sheetData sheetId="5656"/>
      <sheetData sheetId="5657"/>
      <sheetData sheetId="5658"/>
      <sheetData sheetId="5659"/>
      <sheetData sheetId="5660"/>
      <sheetData sheetId="5661"/>
      <sheetData sheetId="5662"/>
      <sheetData sheetId="5663"/>
      <sheetData sheetId="5664"/>
      <sheetData sheetId="5665"/>
      <sheetData sheetId="5666"/>
      <sheetData sheetId="5667"/>
      <sheetData sheetId="5668"/>
      <sheetData sheetId="5669"/>
      <sheetData sheetId="5670"/>
      <sheetData sheetId="5671"/>
      <sheetData sheetId="5672"/>
      <sheetData sheetId="5673"/>
      <sheetData sheetId="5674"/>
      <sheetData sheetId="5675"/>
      <sheetData sheetId="5676"/>
      <sheetData sheetId="5677"/>
      <sheetData sheetId="5678"/>
      <sheetData sheetId="5679"/>
      <sheetData sheetId="5680"/>
      <sheetData sheetId="5681"/>
      <sheetData sheetId="5682"/>
      <sheetData sheetId="5683"/>
      <sheetData sheetId="5684"/>
      <sheetData sheetId="5685"/>
      <sheetData sheetId="5686"/>
      <sheetData sheetId="5687"/>
      <sheetData sheetId="5688"/>
      <sheetData sheetId="5689"/>
      <sheetData sheetId="5690"/>
      <sheetData sheetId="5691"/>
      <sheetData sheetId="5692"/>
      <sheetData sheetId="5693"/>
      <sheetData sheetId="5694"/>
      <sheetData sheetId="5695"/>
      <sheetData sheetId="5696"/>
      <sheetData sheetId="5697"/>
      <sheetData sheetId="5698"/>
      <sheetData sheetId="5699"/>
      <sheetData sheetId="5700"/>
      <sheetData sheetId="5701"/>
      <sheetData sheetId="5702"/>
      <sheetData sheetId="5703"/>
      <sheetData sheetId="5704"/>
      <sheetData sheetId="5705"/>
      <sheetData sheetId="5706"/>
      <sheetData sheetId="5707"/>
      <sheetData sheetId="5708"/>
      <sheetData sheetId="5709"/>
      <sheetData sheetId="5710"/>
      <sheetData sheetId="5711"/>
      <sheetData sheetId="5712"/>
      <sheetData sheetId="5713"/>
      <sheetData sheetId="5714"/>
      <sheetData sheetId="5715"/>
      <sheetData sheetId="5716"/>
      <sheetData sheetId="5717"/>
      <sheetData sheetId="5718"/>
      <sheetData sheetId="5719"/>
      <sheetData sheetId="5720"/>
      <sheetData sheetId="5721"/>
      <sheetData sheetId="5722"/>
      <sheetData sheetId="5723"/>
      <sheetData sheetId="5724"/>
      <sheetData sheetId="5725"/>
      <sheetData sheetId="5726"/>
      <sheetData sheetId="5727"/>
      <sheetData sheetId="5728"/>
      <sheetData sheetId="5729"/>
      <sheetData sheetId="5730"/>
      <sheetData sheetId="5731"/>
      <sheetData sheetId="5732"/>
      <sheetData sheetId="5733"/>
      <sheetData sheetId="5734"/>
      <sheetData sheetId="5735"/>
      <sheetData sheetId="5736"/>
      <sheetData sheetId="5737"/>
      <sheetData sheetId="5738"/>
      <sheetData sheetId="5739"/>
      <sheetData sheetId="5740"/>
      <sheetData sheetId="5741"/>
      <sheetData sheetId="5742"/>
      <sheetData sheetId="5743"/>
      <sheetData sheetId="5744"/>
      <sheetData sheetId="5745"/>
      <sheetData sheetId="5746"/>
      <sheetData sheetId="5747"/>
      <sheetData sheetId="5748"/>
      <sheetData sheetId="5749"/>
      <sheetData sheetId="5750"/>
      <sheetData sheetId="5751"/>
      <sheetData sheetId="5752"/>
      <sheetData sheetId="5753"/>
      <sheetData sheetId="5754"/>
      <sheetData sheetId="5755"/>
      <sheetData sheetId="5756"/>
      <sheetData sheetId="5757"/>
      <sheetData sheetId="5758"/>
      <sheetData sheetId="5759"/>
      <sheetData sheetId="5760"/>
      <sheetData sheetId="5761"/>
      <sheetData sheetId="5762"/>
      <sheetData sheetId="5763"/>
      <sheetData sheetId="5764"/>
      <sheetData sheetId="5765"/>
      <sheetData sheetId="5766"/>
      <sheetData sheetId="5767"/>
      <sheetData sheetId="5768"/>
      <sheetData sheetId="5769"/>
      <sheetData sheetId="5770"/>
      <sheetData sheetId="5771"/>
      <sheetData sheetId="5772"/>
      <sheetData sheetId="5773"/>
      <sheetData sheetId="5774"/>
      <sheetData sheetId="5775"/>
      <sheetData sheetId="5776"/>
      <sheetData sheetId="5777"/>
      <sheetData sheetId="5778"/>
      <sheetData sheetId="5779"/>
      <sheetData sheetId="5780"/>
      <sheetData sheetId="5781"/>
      <sheetData sheetId="5782"/>
      <sheetData sheetId="5783"/>
      <sheetData sheetId="5784"/>
      <sheetData sheetId="5785"/>
      <sheetData sheetId="5786"/>
      <sheetData sheetId="5787"/>
      <sheetData sheetId="5788"/>
      <sheetData sheetId="5789"/>
      <sheetData sheetId="5790"/>
      <sheetData sheetId="5791"/>
      <sheetData sheetId="5792"/>
      <sheetData sheetId="5793"/>
      <sheetData sheetId="5794"/>
      <sheetData sheetId="5795"/>
      <sheetData sheetId="5796"/>
      <sheetData sheetId="5797"/>
      <sheetData sheetId="5798"/>
      <sheetData sheetId="5799"/>
      <sheetData sheetId="5800"/>
      <sheetData sheetId="5801"/>
      <sheetData sheetId="5802"/>
      <sheetData sheetId="5803"/>
      <sheetData sheetId="5804"/>
      <sheetData sheetId="5805"/>
      <sheetData sheetId="5806"/>
      <sheetData sheetId="5807"/>
      <sheetData sheetId="5808"/>
      <sheetData sheetId="5809"/>
      <sheetData sheetId="5810"/>
      <sheetData sheetId="5811"/>
      <sheetData sheetId="5812"/>
      <sheetData sheetId="5813"/>
      <sheetData sheetId="5814"/>
      <sheetData sheetId="5815"/>
      <sheetData sheetId="5816"/>
      <sheetData sheetId="5817"/>
      <sheetData sheetId="5818"/>
      <sheetData sheetId="5819"/>
      <sheetData sheetId="5820"/>
      <sheetData sheetId="5821"/>
      <sheetData sheetId="5822"/>
      <sheetData sheetId="5823"/>
      <sheetData sheetId="5824"/>
      <sheetData sheetId="5825"/>
      <sheetData sheetId="5826"/>
      <sheetData sheetId="5827"/>
      <sheetData sheetId="5828"/>
      <sheetData sheetId="5829"/>
      <sheetData sheetId="5830"/>
      <sheetData sheetId="5831"/>
      <sheetData sheetId="5832"/>
      <sheetData sheetId="5833"/>
      <sheetData sheetId="5834"/>
      <sheetData sheetId="5835"/>
      <sheetData sheetId="5836"/>
      <sheetData sheetId="5837"/>
      <sheetData sheetId="5838"/>
      <sheetData sheetId="5839"/>
      <sheetData sheetId="5840"/>
      <sheetData sheetId="5841"/>
      <sheetData sheetId="5842"/>
      <sheetData sheetId="5843"/>
      <sheetData sheetId="5844"/>
      <sheetData sheetId="5845"/>
      <sheetData sheetId="5846"/>
      <sheetData sheetId="5847"/>
      <sheetData sheetId="5848"/>
      <sheetData sheetId="5849"/>
      <sheetData sheetId="5850"/>
      <sheetData sheetId="5851"/>
      <sheetData sheetId="5852"/>
      <sheetData sheetId="5853"/>
      <sheetData sheetId="5854"/>
      <sheetData sheetId="5855"/>
      <sheetData sheetId="5856"/>
      <sheetData sheetId="5857"/>
      <sheetData sheetId="5858"/>
      <sheetData sheetId="5859"/>
      <sheetData sheetId="5860"/>
      <sheetData sheetId="5861"/>
      <sheetData sheetId="5862"/>
      <sheetData sheetId="5863"/>
      <sheetData sheetId="5864"/>
      <sheetData sheetId="5865"/>
      <sheetData sheetId="5866"/>
      <sheetData sheetId="5867"/>
      <sheetData sheetId="5868"/>
      <sheetData sheetId="5869"/>
      <sheetData sheetId="5870"/>
      <sheetData sheetId="5871"/>
      <sheetData sheetId="5872"/>
      <sheetData sheetId="5873"/>
      <sheetData sheetId="5874"/>
      <sheetData sheetId="5875"/>
      <sheetData sheetId="5876"/>
      <sheetData sheetId="5877"/>
      <sheetData sheetId="5878"/>
      <sheetData sheetId="5879"/>
      <sheetData sheetId="5880"/>
      <sheetData sheetId="5881"/>
      <sheetData sheetId="5882"/>
      <sheetData sheetId="5883"/>
      <sheetData sheetId="5884"/>
      <sheetData sheetId="5885"/>
      <sheetData sheetId="5886"/>
      <sheetData sheetId="5887"/>
      <sheetData sheetId="5888"/>
      <sheetData sheetId="5889"/>
      <sheetData sheetId="5890"/>
      <sheetData sheetId="5891"/>
      <sheetData sheetId="5892"/>
      <sheetData sheetId="5893"/>
      <sheetData sheetId="5894"/>
      <sheetData sheetId="5895"/>
      <sheetData sheetId="5896"/>
      <sheetData sheetId="5897"/>
      <sheetData sheetId="5898"/>
      <sheetData sheetId="5899"/>
      <sheetData sheetId="5900"/>
      <sheetData sheetId="5901"/>
      <sheetData sheetId="5902"/>
      <sheetData sheetId="5903"/>
      <sheetData sheetId="5904"/>
      <sheetData sheetId="5905"/>
      <sheetData sheetId="5906"/>
      <sheetData sheetId="5907"/>
      <sheetData sheetId="5908"/>
      <sheetData sheetId="5909"/>
      <sheetData sheetId="5910"/>
      <sheetData sheetId="5911"/>
      <sheetData sheetId="5912"/>
      <sheetData sheetId="5913"/>
      <sheetData sheetId="5914"/>
      <sheetData sheetId="5915"/>
      <sheetData sheetId="5916"/>
      <sheetData sheetId="5917"/>
      <sheetData sheetId="5918"/>
      <sheetData sheetId="5919"/>
      <sheetData sheetId="5920"/>
      <sheetData sheetId="5921"/>
      <sheetData sheetId="5922"/>
      <sheetData sheetId="5923"/>
      <sheetData sheetId="5924"/>
      <sheetData sheetId="5925"/>
      <sheetData sheetId="5926"/>
      <sheetData sheetId="5927"/>
      <sheetData sheetId="5928"/>
      <sheetData sheetId="5929"/>
      <sheetData sheetId="5930"/>
      <sheetData sheetId="5931"/>
      <sheetData sheetId="5932">
        <row r="7">
          <cell r="A7" t="str">
            <v>{c}</v>
          </cell>
        </row>
      </sheetData>
      <sheetData sheetId="5933"/>
      <sheetData sheetId="5934"/>
      <sheetData sheetId="5935"/>
      <sheetData sheetId="5936"/>
      <sheetData sheetId="5937"/>
      <sheetData sheetId="5938"/>
      <sheetData sheetId="5939"/>
      <sheetData sheetId="5940"/>
      <sheetData sheetId="5941"/>
      <sheetData sheetId="5942"/>
      <sheetData sheetId="5943"/>
      <sheetData sheetId="5944"/>
      <sheetData sheetId="5945"/>
      <sheetData sheetId="5946"/>
      <sheetData sheetId="5947"/>
      <sheetData sheetId="5948"/>
      <sheetData sheetId="5949"/>
      <sheetData sheetId="5950"/>
      <sheetData sheetId="5951"/>
      <sheetData sheetId="5952"/>
      <sheetData sheetId="5953"/>
      <sheetData sheetId="5954"/>
      <sheetData sheetId="5955"/>
      <sheetData sheetId="5956"/>
      <sheetData sheetId="5957"/>
      <sheetData sheetId="5958"/>
      <sheetData sheetId="5959"/>
      <sheetData sheetId="5960"/>
      <sheetData sheetId="5961"/>
      <sheetData sheetId="5962"/>
      <sheetData sheetId="5963"/>
      <sheetData sheetId="5964"/>
      <sheetData sheetId="5965"/>
      <sheetData sheetId="5966"/>
      <sheetData sheetId="5967"/>
      <sheetData sheetId="5968"/>
      <sheetData sheetId="5969"/>
      <sheetData sheetId="5970"/>
      <sheetData sheetId="5971"/>
      <sheetData sheetId="5972"/>
      <sheetData sheetId="5973"/>
      <sheetData sheetId="5974"/>
      <sheetData sheetId="5975"/>
      <sheetData sheetId="5976"/>
      <sheetData sheetId="5977"/>
      <sheetData sheetId="5978"/>
      <sheetData sheetId="5979"/>
      <sheetData sheetId="5980"/>
      <sheetData sheetId="5981"/>
      <sheetData sheetId="5982"/>
      <sheetData sheetId="5983"/>
      <sheetData sheetId="5984"/>
      <sheetData sheetId="5985"/>
      <sheetData sheetId="5986"/>
      <sheetData sheetId="5987"/>
      <sheetData sheetId="5988"/>
      <sheetData sheetId="5989"/>
      <sheetData sheetId="5990"/>
      <sheetData sheetId="5991"/>
      <sheetData sheetId="5992"/>
      <sheetData sheetId="5993"/>
      <sheetData sheetId="5994"/>
      <sheetData sheetId="5995"/>
      <sheetData sheetId="5996"/>
      <sheetData sheetId="5997"/>
      <sheetData sheetId="5998"/>
      <sheetData sheetId="5999"/>
      <sheetData sheetId="6000"/>
      <sheetData sheetId="6001"/>
      <sheetData sheetId="6002"/>
      <sheetData sheetId="6003"/>
      <sheetData sheetId="6004"/>
      <sheetData sheetId="6005"/>
      <sheetData sheetId="6006"/>
      <sheetData sheetId="6007"/>
      <sheetData sheetId="6008"/>
      <sheetData sheetId="6009"/>
      <sheetData sheetId="6010"/>
      <sheetData sheetId="6011"/>
      <sheetData sheetId="6012"/>
      <sheetData sheetId="6013"/>
      <sheetData sheetId="6014"/>
      <sheetData sheetId="6015"/>
      <sheetData sheetId="6016"/>
      <sheetData sheetId="6017"/>
      <sheetData sheetId="6018"/>
      <sheetData sheetId="6019"/>
      <sheetData sheetId="6020"/>
      <sheetData sheetId="6021"/>
      <sheetData sheetId="6022"/>
      <sheetData sheetId="6023"/>
      <sheetData sheetId="6024"/>
      <sheetData sheetId="6025"/>
      <sheetData sheetId="6026"/>
      <sheetData sheetId="6027"/>
      <sheetData sheetId="6028"/>
      <sheetData sheetId="6029"/>
      <sheetData sheetId="6030"/>
      <sheetData sheetId="6031"/>
      <sheetData sheetId="6032"/>
      <sheetData sheetId="6033"/>
      <sheetData sheetId="6034"/>
      <sheetData sheetId="6035"/>
      <sheetData sheetId="6036"/>
      <sheetData sheetId="6037"/>
      <sheetData sheetId="6038"/>
      <sheetData sheetId="6039"/>
      <sheetData sheetId="6040"/>
      <sheetData sheetId="6041"/>
      <sheetData sheetId="6042"/>
      <sheetData sheetId="6043"/>
      <sheetData sheetId="6044"/>
      <sheetData sheetId="6045"/>
      <sheetData sheetId="6046"/>
      <sheetData sheetId="6047"/>
      <sheetData sheetId="6048"/>
      <sheetData sheetId="6049"/>
      <sheetData sheetId="6050"/>
      <sheetData sheetId="6051"/>
      <sheetData sheetId="6052"/>
      <sheetData sheetId="6053"/>
      <sheetData sheetId="6054"/>
      <sheetData sheetId="6055"/>
      <sheetData sheetId="6056"/>
      <sheetData sheetId="6057"/>
      <sheetData sheetId="6058"/>
      <sheetData sheetId="6059"/>
      <sheetData sheetId="6060"/>
      <sheetData sheetId="6061"/>
      <sheetData sheetId="6062"/>
      <sheetData sheetId="6063"/>
      <sheetData sheetId="6064"/>
      <sheetData sheetId="6065"/>
      <sheetData sheetId="6066"/>
      <sheetData sheetId="6067"/>
      <sheetData sheetId="6068"/>
      <sheetData sheetId="6069"/>
      <sheetData sheetId="6070"/>
      <sheetData sheetId="6071"/>
      <sheetData sheetId="6072"/>
      <sheetData sheetId="6073"/>
      <sheetData sheetId="6074"/>
      <sheetData sheetId="6075"/>
      <sheetData sheetId="6076"/>
      <sheetData sheetId="6077"/>
      <sheetData sheetId="6078"/>
      <sheetData sheetId="6079"/>
      <sheetData sheetId="6080"/>
      <sheetData sheetId="6081"/>
      <sheetData sheetId="6082"/>
      <sheetData sheetId="6083"/>
      <sheetData sheetId="6084"/>
      <sheetData sheetId="6085"/>
      <sheetData sheetId="6086"/>
      <sheetData sheetId="6087"/>
      <sheetData sheetId="6088"/>
      <sheetData sheetId="6089"/>
      <sheetData sheetId="6090"/>
      <sheetData sheetId="6091"/>
      <sheetData sheetId="6092"/>
      <sheetData sheetId="6093"/>
      <sheetData sheetId="6094"/>
      <sheetData sheetId="6095"/>
      <sheetData sheetId="6096"/>
      <sheetData sheetId="6097"/>
      <sheetData sheetId="6098"/>
      <sheetData sheetId="6099"/>
      <sheetData sheetId="6100"/>
      <sheetData sheetId="6101"/>
      <sheetData sheetId="6102"/>
      <sheetData sheetId="6103"/>
      <sheetData sheetId="6104"/>
      <sheetData sheetId="6105"/>
      <sheetData sheetId="6106"/>
      <sheetData sheetId="6107"/>
      <sheetData sheetId="6108"/>
      <sheetData sheetId="6109"/>
      <sheetData sheetId="6110"/>
      <sheetData sheetId="6111"/>
      <sheetData sheetId="6112"/>
      <sheetData sheetId="6113"/>
      <sheetData sheetId="6114"/>
      <sheetData sheetId="6115"/>
      <sheetData sheetId="6116"/>
      <sheetData sheetId="6117"/>
      <sheetData sheetId="6118"/>
      <sheetData sheetId="6119"/>
      <sheetData sheetId="6120"/>
      <sheetData sheetId="6121"/>
      <sheetData sheetId="6122"/>
      <sheetData sheetId="6123"/>
      <sheetData sheetId="6124"/>
      <sheetData sheetId="6125"/>
      <sheetData sheetId="6126"/>
      <sheetData sheetId="6127"/>
      <sheetData sheetId="6128"/>
      <sheetData sheetId="6129"/>
      <sheetData sheetId="6130"/>
      <sheetData sheetId="6131"/>
      <sheetData sheetId="6132"/>
      <sheetData sheetId="6133"/>
      <sheetData sheetId="6134"/>
      <sheetData sheetId="6135"/>
      <sheetData sheetId="6136"/>
      <sheetData sheetId="6137"/>
      <sheetData sheetId="6138"/>
      <sheetData sheetId="6139"/>
      <sheetData sheetId="6140"/>
      <sheetData sheetId="6141"/>
      <sheetData sheetId="6142"/>
      <sheetData sheetId="6143"/>
      <sheetData sheetId="6144"/>
      <sheetData sheetId="6145"/>
      <sheetData sheetId="6146"/>
      <sheetData sheetId="6147"/>
      <sheetData sheetId="6148"/>
      <sheetData sheetId="6149"/>
      <sheetData sheetId="6150"/>
      <sheetData sheetId="6151"/>
      <sheetData sheetId="6152"/>
      <sheetData sheetId="6153"/>
      <sheetData sheetId="6154"/>
      <sheetData sheetId="6155"/>
      <sheetData sheetId="6156"/>
      <sheetData sheetId="6157"/>
      <sheetData sheetId="6158"/>
      <sheetData sheetId="6159"/>
      <sheetData sheetId="6160"/>
      <sheetData sheetId="6161"/>
      <sheetData sheetId="6162"/>
      <sheetData sheetId="6163"/>
      <sheetData sheetId="6164"/>
      <sheetData sheetId="6165"/>
      <sheetData sheetId="6166"/>
      <sheetData sheetId="6167"/>
      <sheetData sheetId="6168"/>
      <sheetData sheetId="6169"/>
      <sheetData sheetId="6170"/>
      <sheetData sheetId="6171"/>
      <sheetData sheetId="6172"/>
      <sheetData sheetId="6173"/>
      <sheetData sheetId="6174"/>
      <sheetData sheetId="6175"/>
      <sheetData sheetId="6176"/>
      <sheetData sheetId="6177"/>
      <sheetData sheetId="6178"/>
      <sheetData sheetId="6179"/>
      <sheetData sheetId="6180"/>
      <sheetData sheetId="6181"/>
      <sheetData sheetId="6182"/>
      <sheetData sheetId="6183"/>
      <sheetData sheetId="6184"/>
      <sheetData sheetId="6185"/>
      <sheetData sheetId="6186"/>
      <sheetData sheetId="6187"/>
      <sheetData sheetId="6188"/>
      <sheetData sheetId="6189"/>
      <sheetData sheetId="6190"/>
      <sheetData sheetId="6191"/>
      <sheetData sheetId="6192"/>
      <sheetData sheetId="6193"/>
      <sheetData sheetId="6194"/>
      <sheetData sheetId="6195"/>
      <sheetData sheetId="6196"/>
      <sheetData sheetId="6197"/>
      <sheetData sheetId="6198"/>
      <sheetData sheetId="6199"/>
      <sheetData sheetId="6200"/>
      <sheetData sheetId="6201"/>
      <sheetData sheetId="6202"/>
      <sheetData sheetId="6203"/>
      <sheetData sheetId="6204"/>
      <sheetData sheetId="6205"/>
      <sheetData sheetId="6206"/>
      <sheetData sheetId="6207"/>
      <sheetData sheetId="6208"/>
      <sheetData sheetId="6209"/>
      <sheetData sheetId="6210"/>
      <sheetData sheetId="6211"/>
      <sheetData sheetId="6212"/>
      <sheetData sheetId="6213"/>
      <sheetData sheetId="6214"/>
      <sheetData sheetId="6215"/>
      <sheetData sheetId="6216"/>
      <sheetData sheetId="6217"/>
      <sheetData sheetId="6218"/>
      <sheetData sheetId="6219"/>
      <sheetData sheetId="6220"/>
      <sheetData sheetId="6221"/>
      <sheetData sheetId="6222"/>
      <sheetData sheetId="6223"/>
      <sheetData sheetId="6224"/>
      <sheetData sheetId="6225"/>
      <sheetData sheetId="6226"/>
      <sheetData sheetId="6227"/>
      <sheetData sheetId="6228"/>
      <sheetData sheetId="6229"/>
      <sheetData sheetId="6230"/>
      <sheetData sheetId="6231"/>
      <sheetData sheetId="6232"/>
      <sheetData sheetId="6233"/>
      <sheetData sheetId="6234"/>
      <sheetData sheetId="6235"/>
      <sheetData sheetId="6236"/>
      <sheetData sheetId="6237"/>
      <sheetData sheetId="6238"/>
      <sheetData sheetId="6239"/>
      <sheetData sheetId="6240"/>
      <sheetData sheetId="6241"/>
      <sheetData sheetId="6242"/>
      <sheetData sheetId="6243"/>
      <sheetData sheetId="6244"/>
      <sheetData sheetId="6245"/>
      <sheetData sheetId="6246"/>
      <sheetData sheetId="6247"/>
      <sheetData sheetId="6248"/>
      <sheetData sheetId="6249"/>
      <sheetData sheetId="6250"/>
      <sheetData sheetId="6251"/>
      <sheetData sheetId="6252"/>
      <sheetData sheetId="6253"/>
      <sheetData sheetId="6254"/>
      <sheetData sheetId="6255"/>
      <sheetData sheetId="6256"/>
      <sheetData sheetId="6257"/>
      <sheetData sheetId="6258"/>
      <sheetData sheetId="6259"/>
      <sheetData sheetId="6260"/>
      <sheetData sheetId="6261"/>
      <sheetData sheetId="6262"/>
      <sheetData sheetId="6263"/>
      <sheetData sheetId="6264"/>
      <sheetData sheetId="6265"/>
      <sheetData sheetId="6266"/>
      <sheetData sheetId="6267"/>
      <sheetData sheetId="6268"/>
      <sheetData sheetId="6269"/>
      <sheetData sheetId="6270"/>
      <sheetData sheetId="6271"/>
      <sheetData sheetId="6272"/>
      <sheetData sheetId="6273"/>
      <sheetData sheetId="6274"/>
      <sheetData sheetId="6275"/>
      <sheetData sheetId="6276"/>
      <sheetData sheetId="6277"/>
      <sheetData sheetId="6278"/>
      <sheetData sheetId="6279"/>
      <sheetData sheetId="6280"/>
      <sheetData sheetId="6281"/>
      <sheetData sheetId="6282"/>
      <sheetData sheetId="6283"/>
      <sheetData sheetId="6284"/>
      <sheetData sheetId="6285"/>
      <sheetData sheetId="6286"/>
      <sheetData sheetId="6287"/>
      <sheetData sheetId="6288"/>
      <sheetData sheetId="6289"/>
      <sheetData sheetId="6290"/>
      <sheetData sheetId="6291"/>
      <sheetData sheetId="6292"/>
      <sheetData sheetId="6293"/>
      <sheetData sheetId="6294"/>
      <sheetData sheetId="6295"/>
      <sheetData sheetId="6296"/>
      <sheetData sheetId="6297"/>
      <sheetData sheetId="6298"/>
      <sheetData sheetId="6299"/>
      <sheetData sheetId="6300"/>
      <sheetData sheetId="6301"/>
      <sheetData sheetId="6302"/>
      <sheetData sheetId="6303"/>
      <sheetData sheetId="6304"/>
      <sheetData sheetId="6305"/>
      <sheetData sheetId="6306"/>
      <sheetData sheetId="6307"/>
      <sheetData sheetId="6308"/>
      <sheetData sheetId="6309"/>
      <sheetData sheetId="6310"/>
      <sheetData sheetId="6311"/>
      <sheetData sheetId="6312"/>
      <sheetData sheetId="6313"/>
      <sheetData sheetId="6314"/>
      <sheetData sheetId="6315"/>
      <sheetData sheetId="6316"/>
      <sheetData sheetId="6317"/>
      <sheetData sheetId="6318"/>
      <sheetData sheetId="6319"/>
      <sheetData sheetId="6320"/>
      <sheetData sheetId="6321"/>
      <sheetData sheetId="6322"/>
      <sheetData sheetId="6323"/>
      <sheetData sheetId="6324"/>
      <sheetData sheetId="6325"/>
      <sheetData sheetId="6326"/>
      <sheetData sheetId="6327"/>
      <sheetData sheetId="6328"/>
      <sheetData sheetId="6329"/>
      <sheetData sheetId="6330"/>
      <sheetData sheetId="6331"/>
      <sheetData sheetId="6332"/>
      <sheetData sheetId="6333"/>
      <sheetData sheetId="6334"/>
      <sheetData sheetId="6335"/>
      <sheetData sheetId="6336"/>
      <sheetData sheetId="6337"/>
      <sheetData sheetId="6338"/>
      <sheetData sheetId="6339"/>
      <sheetData sheetId="6340"/>
      <sheetData sheetId="6341"/>
      <sheetData sheetId="6342"/>
      <sheetData sheetId="6343"/>
      <sheetData sheetId="6344"/>
      <sheetData sheetId="6345"/>
      <sheetData sheetId="6346"/>
      <sheetData sheetId="6347"/>
      <sheetData sheetId="6348"/>
      <sheetData sheetId="6349"/>
      <sheetData sheetId="6350"/>
      <sheetData sheetId="6351"/>
      <sheetData sheetId="6352"/>
      <sheetData sheetId="6353"/>
      <sheetData sheetId="6354"/>
      <sheetData sheetId="6355"/>
      <sheetData sheetId="6356"/>
      <sheetData sheetId="6357"/>
      <sheetData sheetId="6358"/>
      <sheetData sheetId="6359"/>
      <sheetData sheetId="6360"/>
      <sheetData sheetId="6361"/>
      <sheetData sheetId="6362"/>
      <sheetData sheetId="6363"/>
      <sheetData sheetId="6364"/>
      <sheetData sheetId="6365"/>
      <sheetData sheetId="6366"/>
      <sheetData sheetId="6367"/>
      <sheetData sheetId="6368"/>
      <sheetData sheetId="6369"/>
      <sheetData sheetId="6370"/>
      <sheetData sheetId="6371"/>
      <sheetData sheetId="6372"/>
      <sheetData sheetId="6373"/>
      <sheetData sheetId="6374"/>
      <sheetData sheetId="6375"/>
      <sheetData sheetId="6376"/>
      <sheetData sheetId="6377"/>
      <sheetData sheetId="6378"/>
      <sheetData sheetId="6379"/>
      <sheetData sheetId="6380"/>
      <sheetData sheetId="6381"/>
      <sheetData sheetId="6382"/>
      <sheetData sheetId="6383"/>
      <sheetData sheetId="6384"/>
      <sheetData sheetId="6385"/>
      <sheetData sheetId="6386"/>
      <sheetData sheetId="6387"/>
      <sheetData sheetId="6388"/>
      <sheetData sheetId="6389"/>
      <sheetData sheetId="6390"/>
      <sheetData sheetId="6391"/>
      <sheetData sheetId="6392"/>
      <sheetData sheetId="6393"/>
      <sheetData sheetId="6394"/>
      <sheetData sheetId="6395"/>
      <sheetData sheetId="6396"/>
      <sheetData sheetId="6397"/>
      <sheetData sheetId="6398"/>
      <sheetData sheetId="6399"/>
      <sheetData sheetId="6400"/>
      <sheetData sheetId="6401"/>
      <sheetData sheetId="6402"/>
      <sheetData sheetId="6403"/>
      <sheetData sheetId="6404"/>
      <sheetData sheetId="6405"/>
      <sheetData sheetId="6406"/>
      <sheetData sheetId="6407"/>
      <sheetData sheetId="6408"/>
      <sheetData sheetId="6409"/>
      <sheetData sheetId="6410"/>
      <sheetData sheetId="6411"/>
      <sheetData sheetId="6412"/>
      <sheetData sheetId="6413"/>
      <sheetData sheetId="6414"/>
      <sheetData sheetId="6415"/>
      <sheetData sheetId="6416"/>
      <sheetData sheetId="6417"/>
      <sheetData sheetId="6418"/>
      <sheetData sheetId="6419"/>
      <sheetData sheetId="6420"/>
      <sheetData sheetId="6421"/>
      <sheetData sheetId="6422"/>
      <sheetData sheetId="6423"/>
      <sheetData sheetId="6424"/>
      <sheetData sheetId="6425"/>
      <sheetData sheetId="6426"/>
      <sheetData sheetId="6427"/>
      <sheetData sheetId="6428"/>
      <sheetData sheetId="6429"/>
      <sheetData sheetId="6430"/>
      <sheetData sheetId="6431"/>
      <sheetData sheetId="6432"/>
      <sheetData sheetId="6433"/>
      <sheetData sheetId="6434"/>
      <sheetData sheetId="6435"/>
      <sheetData sheetId="6436"/>
      <sheetData sheetId="6437"/>
      <sheetData sheetId="6438"/>
      <sheetData sheetId="6439"/>
      <sheetData sheetId="6440"/>
      <sheetData sheetId="6441"/>
      <sheetData sheetId="6442"/>
      <sheetData sheetId="6443"/>
      <sheetData sheetId="6444"/>
      <sheetData sheetId="6445"/>
      <sheetData sheetId="6446"/>
      <sheetData sheetId="6447"/>
      <sheetData sheetId="6448"/>
      <sheetData sheetId="6449"/>
      <sheetData sheetId="6450"/>
      <sheetData sheetId="6451"/>
      <sheetData sheetId="6452"/>
      <sheetData sheetId="6453"/>
      <sheetData sheetId="6454"/>
      <sheetData sheetId="6455"/>
      <sheetData sheetId="6456"/>
      <sheetData sheetId="6457"/>
      <sheetData sheetId="6458"/>
      <sheetData sheetId="6459"/>
      <sheetData sheetId="6460"/>
      <sheetData sheetId="6461"/>
      <sheetData sheetId="6462"/>
      <sheetData sheetId="6463"/>
      <sheetData sheetId="6464"/>
      <sheetData sheetId="6465"/>
      <sheetData sheetId="6466"/>
      <sheetData sheetId="6467"/>
      <sheetData sheetId="6468"/>
      <sheetData sheetId="6469"/>
      <sheetData sheetId="6470"/>
      <sheetData sheetId="6471"/>
      <sheetData sheetId="6472"/>
      <sheetData sheetId="6473"/>
      <sheetData sheetId="6474"/>
      <sheetData sheetId="6475"/>
      <sheetData sheetId="6476"/>
      <sheetData sheetId="6477"/>
      <sheetData sheetId="6478"/>
      <sheetData sheetId="6479"/>
      <sheetData sheetId="6480"/>
      <sheetData sheetId="6481"/>
      <sheetData sheetId="6482"/>
      <sheetData sheetId="6483"/>
      <sheetData sheetId="6484"/>
      <sheetData sheetId="6485"/>
      <sheetData sheetId="6486"/>
      <sheetData sheetId="6487"/>
      <sheetData sheetId="6488"/>
      <sheetData sheetId="6489"/>
      <sheetData sheetId="6490"/>
      <sheetData sheetId="6491"/>
      <sheetData sheetId="6492"/>
      <sheetData sheetId="6493"/>
      <sheetData sheetId="6494"/>
      <sheetData sheetId="6495"/>
      <sheetData sheetId="6496"/>
      <sheetData sheetId="6497"/>
      <sheetData sheetId="6498"/>
      <sheetData sheetId="6499"/>
      <sheetData sheetId="6500"/>
      <sheetData sheetId="6501"/>
      <sheetData sheetId="6502"/>
      <sheetData sheetId="6503"/>
      <sheetData sheetId="6504"/>
      <sheetData sheetId="6505"/>
      <sheetData sheetId="6506"/>
      <sheetData sheetId="6507"/>
      <sheetData sheetId="6508"/>
      <sheetData sheetId="6509"/>
      <sheetData sheetId="6510"/>
      <sheetData sheetId="6511"/>
      <sheetData sheetId="6512"/>
      <sheetData sheetId="6513"/>
      <sheetData sheetId="6514"/>
      <sheetData sheetId="6515"/>
      <sheetData sheetId="6516"/>
      <sheetData sheetId="6517"/>
      <sheetData sheetId="6518"/>
      <sheetData sheetId="6519"/>
      <sheetData sheetId="6520"/>
      <sheetData sheetId="6521"/>
      <sheetData sheetId="6522"/>
      <sheetData sheetId="6523"/>
      <sheetData sheetId="6524"/>
      <sheetData sheetId="6525"/>
      <sheetData sheetId="6526"/>
      <sheetData sheetId="6527"/>
      <sheetData sheetId="6528"/>
      <sheetData sheetId="6529"/>
      <sheetData sheetId="6530"/>
      <sheetData sheetId="6531"/>
      <sheetData sheetId="6532"/>
      <sheetData sheetId="6533"/>
      <sheetData sheetId="6534"/>
      <sheetData sheetId="6535"/>
      <sheetData sheetId="6536"/>
      <sheetData sheetId="6537"/>
      <sheetData sheetId="6538"/>
      <sheetData sheetId="6539"/>
      <sheetData sheetId="6540"/>
      <sheetData sheetId="6541"/>
      <sheetData sheetId="6542"/>
      <sheetData sheetId="6543"/>
      <sheetData sheetId="6544"/>
      <sheetData sheetId="6545"/>
      <sheetData sheetId="6546"/>
      <sheetData sheetId="6547"/>
      <sheetData sheetId="6548"/>
      <sheetData sheetId="6549"/>
      <sheetData sheetId="6550"/>
      <sheetData sheetId="6551"/>
      <sheetData sheetId="6552"/>
      <sheetData sheetId="6553"/>
      <sheetData sheetId="6554"/>
      <sheetData sheetId="6555"/>
      <sheetData sheetId="6556"/>
      <sheetData sheetId="6557"/>
      <sheetData sheetId="6558"/>
      <sheetData sheetId="6559"/>
      <sheetData sheetId="6560"/>
      <sheetData sheetId="6561"/>
      <sheetData sheetId="6562"/>
      <sheetData sheetId="6563"/>
      <sheetData sheetId="6564"/>
      <sheetData sheetId="6565"/>
      <sheetData sheetId="6566"/>
      <sheetData sheetId="6567"/>
      <sheetData sheetId="6568"/>
      <sheetData sheetId="6569"/>
      <sheetData sheetId="6570"/>
      <sheetData sheetId="6571"/>
      <sheetData sheetId="6572"/>
      <sheetData sheetId="6573"/>
      <sheetData sheetId="6574"/>
      <sheetData sheetId="6575"/>
      <sheetData sheetId="6576"/>
      <sheetData sheetId="6577"/>
      <sheetData sheetId="6578"/>
      <sheetData sheetId="6579"/>
      <sheetData sheetId="6580"/>
      <sheetData sheetId="6581"/>
      <sheetData sheetId="6582"/>
      <sheetData sheetId="6583"/>
      <sheetData sheetId="6584"/>
      <sheetData sheetId="6585"/>
      <sheetData sheetId="6586"/>
      <sheetData sheetId="6587"/>
      <sheetData sheetId="6588"/>
      <sheetData sheetId="6589"/>
      <sheetData sheetId="6590"/>
      <sheetData sheetId="6591"/>
      <sheetData sheetId="6592"/>
      <sheetData sheetId="6593"/>
      <sheetData sheetId="6594"/>
      <sheetData sheetId="6595"/>
      <sheetData sheetId="6596"/>
      <sheetData sheetId="6597"/>
      <sheetData sheetId="6598"/>
      <sheetData sheetId="6599"/>
      <sheetData sheetId="6600"/>
      <sheetData sheetId="6601"/>
      <sheetData sheetId="6602"/>
      <sheetData sheetId="6603"/>
      <sheetData sheetId="6604"/>
      <sheetData sheetId="6605"/>
      <sheetData sheetId="6606"/>
      <sheetData sheetId="6607"/>
      <sheetData sheetId="6608"/>
      <sheetData sheetId="6609"/>
      <sheetData sheetId="6610"/>
      <sheetData sheetId="6611"/>
      <sheetData sheetId="6612"/>
      <sheetData sheetId="6613"/>
      <sheetData sheetId="6614"/>
      <sheetData sheetId="6615"/>
      <sheetData sheetId="6616"/>
      <sheetData sheetId="6617"/>
      <sheetData sheetId="6618"/>
      <sheetData sheetId="6619"/>
      <sheetData sheetId="6620"/>
      <sheetData sheetId="6621"/>
      <sheetData sheetId="6622"/>
      <sheetData sheetId="6623"/>
      <sheetData sheetId="6624"/>
      <sheetData sheetId="6625"/>
      <sheetData sheetId="6626"/>
      <sheetData sheetId="6627"/>
      <sheetData sheetId="6628"/>
      <sheetData sheetId="6629"/>
      <sheetData sheetId="6630"/>
      <sheetData sheetId="6631"/>
      <sheetData sheetId="6632"/>
      <sheetData sheetId="6633"/>
      <sheetData sheetId="6634"/>
      <sheetData sheetId="6635"/>
      <sheetData sheetId="6636"/>
      <sheetData sheetId="6637"/>
      <sheetData sheetId="6638"/>
      <sheetData sheetId="6639"/>
      <sheetData sheetId="6640"/>
      <sheetData sheetId="6641"/>
      <sheetData sheetId="6642"/>
      <sheetData sheetId="6643"/>
      <sheetData sheetId="6644"/>
      <sheetData sheetId="6645"/>
      <sheetData sheetId="6646"/>
      <sheetData sheetId="6647"/>
      <sheetData sheetId="6648"/>
      <sheetData sheetId="6649"/>
      <sheetData sheetId="6650"/>
      <sheetData sheetId="6651"/>
      <sheetData sheetId="6652"/>
      <sheetData sheetId="6653"/>
      <sheetData sheetId="6654"/>
      <sheetData sheetId="6655"/>
      <sheetData sheetId="6656"/>
      <sheetData sheetId="6657"/>
      <sheetData sheetId="6658"/>
      <sheetData sheetId="6659"/>
      <sheetData sheetId="6660"/>
      <sheetData sheetId="6661"/>
      <sheetData sheetId="6662"/>
      <sheetData sheetId="6663"/>
      <sheetData sheetId="6664"/>
      <sheetData sheetId="6665"/>
      <sheetData sheetId="6666"/>
      <sheetData sheetId="6667"/>
      <sheetData sheetId="6668"/>
      <sheetData sheetId="6669"/>
      <sheetData sheetId="6670"/>
      <sheetData sheetId="6671"/>
      <sheetData sheetId="6672"/>
      <sheetData sheetId="6673"/>
      <sheetData sheetId="6674"/>
      <sheetData sheetId="6675"/>
      <sheetData sheetId="6676"/>
      <sheetData sheetId="6677"/>
      <sheetData sheetId="6678"/>
      <sheetData sheetId="6679"/>
      <sheetData sheetId="6680"/>
      <sheetData sheetId="6681"/>
      <sheetData sheetId="6682"/>
      <sheetData sheetId="6683"/>
      <sheetData sheetId="6684"/>
      <sheetData sheetId="6685"/>
      <sheetData sheetId="6686"/>
      <sheetData sheetId="6687"/>
      <sheetData sheetId="6688"/>
      <sheetData sheetId="6689"/>
      <sheetData sheetId="6690"/>
      <sheetData sheetId="6691"/>
      <sheetData sheetId="6692"/>
      <sheetData sheetId="6693"/>
      <sheetData sheetId="6694"/>
      <sheetData sheetId="6695"/>
      <sheetData sheetId="6696"/>
      <sheetData sheetId="6697"/>
      <sheetData sheetId="6698"/>
      <sheetData sheetId="6699"/>
      <sheetData sheetId="6700"/>
      <sheetData sheetId="6701"/>
      <sheetData sheetId="6702"/>
      <sheetData sheetId="6703"/>
      <sheetData sheetId="6704"/>
      <sheetData sheetId="6705"/>
      <sheetData sheetId="6706"/>
      <sheetData sheetId="6707"/>
      <sheetData sheetId="6708"/>
      <sheetData sheetId="6709"/>
      <sheetData sheetId="6710"/>
      <sheetData sheetId="6711"/>
      <sheetData sheetId="6712"/>
      <sheetData sheetId="6713"/>
      <sheetData sheetId="6714"/>
      <sheetData sheetId="6715"/>
      <sheetData sheetId="6716"/>
      <sheetData sheetId="6717"/>
      <sheetData sheetId="6718"/>
      <sheetData sheetId="6719"/>
      <sheetData sheetId="6720"/>
      <sheetData sheetId="6721"/>
      <sheetData sheetId="6722"/>
      <sheetData sheetId="6723"/>
      <sheetData sheetId="6724"/>
      <sheetData sheetId="6725"/>
      <sheetData sheetId="6726"/>
      <sheetData sheetId="6727"/>
      <sheetData sheetId="6728"/>
      <sheetData sheetId="6729"/>
      <sheetData sheetId="6730"/>
      <sheetData sheetId="6731"/>
      <sheetData sheetId="6732"/>
      <sheetData sheetId="6733"/>
      <sheetData sheetId="6734"/>
      <sheetData sheetId="6735"/>
      <sheetData sheetId="6736"/>
      <sheetData sheetId="6737"/>
      <sheetData sheetId="6738"/>
      <sheetData sheetId="6739"/>
      <sheetData sheetId="6740"/>
      <sheetData sheetId="6741"/>
      <sheetData sheetId="6742"/>
      <sheetData sheetId="6743"/>
      <sheetData sheetId="6744"/>
      <sheetData sheetId="6745"/>
      <sheetData sheetId="6746"/>
      <sheetData sheetId="6747"/>
      <sheetData sheetId="6748"/>
      <sheetData sheetId="6749"/>
      <sheetData sheetId="6750"/>
      <sheetData sheetId="6751"/>
      <sheetData sheetId="6752"/>
      <sheetData sheetId="6753"/>
      <sheetData sheetId="6754"/>
      <sheetData sheetId="6755"/>
      <sheetData sheetId="6756"/>
      <sheetData sheetId="6757"/>
      <sheetData sheetId="6758"/>
      <sheetData sheetId="6759"/>
      <sheetData sheetId="6760"/>
      <sheetData sheetId="6761"/>
      <sheetData sheetId="6762"/>
      <sheetData sheetId="6763"/>
      <sheetData sheetId="6764"/>
      <sheetData sheetId="6765"/>
      <sheetData sheetId="6766"/>
      <sheetData sheetId="6767"/>
      <sheetData sheetId="6768"/>
      <sheetData sheetId="6769"/>
      <sheetData sheetId="6770"/>
      <sheetData sheetId="6771"/>
      <sheetData sheetId="6772"/>
      <sheetData sheetId="6773"/>
      <sheetData sheetId="6774"/>
      <sheetData sheetId="6775"/>
      <sheetData sheetId="6776"/>
      <sheetData sheetId="6777"/>
      <sheetData sheetId="6778"/>
      <sheetData sheetId="6779"/>
      <sheetData sheetId="6780"/>
      <sheetData sheetId="6781"/>
      <sheetData sheetId="6782"/>
      <sheetData sheetId="6783"/>
      <sheetData sheetId="6784"/>
      <sheetData sheetId="6785"/>
      <sheetData sheetId="6786"/>
      <sheetData sheetId="6787"/>
      <sheetData sheetId="6788"/>
      <sheetData sheetId="6789"/>
      <sheetData sheetId="6790"/>
      <sheetData sheetId="6791"/>
      <sheetData sheetId="6792"/>
      <sheetData sheetId="6793"/>
      <sheetData sheetId="6794"/>
      <sheetData sheetId="6795"/>
      <sheetData sheetId="6796"/>
      <sheetData sheetId="6797"/>
      <sheetData sheetId="6798"/>
      <sheetData sheetId="6799"/>
      <sheetData sheetId="6800"/>
      <sheetData sheetId="6801"/>
      <sheetData sheetId="6802"/>
      <sheetData sheetId="6803"/>
      <sheetData sheetId="6804"/>
      <sheetData sheetId="6805"/>
      <sheetData sheetId="6806"/>
      <sheetData sheetId="6807"/>
      <sheetData sheetId="6808"/>
      <sheetData sheetId="6809"/>
      <sheetData sheetId="6810"/>
      <sheetData sheetId="6811"/>
      <sheetData sheetId="6812"/>
      <sheetData sheetId="6813"/>
      <sheetData sheetId="6814"/>
      <sheetData sheetId="6815"/>
      <sheetData sheetId="6816"/>
      <sheetData sheetId="6817"/>
      <sheetData sheetId="6818"/>
      <sheetData sheetId="6819"/>
      <sheetData sheetId="6820"/>
      <sheetData sheetId="6821"/>
      <sheetData sheetId="6822"/>
      <sheetData sheetId="6823"/>
      <sheetData sheetId="6824"/>
      <sheetData sheetId="6825"/>
      <sheetData sheetId="6826"/>
      <sheetData sheetId="6827"/>
      <sheetData sheetId="6828"/>
      <sheetData sheetId="6829"/>
      <sheetData sheetId="6830"/>
      <sheetData sheetId="6831"/>
      <sheetData sheetId="6832"/>
      <sheetData sheetId="6833"/>
      <sheetData sheetId="6834"/>
      <sheetData sheetId="6835"/>
      <sheetData sheetId="6836"/>
      <sheetData sheetId="6837"/>
      <sheetData sheetId="6838"/>
      <sheetData sheetId="6839"/>
      <sheetData sheetId="6840"/>
      <sheetData sheetId="6841"/>
      <sheetData sheetId="6842"/>
      <sheetData sheetId="6843"/>
      <sheetData sheetId="6844"/>
      <sheetData sheetId="6845"/>
      <sheetData sheetId="6846"/>
      <sheetData sheetId="6847"/>
      <sheetData sheetId="6848"/>
      <sheetData sheetId="6849"/>
      <sheetData sheetId="6850"/>
      <sheetData sheetId="6851"/>
      <sheetData sheetId="6852"/>
      <sheetData sheetId="6853"/>
      <sheetData sheetId="6854"/>
      <sheetData sheetId="6855"/>
      <sheetData sheetId="6856"/>
      <sheetData sheetId="6857">
        <row r="29">
          <cell r="D29" t="str">
            <v>&lt;5</v>
          </cell>
        </row>
      </sheetData>
      <sheetData sheetId="6858"/>
      <sheetData sheetId="6859"/>
      <sheetData sheetId="6860"/>
      <sheetData sheetId="6861"/>
      <sheetData sheetId="6862"/>
      <sheetData sheetId="6863"/>
      <sheetData sheetId="6864"/>
      <sheetData sheetId="6865"/>
      <sheetData sheetId="6866"/>
      <sheetData sheetId="6867"/>
      <sheetData sheetId="6868"/>
      <sheetData sheetId="6869"/>
      <sheetData sheetId="6870"/>
      <sheetData sheetId="6871"/>
      <sheetData sheetId="6872"/>
      <sheetData sheetId="6873"/>
      <sheetData sheetId="6874"/>
      <sheetData sheetId="6875"/>
      <sheetData sheetId="6876"/>
      <sheetData sheetId="6877"/>
      <sheetData sheetId="6878"/>
      <sheetData sheetId="6879"/>
      <sheetData sheetId="6880"/>
      <sheetData sheetId="6881"/>
      <sheetData sheetId="6882"/>
      <sheetData sheetId="6883"/>
      <sheetData sheetId="6884"/>
      <sheetData sheetId="6885"/>
      <sheetData sheetId="6886"/>
      <sheetData sheetId="6887"/>
      <sheetData sheetId="6888"/>
      <sheetData sheetId="6889"/>
      <sheetData sheetId="6890"/>
      <sheetData sheetId="6891"/>
      <sheetData sheetId="6892"/>
      <sheetData sheetId="6893"/>
      <sheetData sheetId="6894"/>
      <sheetData sheetId="6895"/>
      <sheetData sheetId="6896"/>
      <sheetData sheetId="6897"/>
      <sheetData sheetId="6898"/>
      <sheetData sheetId="6899"/>
      <sheetData sheetId="6900"/>
      <sheetData sheetId="6901">
        <row r="17">
          <cell r="K17" t="str">
            <v>&lt;1</v>
          </cell>
        </row>
      </sheetData>
      <sheetData sheetId="6902"/>
      <sheetData sheetId="6903"/>
      <sheetData sheetId="6904"/>
      <sheetData sheetId="6905"/>
      <sheetData sheetId="6906"/>
      <sheetData sheetId="6907"/>
      <sheetData sheetId="6908"/>
      <sheetData sheetId="6909"/>
      <sheetData sheetId="6910"/>
      <sheetData sheetId="6911"/>
      <sheetData sheetId="6912"/>
      <sheetData sheetId="6913"/>
      <sheetData sheetId="6914"/>
      <sheetData sheetId="6915"/>
      <sheetData sheetId="6916"/>
      <sheetData sheetId="6917"/>
      <sheetData sheetId="6918"/>
      <sheetData sheetId="6919"/>
      <sheetData sheetId="6920"/>
      <sheetData sheetId="6921"/>
      <sheetData sheetId="6922"/>
      <sheetData sheetId="6923"/>
      <sheetData sheetId="6924"/>
      <sheetData sheetId="6925"/>
      <sheetData sheetId="6926"/>
      <sheetData sheetId="6927"/>
      <sheetData sheetId="6928"/>
      <sheetData sheetId="6929"/>
      <sheetData sheetId="6930"/>
      <sheetData sheetId="6931"/>
      <sheetData sheetId="6932"/>
      <sheetData sheetId="6933"/>
      <sheetData sheetId="6934"/>
      <sheetData sheetId="6935"/>
      <sheetData sheetId="6936"/>
      <sheetData sheetId="6937"/>
      <sheetData sheetId="6938"/>
      <sheetData sheetId="6939"/>
      <sheetData sheetId="6940"/>
      <sheetData sheetId="6941"/>
      <sheetData sheetId="6942"/>
      <sheetData sheetId="6943"/>
      <sheetData sheetId="6944"/>
      <sheetData sheetId="6945"/>
      <sheetData sheetId="6946"/>
      <sheetData sheetId="6947"/>
      <sheetData sheetId="6948"/>
      <sheetData sheetId="6949"/>
      <sheetData sheetId="6950"/>
      <sheetData sheetId="6951"/>
      <sheetData sheetId="6952"/>
      <sheetData sheetId="6953"/>
      <sheetData sheetId="6954"/>
      <sheetData sheetId="6955"/>
      <sheetData sheetId="6956"/>
      <sheetData sheetId="6957"/>
      <sheetData sheetId="6958"/>
      <sheetData sheetId="6959"/>
      <sheetData sheetId="6960"/>
      <sheetData sheetId="6961"/>
      <sheetData sheetId="6962"/>
      <sheetData sheetId="6963"/>
      <sheetData sheetId="6964"/>
      <sheetData sheetId="6965"/>
      <sheetData sheetId="6966"/>
      <sheetData sheetId="6967"/>
      <sheetData sheetId="6968"/>
      <sheetData sheetId="6969"/>
      <sheetData sheetId="6970"/>
      <sheetData sheetId="6971"/>
      <sheetData sheetId="6972"/>
      <sheetData sheetId="6973"/>
      <sheetData sheetId="6974"/>
      <sheetData sheetId="6975"/>
      <sheetData sheetId="6976"/>
      <sheetData sheetId="6977"/>
      <sheetData sheetId="6978"/>
      <sheetData sheetId="6979"/>
      <sheetData sheetId="6980"/>
      <sheetData sheetId="6981"/>
      <sheetData sheetId="6982"/>
      <sheetData sheetId="6983"/>
      <sheetData sheetId="6984"/>
      <sheetData sheetId="6985"/>
      <sheetData sheetId="6986"/>
      <sheetData sheetId="6987"/>
      <sheetData sheetId="6988"/>
      <sheetData sheetId="6989"/>
      <sheetData sheetId="6990"/>
      <sheetData sheetId="6991"/>
      <sheetData sheetId="6992"/>
      <sheetData sheetId="6993"/>
      <sheetData sheetId="6994"/>
      <sheetData sheetId="6995"/>
      <sheetData sheetId="6996"/>
      <sheetData sheetId="6997"/>
      <sheetData sheetId="6998"/>
      <sheetData sheetId="6999"/>
      <sheetData sheetId="7000"/>
      <sheetData sheetId="7001"/>
      <sheetData sheetId="7002"/>
      <sheetData sheetId="7003"/>
      <sheetData sheetId="7004"/>
      <sheetData sheetId="7005"/>
      <sheetData sheetId="7006"/>
      <sheetData sheetId="7007"/>
      <sheetData sheetId="7008"/>
      <sheetData sheetId="7009"/>
      <sheetData sheetId="7010"/>
      <sheetData sheetId="7011"/>
      <sheetData sheetId="7012"/>
      <sheetData sheetId="7013"/>
      <sheetData sheetId="7014"/>
      <sheetData sheetId="7015"/>
      <sheetData sheetId="7016"/>
      <sheetData sheetId="7017"/>
      <sheetData sheetId="7018"/>
      <sheetData sheetId="7019"/>
      <sheetData sheetId="7020"/>
      <sheetData sheetId="7021"/>
      <sheetData sheetId="7022"/>
      <sheetData sheetId="7023"/>
      <sheetData sheetId="7024"/>
      <sheetData sheetId="7025"/>
      <sheetData sheetId="7026"/>
      <sheetData sheetId="7027"/>
      <sheetData sheetId="7028"/>
      <sheetData sheetId="7029"/>
      <sheetData sheetId="7030"/>
      <sheetData sheetId="7031"/>
      <sheetData sheetId="7032"/>
      <sheetData sheetId="7033"/>
      <sheetData sheetId="7034"/>
      <sheetData sheetId="7035"/>
      <sheetData sheetId="7036"/>
      <sheetData sheetId="7037"/>
      <sheetData sheetId="7038"/>
      <sheetData sheetId="7039"/>
      <sheetData sheetId="7040"/>
      <sheetData sheetId="7041"/>
      <sheetData sheetId="7042" refreshError="1"/>
      <sheetData sheetId="7043" refreshError="1"/>
      <sheetData sheetId="7044" refreshError="1"/>
      <sheetData sheetId="7045" refreshError="1"/>
      <sheetData sheetId="7046" refreshError="1"/>
      <sheetData sheetId="7047" refreshError="1"/>
      <sheetData sheetId="7048" refreshError="1"/>
      <sheetData sheetId="7049" refreshError="1"/>
      <sheetData sheetId="7050"/>
      <sheetData sheetId="7051"/>
      <sheetData sheetId="7052" refreshError="1"/>
      <sheetData sheetId="7053" refreshError="1"/>
      <sheetData sheetId="7054" refreshError="1"/>
      <sheetData sheetId="7055" refreshError="1"/>
      <sheetData sheetId="7056" refreshError="1"/>
      <sheetData sheetId="7057" refreshError="1"/>
      <sheetData sheetId="7058" refreshError="1"/>
      <sheetData sheetId="7059" refreshError="1"/>
      <sheetData sheetId="7060" refreshError="1"/>
      <sheetData sheetId="7061" refreshError="1"/>
      <sheetData sheetId="7062" refreshError="1"/>
      <sheetData sheetId="7063" refreshError="1"/>
      <sheetData sheetId="7064" refreshError="1"/>
      <sheetData sheetId="7065" refreshError="1"/>
      <sheetData sheetId="7066" refreshError="1"/>
      <sheetData sheetId="7067" refreshError="1"/>
      <sheetData sheetId="7068" refreshError="1"/>
      <sheetData sheetId="7069" refreshError="1"/>
      <sheetData sheetId="7070" refreshError="1"/>
      <sheetData sheetId="7071"/>
      <sheetData sheetId="7072"/>
      <sheetData sheetId="7073"/>
      <sheetData sheetId="7074"/>
      <sheetData sheetId="7075"/>
      <sheetData sheetId="7076"/>
      <sheetData sheetId="7077"/>
      <sheetData sheetId="7078"/>
      <sheetData sheetId="7079"/>
      <sheetData sheetId="7080"/>
      <sheetData sheetId="7081" refreshError="1"/>
      <sheetData sheetId="7082" refreshError="1"/>
      <sheetData sheetId="7083" refreshError="1"/>
      <sheetData sheetId="7084" refreshError="1"/>
      <sheetData sheetId="7085" refreshError="1"/>
      <sheetData sheetId="7086" refreshError="1"/>
      <sheetData sheetId="7087" refreshError="1"/>
      <sheetData sheetId="7088" refreshError="1"/>
      <sheetData sheetId="7089" refreshError="1"/>
      <sheetData sheetId="7090" refreshError="1"/>
      <sheetData sheetId="7091" refreshError="1"/>
      <sheetData sheetId="7092" refreshError="1"/>
      <sheetData sheetId="7093" refreshError="1"/>
      <sheetData sheetId="7094"/>
      <sheetData sheetId="7095" refreshError="1"/>
      <sheetData sheetId="7096" refreshError="1"/>
      <sheetData sheetId="7097" refreshError="1"/>
      <sheetData sheetId="7098"/>
      <sheetData sheetId="7099"/>
      <sheetData sheetId="7100"/>
      <sheetData sheetId="7101"/>
      <sheetData sheetId="7102"/>
      <sheetData sheetId="7103">
        <row r="110">
          <cell r="L110">
            <v>0</v>
          </cell>
        </row>
      </sheetData>
      <sheetData sheetId="7104"/>
      <sheetData sheetId="7105"/>
      <sheetData sheetId="7106"/>
      <sheetData sheetId="7107"/>
      <sheetData sheetId="7108"/>
      <sheetData sheetId="7109"/>
      <sheetData sheetId="7110"/>
      <sheetData sheetId="7111"/>
      <sheetData sheetId="7112"/>
      <sheetData sheetId="7113"/>
      <sheetData sheetId="7114"/>
      <sheetData sheetId="7115"/>
      <sheetData sheetId="7116"/>
      <sheetData sheetId="7117"/>
      <sheetData sheetId="7118"/>
      <sheetData sheetId="7119"/>
      <sheetData sheetId="7120"/>
      <sheetData sheetId="7121"/>
      <sheetData sheetId="7122"/>
      <sheetData sheetId="7123"/>
      <sheetData sheetId="7124"/>
      <sheetData sheetId="7125"/>
      <sheetData sheetId="7126"/>
      <sheetData sheetId="7127"/>
      <sheetData sheetId="7128"/>
      <sheetData sheetId="7129"/>
      <sheetData sheetId="7130"/>
      <sheetData sheetId="7131"/>
      <sheetData sheetId="7132"/>
      <sheetData sheetId="7133"/>
      <sheetData sheetId="7134"/>
      <sheetData sheetId="7135"/>
      <sheetData sheetId="7136"/>
      <sheetData sheetId="7137"/>
      <sheetData sheetId="7138"/>
      <sheetData sheetId="7139"/>
      <sheetData sheetId="7140"/>
      <sheetData sheetId="7141"/>
      <sheetData sheetId="7142"/>
      <sheetData sheetId="7143"/>
      <sheetData sheetId="7144" refreshError="1"/>
      <sheetData sheetId="7145" refreshError="1"/>
      <sheetData sheetId="7146" refreshError="1"/>
      <sheetData sheetId="7147" refreshError="1"/>
      <sheetData sheetId="7148" refreshError="1"/>
      <sheetData sheetId="7149" refreshError="1"/>
      <sheetData sheetId="7150">
        <row r="1">
          <cell r="F1">
            <v>0</v>
          </cell>
        </row>
      </sheetData>
      <sheetData sheetId="7151"/>
      <sheetData sheetId="7152"/>
      <sheetData sheetId="7153"/>
      <sheetData sheetId="7154"/>
      <sheetData sheetId="7155">
        <row r="2">
          <cell r="F2" t="str">
            <v>C/PARTIDA</v>
          </cell>
        </row>
      </sheetData>
      <sheetData sheetId="7156"/>
      <sheetData sheetId="7157"/>
      <sheetData sheetId="7158"/>
      <sheetData sheetId="7159"/>
      <sheetData sheetId="7160" refreshError="1"/>
      <sheetData sheetId="7161" refreshError="1"/>
      <sheetData sheetId="7162" refreshError="1"/>
      <sheetData sheetId="7163" refreshError="1"/>
      <sheetData sheetId="7164" refreshError="1"/>
      <sheetData sheetId="716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IVO"/>
      <sheetName val="PASSIVO"/>
      <sheetName val="RESULTADO"/>
      <sheetName val="Resumo"/>
      <sheetName val="MUT"/>
      <sheetName val="DOAR"/>
      <sheetName val="Mapa Imobilizado"/>
      <sheetName val="Lead"/>
      <sheetName val="Mapa de Resultado"/>
      <sheetName val="XREF"/>
      <sheetName val="Deposito Judicial"/>
      <sheetName val="PAS Vendas"/>
      <sheetName val="Mov_Ações"/>
      <sheetName val="Doar(Y)"/>
      <sheetName val="Empréstimos"/>
      <sheetName val="Mapa de movimentação "/>
      <sheetName val="VAREX0698"/>
    </sheetNames>
    <sheetDataSet>
      <sheetData sheetId="0" refreshError="1"/>
      <sheetData sheetId="1" refreshError="1"/>
      <sheetData sheetId="2" refreshError="1"/>
      <sheetData sheetId="3"/>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E6E6E6"/>
      </a:dk2>
      <a:lt2>
        <a:srgbClr val="F2F2F2"/>
      </a:lt2>
      <a:accent1>
        <a:srgbClr val="A5A5A5"/>
      </a:accent1>
      <a:accent2>
        <a:srgbClr val="646464"/>
      </a:accent2>
      <a:accent3>
        <a:srgbClr val="C6D9F1"/>
      </a:accent3>
      <a:accent4>
        <a:srgbClr val="8EB4E3"/>
      </a:accent4>
      <a:accent5>
        <a:srgbClr val="7FB4B7"/>
      </a:accent5>
      <a:accent6>
        <a:srgbClr val="5A9B9F"/>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52BAB-9213-4F70-B27A-27C1A01D91E2}">
  <sheetPr>
    <tabColor theme="6" tint="-0.89999084444715716"/>
  </sheetPr>
  <dimension ref="A1:N25"/>
  <sheetViews>
    <sheetView showGridLines="0" tabSelected="1" topLeftCell="A4" zoomScaleNormal="100" workbookViewId="0">
      <selection activeCell="G8" sqref="G8"/>
    </sheetView>
  </sheetViews>
  <sheetFormatPr defaultColWidth="0" defaultRowHeight="0" customHeight="1" zeroHeight="1" x14ac:dyDescent="0.25"/>
  <cols>
    <col min="1" max="1" width="2.77734375" style="2" customWidth="1"/>
    <col min="2" max="13" width="9.77734375" style="2" customWidth="1"/>
    <col min="14" max="14" width="3.21875" style="2" customWidth="1"/>
    <col min="15" max="15" width="8.21875" style="2" hidden="1" customWidth="1"/>
    <col min="16" max="16384" width="8.21875" style="2" hidden="1"/>
  </cols>
  <sheetData>
    <row r="1" spans="1:13" ht="14.4" x14ac:dyDescent="0.3">
      <c r="A1" s="1"/>
      <c r="B1"/>
    </row>
    <row r="2" spans="1:13" ht="13.2" x14ac:dyDescent="0.25"/>
    <row r="3" spans="1:13" ht="13.2" x14ac:dyDescent="0.25">
      <c r="M3" s="3">
        <f ca="1">TODAY()</f>
        <v>45733</v>
      </c>
    </row>
    <row r="4" spans="1:13" ht="13.2" x14ac:dyDescent="0.25"/>
    <row r="5" spans="1:13" ht="15.6" x14ac:dyDescent="0.3">
      <c r="M5" s="4" t="s">
        <v>0</v>
      </c>
    </row>
    <row r="6" spans="1:13" ht="13.2" x14ac:dyDescent="0.25"/>
    <row r="7" spans="1:13" ht="13.2" x14ac:dyDescent="0.25">
      <c r="B7" s="5"/>
    </row>
    <row r="8" spans="1:13" ht="32.4" x14ac:dyDescent="0.6">
      <c r="B8" s="67" t="s">
        <v>1</v>
      </c>
    </row>
    <row r="9" spans="1:13" ht="15.6" x14ac:dyDescent="0.3">
      <c r="B9" s="6"/>
      <c r="G9"/>
    </row>
    <row r="10" spans="1:13" ht="15.6" x14ac:dyDescent="0.3">
      <c r="B10" s="6"/>
    </row>
    <row r="11" spans="1:13" ht="13.2" x14ac:dyDescent="0.25"/>
    <row r="12" spans="1:13" ht="12.75" customHeight="1" x14ac:dyDescent="0.25">
      <c r="B12" s="499" t="s">
        <v>61</v>
      </c>
      <c r="C12" s="499"/>
      <c r="D12" s="499"/>
      <c r="E12" s="499"/>
      <c r="F12" s="499"/>
      <c r="G12" s="499"/>
      <c r="H12" s="499"/>
      <c r="I12" s="499"/>
      <c r="J12" s="499"/>
      <c r="K12" s="499"/>
      <c r="L12" s="499"/>
      <c r="M12" s="499"/>
    </row>
    <row r="13" spans="1:13" ht="12.75" customHeight="1" x14ac:dyDescent="0.25">
      <c r="B13" s="500"/>
      <c r="C13" s="500"/>
      <c r="D13" s="500"/>
      <c r="E13" s="500"/>
      <c r="F13" s="500"/>
      <c r="G13" s="500"/>
      <c r="H13" s="500"/>
      <c r="I13" s="500"/>
      <c r="J13" s="500"/>
      <c r="K13" s="500"/>
      <c r="L13" s="500"/>
      <c r="M13" s="500"/>
    </row>
    <row r="14" spans="1:13" ht="14.1" customHeight="1" x14ac:dyDescent="0.25">
      <c r="B14" s="500"/>
      <c r="C14" s="500"/>
      <c r="D14" s="500"/>
      <c r="E14" s="500"/>
      <c r="F14" s="500"/>
      <c r="G14" s="500"/>
      <c r="H14" s="500"/>
      <c r="I14" s="500"/>
      <c r="J14" s="500"/>
      <c r="K14" s="500"/>
      <c r="L14" s="500"/>
      <c r="M14" s="500"/>
    </row>
    <row r="15" spans="1:13" ht="14.1" customHeight="1" x14ac:dyDescent="0.25">
      <c r="B15" s="500"/>
      <c r="C15" s="500"/>
      <c r="D15" s="500"/>
      <c r="E15" s="500"/>
      <c r="F15" s="500"/>
      <c r="G15" s="500"/>
      <c r="H15" s="500"/>
      <c r="I15" s="500"/>
      <c r="J15" s="500"/>
      <c r="K15" s="500"/>
      <c r="L15" s="500"/>
      <c r="M15" s="500"/>
    </row>
    <row r="16" spans="1:13" ht="14.1" customHeight="1" x14ac:dyDescent="0.25">
      <c r="B16" s="500"/>
      <c r="C16" s="500"/>
      <c r="D16" s="500"/>
      <c r="E16" s="500"/>
      <c r="F16" s="500"/>
      <c r="G16" s="500"/>
      <c r="H16" s="500"/>
      <c r="I16" s="500"/>
      <c r="J16" s="500"/>
      <c r="K16" s="500"/>
      <c r="L16" s="500"/>
      <c r="M16" s="500"/>
    </row>
    <row r="17" spans="2:13" ht="14.1" customHeight="1" x14ac:dyDescent="0.25">
      <c r="B17" s="500"/>
      <c r="C17" s="500"/>
      <c r="D17" s="500"/>
      <c r="E17" s="500"/>
      <c r="F17" s="500"/>
      <c r="G17" s="500"/>
      <c r="H17" s="500"/>
      <c r="I17" s="500"/>
      <c r="J17" s="500"/>
      <c r="K17" s="500"/>
      <c r="L17" s="500"/>
      <c r="M17" s="500"/>
    </row>
    <row r="18" spans="2:13" ht="14.1" customHeight="1" x14ac:dyDescent="0.25">
      <c r="B18" s="500"/>
      <c r="C18" s="500"/>
      <c r="D18" s="500"/>
      <c r="E18" s="500"/>
      <c r="F18" s="500"/>
      <c r="G18" s="500"/>
      <c r="H18" s="500"/>
      <c r="I18" s="500"/>
      <c r="J18" s="500"/>
      <c r="K18" s="500"/>
      <c r="L18" s="500"/>
      <c r="M18" s="500"/>
    </row>
    <row r="19" spans="2:13" ht="14.1" customHeight="1" x14ac:dyDescent="0.25">
      <c r="B19" s="500"/>
      <c r="C19" s="500"/>
      <c r="D19" s="500"/>
      <c r="E19" s="500"/>
      <c r="F19" s="500"/>
      <c r="G19" s="500"/>
      <c r="H19" s="500"/>
      <c r="I19" s="500"/>
      <c r="J19" s="500"/>
      <c r="K19" s="500"/>
      <c r="L19" s="500"/>
      <c r="M19" s="500"/>
    </row>
    <row r="20" spans="2:13" ht="14.1" customHeight="1" x14ac:dyDescent="0.25">
      <c r="B20" s="500"/>
      <c r="C20" s="500"/>
      <c r="D20" s="500"/>
      <c r="E20" s="500"/>
      <c r="F20" s="500"/>
      <c r="G20" s="500"/>
      <c r="H20" s="500"/>
      <c r="I20" s="500"/>
      <c r="J20" s="500"/>
      <c r="K20" s="500"/>
      <c r="L20" s="500"/>
      <c r="M20" s="500"/>
    </row>
    <row r="21" spans="2:13" ht="13.95" customHeight="1" x14ac:dyDescent="0.25">
      <c r="B21" s="501"/>
      <c r="C21" s="501"/>
      <c r="D21" s="501"/>
      <c r="E21" s="501"/>
      <c r="F21" s="501"/>
      <c r="G21" s="501"/>
      <c r="H21" s="501"/>
      <c r="I21" s="501"/>
      <c r="J21" s="501"/>
      <c r="K21" s="501"/>
      <c r="L21" s="501"/>
      <c r="M21" s="501"/>
    </row>
    <row r="22" spans="2:13" ht="13.2" x14ac:dyDescent="0.25"/>
    <row r="23" spans="2:13" ht="13.2" hidden="1" x14ac:dyDescent="0.25"/>
    <row r="24" spans="2:13" ht="13.2" hidden="1" x14ac:dyDescent="0.25"/>
    <row r="25" spans="2:13" ht="13.2" hidden="1" x14ac:dyDescent="0.25"/>
  </sheetData>
  <sheetProtection algorithmName="SHA-512" hashValue="Dm26pZEyjrdQhKbONgeLBYNM90zp+p+QQefEA8IAhm4Jm7wRyBe2c97R6LVZRG4hvKsJ+KeXHlG3qJxtqgg3gA==" saltValue="Yx40pwolrvZp4k4r5gvaNQ==" spinCount="100000" sheet="1" objects="1" scenarios="1" selectLockedCells="1" selectUnlockedCells="1"/>
  <mergeCells count="1">
    <mergeCell ref="B12:M2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684FB-03FA-4F23-AD5C-A37BFC821C49}">
  <sheetPr>
    <tabColor theme="9" tint="-0.499984740745262"/>
  </sheetPr>
  <dimension ref="A1:H58"/>
  <sheetViews>
    <sheetView showGridLines="0" zoomScale="90" zoomScaleNormal="90" workbookViewId="0">
      <pane ySplit="5" topLeftCell="A41" activePane="bottomLeft" state="frozen"/>
      <selection pane="bottomLeft"/>
    </sheetView>
  </sheetViews>
  <sheetFormatPr defaultColWidth="8.77734375" defaultRowHeight="13.8" zeroHeight="1" x14ac:dyDescent="0.3"/>
  <cols>
    <col min="1" max="1" width="1.77734375" style="56" customWidth="1"/>
    <col min="2" max="2" width="50.44140625" style="11" bestFit="1" customWidth="1"/>
    <col min="3" max="3" width="19.109375" style="11" customWidth="1"/>
    <col min="4" max="7" width="19.109375" style="26" customWidth="1"/>
    <col min="8" max="8" width="9.21875" style="26" customWidth="1"/>
    <col min="9" max="9" width="8.77734375" style="26" customWidth="1"/>
    <col min="10" max="16384" width="8.77734375" style="26"/>
  </cols>
  <sheetData>
    <row r="1" spans="1:7" ht="5.0999999999999996" customHeight="1" x14ac:dyDescent="0.3"/>
    <row r="2" spans="1:7" ht="18" x14ac:dyDescent="0.35">
      <c r="B2" s="33" t="str">
        <f>Capa!B8&amp;" - Premissas"</f>
        <v>PetCo - Premissas</v>
      </c>
      <c r="C2" s="33"/>
      <c r="F2" s="72"/>
      <c r="G2" s="27"/>
    </row>
    <row r="3" spans="1:7" ht="3" customHeight="1" x14ac:dyDescent="0.3">
      <c r="B3" s="34"/>
      <c r="C3" s="34"/>
      <c r="D3" s="35"/>
      <c r="E3" s="35"/>
      <c r="F3" s="35"/>
    </row>
    <row r="4" spans="1:7" s="36" customFormat="1" ht="12.75" customHeight="1" x14ac:dyDescent="0.3">
      <c r="A4" s="59"/>
      <c r="B4" s="37"/>
      <c r="C4" s="38"/>
      <c r="D4" s="38"/>
      <c r="E4" s="38"/>
      <c r="F4" s="38"/>
    </row>
    <row r="5" spans="1:7" s="36" customFormat="1" ht="12.75" customHeight="1" x14ac:dyDescent="0.3">
      <c r="A5" s="56" t="s">
        <v>2</v>
      </c>
      <c r="B5" s="9" t="s">
        <v>60</v>
      </c>
      <c r="C5" s="65"/>
      <c r="D5" s="65"/>
      <c r="E5" s="65"/>
      <c r="F5" s="65"/>
      <c r="G5" s="66"/>
    </row>
    <row r="6" spans="1:7" s="36" customFormat="1" ht="12.75" customHeight="1" x14ac:dyDescent="0.3">
      <c r="A6" s="59"/>
      <c r="B6" s="37"/>
      <c r="C6" s="38"/>
      <c r="D6" s="38"/>
      <c r="E6" s="38"/>
      <c r="F6" s="38"/>
    </row>
    <row r="7" spans="1:7" s="36" customFormat="1" ht="12.75" customHeight="1" x14ac:dyDescent="0.3">
      <c r="A7" s="59"/>
      <c r="B7" s="37"/>
      <c r="C7" s="38"/>
      <c r="D7" s="38"/>
      <c r="E7" s="38"/>
      <c r="F7" s="38"/>
    </row>
    <row r="8" spans="1:7" s="36" customFormat="1" ht="12.75" customHeight="1" x14ac:dyDescent="0.3">
      <c r="A8" s="59"/>
      <c r="B8" s="37"/>
      <c r="C8" s="38"/>
      <c r="D8" s="38"/>
      <c r="E8" s="38"/>
      <c r="F8" s="38"/>
    </row>
    <row r="9" spans="1:7" s="36" customFormat="1" ht="12.75" customHeight="1" x14ac:dyDescent="0.3">
      <c r="A9" s="59"/>
      <c r="B9" s="37"/>
      <c r="C9" s="38"/>
      <c r="D9" s="38"/>
      <c r="E9" s="38"/>
      <c r="F9" s="38"/>
    </row>
    <row r="10" spans="1:7" s="36" customFormat="1" ht="12.75" customHeight="1" x14ac:dyDescent="0.3">
      <c r="A10" s="59"/>
      <c r="B10" s="37"/>
      <c r="C10" s="38"/>
      <c r="D10" s="38"/>
      <c r="E10" s="38"/>
      <c r="F10" s="38"/>
    </row>
    <row r="11" spans="1:7" s="36" customFormat="1" ht="12.75" customHeight="1" x14ac:dyDescent="0.3">
      <c r="A11" s="59"/>
      <c r="B11" s="37"/>
      <c r="C11" s="38"/>
      <c r="D11" s="38"/>
      <c r="E11" s="38"/>
      <c r="F11" s="38"/>
    </row>
    <row r="12" spans="1:7" s="36" customFormat="1" ht="12.75" customHeight="1" x14ac:dyDescent="0.3">
      <c r="A12" s="59"/>
      <c r="B12" s="37"/>
      <c r="C12" s="38"/>
      <c r="D12" s="38"/>
      <c r="E12" s="38"/>
      <c r="F12" s="38"/>
    </row>
    <row r="13" spans="1:7" s="36" customFormat="1" ht="12.75" customHeight="1" x14ac:dyDescent="0.3">
      <c r="A13" s="59"/>
      <c r="B13" s="37"/>
      <c r="C13" s="38"/>
      <c r="D13" s="38"/>
      <c r="E13" s="38"/>
      <c r="F13" s="38"/>
    </row>
    <row r="14" spans="1:7" s="36" customFormat="1" ht="12.75" customHeight="1" x14ac:dyDescent="0.3">
      <c r="A14" s="59"/>
      <c r="B14" s="39"/>
      <c r="C14" s="39"/>
      <c r="D14" s="39"/>
      <c r="E14" s="39"/>
      <c r="F14" s="39"/>
    </row>
    <row r="15" spans="1:7" ht="12.75" customHeight="1" x14ac:dyDescent="0.3">
      <c r="A15" s="56" t="s">
        <v>2</v>
      </c>
      <c r="B15" s="9" t="s">
        <v>55</v>
      </c>
      <c r="C15" s="40"/>
      <c r="D15" s="40"/>
      <c r="E15" s="40"/>
      <c r="F15" s="40"/>
      <c r="G15" s="40"/>
    </row>
    <row r="16" spans="1:7" ht="4.05" customHeight="1" x14ac:dyDescent="0.3"/>
    <row r="17" spans="1:8" s="36" customFormat="1" ht="12.75" customHeight="1" x14ac:dyDescent="0.3">
      <c r="A17" s="59"/>
      <c r="B17" s="37" t="s">
        <v>3</v>
      </c>
      <c r="G17" s="41">
        <v>4</v>
      </c>
      <c r="H17" s="69"/>
    </row>
    <row r="18" spans="1:8" s="36" customFormat="1" x14ac:dyDescent="0.3">
      <c r="A18" s="59"/>
      <c r="B18" s="37" t="s">
        <v>4</v>
      </c>
      <c r="C18" s="38"/>
      <c r="D18" s="38"/>
      <c r="E18" s="38"/>
      <c r="F18" s="38"/>
      <c r="G18" s="41">
        <v>2</v>
      </c>
    </row>
    <row r="19" spans="1:8" s="36" customFormat="1" ht="9.6" customHeight="1" x14ac:dyDescent="0.3">
      <c r="A19" s="59"/>
      <c r="B19" s="37"/>
      <c r="C19" s="38"/>
      <c r="D19" s="38"/>
      <c r="E19" s="38"/>
      <c r="F19" s="38"/>
    </row>
    <row r="20" spans="1:8" ht="12.75" customHeight="1" x14ac:dyDescent="0.3">
      <c r="A20" s="56" t="s">
        <v>2</v>
      </c>
      <c r="B20" s="9" t="s">
        <v>56</v>
      </c>
      <c r="C20" s="9">
        <v>2022</v>
      </c>
      <c r="D20" s="9">
        <f>C20+1</f>
        <v>2023</v>
      </c>
      <c r="E20" s="9">
        <f t="shared" ref="E20:G20" si="0">D20+1</f>
        <v>2024</v>
      </c>
      <c r="F20" s="9">
        <f t="shared" si="0"/>
        <v>2025</v>
      </c>
      <c r="G20" s="9">
        <f t="shared" si="0"/>
        <v>2026</v>
      </c>
    </row>
    <row r="21" spans="1:8" ht="4.05" customHeight="1" x14ac:dyDescent="0.3"/>
    <row r="22" spans="1:8" s="8" customFormat="1" ht="12.75" customHeight="1" x14ac:dyDescent="0.3">
      <c r="A22" s="56"/>
      <c r="B22" s="19" t="s">
        <v>3</v>
      </c>
      <c r="C22" s="58">
        <v>4</v>
      </c>
      <c r="D22" s="58">
        <v>4</v>
      </c>
      <c r="E22" s="58">
        <v>3</v>
      </c>
      <c r="F22" s="58">
        <v>0</v>
      </c>
      <c r="G22" s="58">
        <v>0</v>
      </c>
      <c r="H22" s="42"/>
    </row>
    <row r="23" spans="1:8" s="8" customFormat="1" ht="12.75" customHeight="1" x14ac:dyDescent="0.3">
      <c r="A23" s="56"/>
      <c r="B23" s="19" t="s">
        <v>4</v>
      </c>
      <c r="C23" s="58">
        <v>2</v>
      </c>
      <c r="D23" s="58">
        <v>2</v>
      </c>
      <c r="E23" s="58">
        <v>1</v>
      </c>
      <c r="F23" s="58">
        <v>0</v>
      </c>
      <c r="G23" s="58">
        <v>0</v>
      </c>
      <c r="H23" s="42"/>
    </row>
    <row r="24" spans="1:8" ht="4.05" customHeight="1" x14ac:dyDescent="0.3"/>
    <row r="25" spans="1:8" ht="12.75" customHeight="1" x14ac:dyDescent="0.3"/>
    <row r="26" spans="1:8" ht="12.75" customHeight="1" x14ac:dyDescent="0.3">
      <c r="A26" s="56" t="s">
        <v>2</v>
      </c>
      <c r="B26" s="9" t="s">
        <v>57</v>
      </c>
      <c r="C26" s="9"/>
      <c r="D26" s="57"/>
      <c r="E26" s="57"/>
      <c r="F26" s="40" t="s">
        <v>3</v>
      </c>
      <c r="G26" s="40" t="s">
        <v>4</v>
      </c>
    </row>
    <row r="27" spans="1:8" ht="4.05" customHeight="1" x14ac:dyDescent="0.3"/>
    <row r="28" spans="1:8" ht="12.75" customHeight="1" x14ac:dyDescent="0.3">
      <c r="B28" s="19" t="s">
        <v>62</v>
      </c>
      <c r="F28" s="60">
        <v>1</v>
      </c>
      <c r="G28" s="60">
        <v>2.5</v>
      </c>
    </row>
    <row r="29" spans="1:8" ht="4.05" customHeight="1" x14ac:dyDescent="0.3">
      <c r="F29" s="12"/>
      <c r="G29" s="12"/>
    </row>
    <row r="30" spans="1:8" ht="12.75" customHeight="1" x14ac:dyDescent="0.3">
      <c r="B30" s="19" t="s">
        <v>5</v>
      </c>
      <c r="F30" s="68">
        <v>1</v>
      </c>
      <c r="G30" s="68">
        <v>2</v>
      </c>
    </row>
    <row r="31" spans="1:8" ht="4.05" customHeight="1" x14ac:dyDescent="0.3">
      <c r="F31" s="12"/>
      <c r="G31" s="12"/>
    </row>
    <row r="32" spans="1:8" ht="12.75" customHeight="1" x14ac:dyDescent="0.3">
      <c r="B32" s="19" t="s">
        <v>6</v>
      </c>
      <c r="F32" s="43">
        <v>40</v>
      </c>
      <c r="G32" s="43">
        <v>80</v>
      </c>
    </row>
    <row r="33" spans="1:7" ht="4.05" customHeight="1" x14ac:dyDescent="0.3">
      <c r="F33" s="12"/>
      <c r="G33" s="12"/>
    </row>
    <row r="34" spans="1:7" ht="12.75" customHeight="1" x14ac:dyDescent="0.3">
      <c r="B34" s="19" t="s">
        <v>7</v>
      </c>
      <c r="F34" s="43">
        <v>5</v>
      </c>
      <c r="G34" s="43">
        <v>8</v>
      </c>
    </row>
    <row r="35" spans="1:7" ht="4.05" customHeight="1" x14ac:dyDescent="0.3">
      <c r="F35" s="12"/>
      <c r="G35" s="12"/>
    </row>
    <row r="36" spans="1:7" ht="12.75" customHeight="1" x14ac:dyDescent="0.3">
      <c r="B36" s="19" t="s">
        <v>8</v>
      </c>
      <c r="F36" s="60">
        <v>4</v>
      </c>
      <c r="G36" s="60">
        <v>10</v>
      </c>
    </row>
    <row r="37" spans="1:7" ht="4.05" customHeight="1" x14ac:dyDescent="0.3">
      <c r="D37" s="12"/>
      <c r="E37" s="12"/>
    </row>
    <row r="38" spans="1:7" x14ac:dyDescent="0.3"/>
    <row r="39" spans="1:7" ht="12.75" customHeight="1" x14ac:dyDescent="0.3">
      <c r="A39" s="56" t="s">
        <v>2</v>
      </c>
      <c r="B39" s="9" t="s">
        <v>58</v>
      </c>
      <c r="C39" s="9"/>
      <c r="D39" s="57"/>
      <c r="E39" s="57"/>
      <c r="F39" s="40" t="str">
        <f>F$26</f>
        <v>Pequena</v>
      </c>
      <c r="G39" s="40" t="str">
        <f>G$26</f>
        <v>Grande</v>
      </c>
    </row>
    <row r="40" spans="1:7" ht="7.35" customHeight="1" x14ac:dyDescent="0.3"/>
    <row r="41" spans="1:7" ht="12.75" customHeight="1" x14ac:dyDescent="0.3">
      <c r="B41" s="19" t="s">
        <v>52</v>
      </c>
      <c r="F41" s="41">
        <v>3000</v>
      </c>
      <c r="G41" s="44">
        <f>F41</f>
        <v>3000</v>
      </c>
    </row>
    <row r="42" spans="1:7" ht="4.05" customHeight="1" x14ac:dyDescent="0.3"/>
    <row r="43" spans="1:7" ht="12.75" customHeight="1" x14ac:dyDescent="0.3">
      <c r="B43" s="19" t="s">
        <v>53</v>
      </c>
      <c r="F43" s="41">
        <v>10000</v>
      </c>
      <c r="G43" s="44">
        <f>F43</f>
        <v>10000</v>
      </c>
    </row>
    <row r="44" spans="1:7" ht="4.05" customHeight="1" x14ac:dyDescent="0.3"/>
    <row r="45" spans="1:7" x14ac:dyDescent="0.3"/>
    <row r="46" spans="1:7" ht="12.75" customHeight="1" x14ac:dyDescent="0.3">
      <c r="A46" s="56" t="s">
        <v>2</v>
      </c>
      <c r="B46" s="9" t="s">
        <v>59</v>
      </c>
      <c r="C46" s="57"/>
      <c r="D46" s="9"/>
      <c r="E46" s="40" t="str">
        <f>F$26</f>
        <v>Pequena</v>
      </c>
      <c r="F46" s="40" t="str">
        <f>G$26</f>
        <v>Grande</v>
      </c>
      <c r="G46" s="40"/>
    </row>
    <row r="47" spans="1:7" ht="7.35" customHeight="1" x14ac:dyDescent="0.3">
      <c r="C47" s="26"/>
      <c r="D47" s="11"/>
    </row>
    <row r="48" spans="1:7" ht="12.75" customHeight="1" x14ac:dyDescent="0.3">
      <c r="B48" s="26"/>
      <c r="C48" s="26"/>
      <c r="D48" s="45" t="s">
        <v>9</v>
      </c>
      <c r="E48" s="61" t="s">
        <v>3</v>
      </c>
      <c r="F48" s="61" t="s">
        <v>4</v>
      </c>
      <c r="G48" s="48" t="s">
        <v>51</v>
      </c>
    </row>
    <row r="49" spans="1:8" ht="12.75" customHeight="1" x14ac:dyDescent="0.3">
      <c r="B49" s="26" t="s">
        <v>63</v>
      </c>
      <c r="C49" s="26"/>
      <c r="D49" s="46" t="s">
        <v>10</v>
      </c>
      <c r="E49" s="62">
        <v>0</v>
      </c>
      <c r="F49" s="62">
        <v>0.2</v>
      </c>
      <c r="G49" s="63">
        <v>0.7</v>
      </c>
      <c r="H49" s="47"/>
    </row>
    <row r="50" spans="1:8" ht="12.75" customHeight="1" x14ac:dyDescent="0.3">
      <c r="B50" s="26" t="s">
        <v>48</v>
      </c>
      <c r="C50" s="26"/>
      <c r="D50" s="46" t="s">
        <v>10</v>
      </c>
      <c r="E50" s="62">
        <v>0.3</v>
      </c>
      <c r="F50" s="62">
        <v>0.25</v>
      </c>
      <c r="G50" s="63">
        <v>0.6</v>
      </c>
    </row>
    <row r="51" spans="1:8" ht="12.75" customHeight="1" x14ac:dyDescent="0.3">
      <c r="B51" s="26" t="s">
        <v>49</v>
      </c>
      <c r="C51" s="26"/>
      <c r="D51" s="46" t="s">
        <v>10</v>
      </c>
      <c r="E51" s="62">
        <v>0.55000000000000004</v>
      </c>
      <c r="F51" s="62">
        <v>0.45</v>
      </c>
      <c r="G51" s="63">
        <v>0.4</v>
      </c>
    </row>
    <row r="52" spans="1:8" ht="12.75" customHeight="1" x14ac:dyDescent="0.3">
      <c r="B52" s="26" t="s">
        <v>50</v>
      </c>
      <c r="C52" s="26"/>
      <c r="D52" s="46" t="s">
        <v>10</v>
      </c>
      <c r="E52" s="62">
        <v>0.15</v>
      </c>
      <c r="F52" s="62">
        <v>0.1</v>
      </c>
      <c r="G52" s="63">
        <v>0.35</v>
      </c>
    </row>
    <row r="53" spans="1:8" ht="12.75" customHeight="1" x14ac:dyDescent="0.3">
      <c r="B53" s="48"/>
      <c r="C53" s="26"/>
      <c r="D53" s="45" t="s">
        <v>10</v>
      </c>
      <c r="E53" s="64">
        <f>SUM(E49:E52)</f>
        <v>1</v>
      </c>
      <c r="F53" s="64">
        <f>SUM(F49:F52)</f>
        <v>1</v>
      </c>
      <c r="G53" s="48" t="s">
        <v>10</v>
      </c>
    </row>
    <row r="54" spans="1:8" x14ac:dyDescent="0.3"/>
    <row r="55" spans="1:8" ht="12.75" customHeight="1" x14ac:dyDescent="0.3">
      <c r="A55" s="56" t="s">
        <v>2</v>
      </c>
      <c r="B55" s="9" t="s">
        <v>54</v>
      </c>
      <c r="C55" s="9">
        <v>2022</v>
      </c>
      <c r="D55" s="9">
        <f>C55+1</f>
        <v>2023</v>
      </c>
      <c r="E55" s="9">
        <f t="shared" ref="E55:G55" si="1">D55+1</f>
        <v>2024</v>
      </c>
      <c r="F55" s="9">
        <f t="shared" si="1"/>
        <v>2025</v>
      </c>
      <c r="G55" s="9">
        <f t="shared" si="1"/>
        <v>2026</v>
      </c>
    </row>
    <row r="56" spans="1:8" ht="7.2" customHeight="1" x14ac:dyDescent="0.3"/>
    <row r="57" spans="1:8" ht="12.75" customHeight="1" x14ac:dyDescent="0.3">
      <c r="B57" s="19" t="s">
        <v>11</v>
      </c>
      <c r="C57" s="49">
        <v>0.34</v>
      </c>
      <c r="D57" s="49">
        <f>C57</f>
        <v>0.34</v>
      </c>
      <c r="E57" s="49">
        <f t="shared" ref="E57:G57" si="2">D57</f>
        <v>0.34</v>
      </c>
      <c r="F57" s="49">
        <f t="shared" si="2"/>
        <v>0.34</v>
      </c>
      <c r="G57" s="49">
        <f t="shared" si="2"/>
        <v>0.34</v>
      </c>
    </row>
    <row r="58" spans="1:8" s="51" customFormat="1" ht="12.75" customHeight="1" x14ac:dyDescent="0.3">
      <c r="A58" s="59"/>
      <c r="B58" s="37"/>
      <c r="C58" s="50"/>
      <c r="D58" s="50"/>
      <c r="E58" s="50"/>
      <c r="F58" s="50"/>
    </row>
  </sheetData>
  <sheetProtection algorithmName="SHA-512" hashValue="6m3NQC8j13qah99EuHkK57DJ4VTFVBHdt+QOfs9ZbHiSyC1lNb2WnLE6nyZOOYaHOOcsNAB6gr2teU9Ahi926g==" saltValue="OFRZsnZHO87+ETDQnrFklw=="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A8A87-AC4C-45AC-9A02-BB92196592C6}">
  <sheetPr>
    <tabColor theme="9" tint="-0.499984740745262"/>
  </sheetPr>
  <dimension ref="A1:H58"/>
  <sheetViews>
    <sheetView showGridLines="0" zoomScale="90" zoomScaleNormal="90" workbookViewId="0">
      <pane xSplit="3" ySplit="7" topLeftCell="D8" activePane="bottomRight" state="frozen"/>
      <selection pane="topRight" activeCell="D1" sqref="D1"/>
      <selection pane="bottomLeft" activeCell="A8" sqref="A8"/>
      <selection pane="bottomRight"/>
    </sheetView>
  </sheetViews>
  <sheetFormatPr defaultColWidth="8.77734375" defaultRowHeight="13.8" zeroHeight="1" x14ac:dyDescent="0.3"/>
  <cols>
    <col min="1" max="1" width="1.77734375" style="26" bestFit="1" customWidth="1"/>
    <col min="2" max="2" width="40.21875" style="26" bestFit="1" customWidth="1"/>
    <col min="3" max="3" width="1.6640625" style="26" customWidth="1"/>
    <col min="4" max="6" width="10.44140625" style="26" bestFit="1" customWidth="1"/>
    <col min="7" max="7" width="10.44140625" style="12" bestFit="1" customWidth="1"/>
    <col min="8" max="8" width="9.6640625" style="26" bestFit="1" customWidth="1"/>
    <col min="9" max="111" width="8.77734375" style="26" customWidth="1"/>
    <col min="112" max="16384" width="8.77734375" style="26"/>
  </cols>
  <sheetData>
    <row r="1" spans="1:7" x14ac:dyDescent="0.3"/>
    <row r="2" spans="1:7" ht="18" x14ac:dyDescent="0.35">
      <c r="B2" s="7" t="str">
        <f>Capa!B8&amp;" - Demonstrações Financeiras"</f>
        <v>PetCo - Demonstrações Financeiras</v>
      </c>
      <c r="C2" s="27"/>
      <c r="D2" s="27"/>
      <c r="E2" s="70"/>
      <c r="F2" s="71"/>
      <c r="G2" s="28"/>
    </row>
    <row r="3" spans="1:7" ht="4.95" customHeight="1" x14ac:dyDescent="0.35">
      <c r="B3" s="33"/>
    </row>
    <row r="4" spans="1:7" x14ac:dyDescent="0.3"/>
    <row r="5" spans="1:7" ht="4.95" customHeight="1" x14ac:dyDescent="0.3"/>
    <row r="6" spans="1:7" x14ac:dyDescent="0.3">
      <c r="A6" s="8" t="s">
        <v>2</v>
      </c>
      <c r="B6" s="9" t="s">
        <v>13</v>
      </c>
      <c r="C6" s="9"/>
      <c r="D6" s="9">
        <v>2018</v>
      </c>
      <c r="E6" s="9">
        <f>D6+1</f>
        <v>2019</v>
      </c>
      <c r="F6" s="9">
        <f t="shared" ref="F6:G6" si="0">E6+1</f>
        <v>2020</v>
      </c>
      <c r="G6" s="9">
        <f t="shared" si="0"/>
        <v>2021</v>
      </c>
    </row>
    <row r="7" spans="1:7" x14ac:dyDescent="0.3">
      <c r="A7" s="8"/>
      <c r="B7" s="11"/>
      <c r="C7" s="11"/>
      <c r="D7" s="11"/>
      <c r="E7" s="11"/>
      <c r="F7" s="11"/>
    </row>
    <row r="8" spans="1:7" x14ac:dyDescent="0.3">
      <c r="A8" s="8"/>
      <c r="B8" s="13" t="s">
        <v>14</v>
      </c>
      <c r="C8" s="13"/>
      <c r="D8" s="75">
        <v>42000</v>
      </c>
      <c r="E8" s="75">
        <v>54000</v>
      </c>
      <c r="F8" s="75">
        <v>84000</v>
      </c>
      <c r="G8" s="75">
        <v>108000</v>
      </c>
    </row>
    <row r="9" spans="1:7" x14ac:dyDescent="0.3">
      <c r="A9" s="8"/>
      <c r="B9" s="11"/>
      <c r="C9" s="11"/>
      <c r="D9" s="30"/>
      <c r="E9" s="30"/>
      <c r="F9" s="30"/>
      <c r="G9" s="73"/>
    </row>
    <row r="10" spans="1:7" x14ac:dyDescent="0.3">
      <c r="A10" s="8"/>
      <c r="B10" s="15" t="s">
        <v>15</v>
      </c>
      <c r="C10" s="15"/>
      <c r="D10" s="76">
        <v>-21420</v>
      </c>
      <c r="E10" s="76">
        <v>-27990</v>
      </c>
      <c r="F10" s="76">
        <v>-42840</v>
      </c>
      <c r="G10" s="76">
        <v>-55980</v>
      </c>
    </row>
    <row r="11" spans="1:7" x14ac:dyDescent="0.3">
      <c r="A11" s="8"/>
      <c r="B11" s="11"/>
      <c r="C11" s="11"/>
      <c r="D11" s="11"/>
      <c r="E11" s="11"/>
      <c r="F11" s="11"/>
      <c r="G11" s="14"/>
    </row>
    <row r="12" spans="1:7" x14ac:dyDescent="0.3">
      <c r="A12" s="8"/>
      <c r="B12" s="13" t="s">
        <v>16</v>
      </c>
      <c r="C12" s="13"/>
      <c r="D12" s="29">
        <f>SUM(D8,D10)</f>
        <v>20580</v>
      </c>
      <c r="E12" s="29">
        <f t="shared" ref="E12:G12" si="1">SUM(E8,E10)</f>
        <v>26010</v>
      </c>
      <c r="F12" s="29">
        <f t="shared" si="1"/>
        <v>41160</v>
      </c>
      <c r="G12" s="29">
        <f t="shared" si="1"/>
        <v>52020</v>
      </c>
    </row>
    <row r="13" spans="1:7" x14ac:dyDescent="0.3">
      <c r="A13" s="8"/>
      <c r="B13" s="16"/>
      <c r="C13" s="16"/>
      <c r="D13" s="52"/>
      <c r="E13" s="52"/>
      <c r="F13" s="52"/>
      <c r="G13" s="52"/>
    </row>
    <row r="14" spans="1:7" x14ac:dyDescent="0.3">
      <c r="A14" s="8"/>
      <c r="B14" s="15" t="s">
        <v>45</v>
      </c>
      <c r="C14" s="18"/>
      <c r="D14" s="31">
        <f t="shared" ref="D14:F14" si="2">SUM(D15:D15)</f>
        <v>-4320</v>
      </c>
      <c r="E14" s="31">
        <f t="shared" si="2"/>
        <v>-5760</v>
      </c>
      <c r="F14" s="31">
        <f t="shared" si="2"/>
        <v>-8640</v>
      </c>
      <c r="G14" s="32">
        <f>SUM(G15:G15)</f>
        <v>-11520</v>
      </c>
    </row>
    <row r="15" spans="1:7" x14ac:dyDescent="0.3">
      <c r="A15" s="8"/>
      <c r="B15" s="19" t="s">
        <v>39</v>
      </c>
      <c r="C15" s="16"/>
      <c r="D15" s="77">
        <v>-4320</v>
      </c>
      <c r="E15" s="77">
        <v>-5760</v>
      </c>
      <c r="F15" s="77">
        <v>-8640</v>
      </c>
      <c r="G15" s="77">
        <v>-11520</v>
      </c>
    </row>
    <row r="16" spans="1:7" x14ac:dyDescent="0.3">
      <c r="A16" s="8"/>
      <c r="B16" s="11"/>
      <c r="C16" s="11"/>
      <c r="D16" s="11"/>
      <c r="E16" s="11"/>
      <c r="F16" s="11"/>
      <c r="G16" s="14"/>
    </row>
    <row r="17" spans="1:7" x14ac:dyDescent="0.3">
      <c r="A17" s="8"/>
      <c r="B17" s="13" t="s">
        <v>46</v>
      </c>
      <c r="C17" s="13"/>
      <c r="D17" s="29">
        <f>SUM(D12,D14)</f>
        <v>16260</v>
      </c>
      <c r="E17" s="29">
        <f t="shared" ref="E17:G17" si="3">SUM(E12,E14)</f>
        <v>20250</v>
      </c>
      <c r="F17" s="29">
        <f t="shared" si="3"/>
        <v>32520</v>
      </c>
      <c r="G17" s="29">
        <f t="shared" si="3"/>
        <v>40500</v>
      </c>
    </row>
    <row r="18" spans="1:7" x14ac:dyDescent="0.3">
      <c r="A18" s="8"/>
      <c r="B18" s="16"/>
      <c r="C18" s="16"/>
      <c r="D18" s="52"/>
      <c r="E18" s="52"/>
      <c r="F18" s="52"/>
      <c r="G18" s="52"/>
    </row>
    <row r="19" spans="1:7" x14ac:dyDescent="0.3">
      <c r="A19" s="8"/>
      <c r="B19" s="15" t="s">
        <v>40</v>
      </c>
      <c r="C19" s="15"/>
      <c r="D19" s="32">
        <f t="shared" ref="D19:F19" si="4">SUM(D20:D23)</f>
        <v>-5033.3999999999996</v>
      </c>
      <c r="E19" s="32">
        <f t="shared" si="4"/>
        <v>-6517.8</v>
      </c>
      <c r="F19" s="32">
        <f t="shared" si="4"/>
        <v>-9730.7999999999993</v>
      </c>
      <c r="G19" s="32">
        <f>SUM(G20:G23)</f>
        <v>-15603.6</v>
      </c>
    </row>
    <row r="20" spans="1:7" x14ac:dyDescent="0.3">
      <c r="A20" s="8"/>
      <c r="B20" s="19" t="s">
        <v>41</v>
      </c>
      <c r="C20" s="16"/>
      <c r="D20" s="77">
        <v>-1793.4</v>
      </c>
      <c r="E20" s="77">
        <v>-2305.8000000000002</v>
      </c>
      <c r="F20" s="77">
        <v>-3586.8</v>
      </c>
      <c r="G20" s="77">
        <v>-4611.6000000000004</v>
      </c>
    </row>
    <row r="21" spans="1:7" x14ac:dyDescent="0.3">
      <c r="A21" s="8"/>
      <c r="B21" s="19" t="s">
        <v>43</v>
      </c>
      <c r="C21" s="16"/>
      <c r="D21" s="77">
        <v>-1680</v>
      </c>
      <c r="E21" s="77">
        <v>-2052</v>
      </c>
      <c r="F21" s="77">
        <v>-3023.9999999999995</v>
      </c>
      <c r="G21" s="77">
        <v>-3671.9999999999995</v>
      </c>
    </row>
    <row r="22" spans="1:7" x14ac:dyDescent="0.3">
      <c r="A22" s="8"/>
      <c r="B22" s="19" t="s">
        <v>42</v>
      </c>
      <c r="C22" s="16"/>
      <c r="D22" s="77">
        <v>-1560</v>
      </c>
      <c r="E22" s="77">
        <v>-2160</v>
      </c>
      <c r="F22" s="77">
        <v>-3120</v>
      </c>
      <c r="G22" s="77">
        <v>-4320</v>
      </c>
    </row>
    <row r="23" spans="1:7" x14ac:dyDescent="0.3">
      <c r="A23" s="8"/>
      <c r="B23" s="19" t="s">
        <v>44</v>
      </c>
      <c r="C23" s="16"/>
      <c r="D23" s="77">
        <v>0</v>
      </c>
      <c r="E23" s="77">
        <v>0</v>
      </c>
      <c r="F23" s="77">
        <v>0</v>
      </c>
      <c r="G23" s="77">
        <v>-3000</v>
      </c>
    </row>
    <row r="24" spans="1:7" x14ac:dyDescent="0.3">
      <c r="A24" s="8"/>
      <c r="B24" s="16"/>
      <c r="C24" s="16"/>
      <c r="D24" s="16"/>
      <c r="E24" s="16"/>
      <c r="F24" s="16"/>
      <c r="G24" s="17"/>
    </row>
    <row r="25" spans="1:7" x14ac:dyDescent="0.3">
      <c r="A25" s="8"/>
      <c r="B25" s="13" t="s">
        <v>17</v>
      </c>
      <c r="C25" s="13"/>
      <c r="D25" s="29">
        <f>SUM(D17,D19)</f>
        <v>11226.6</v>
      </c>
      <c r="E25" s="29">
        <f t="shared" ref="E25:G25" si="5">SUM(E17,E19)</f>
        <v>13732.2</v>
      </c>
      <c r="F25" s="29">
        <f t="shared" si="5"/>
        <v>22789.200000000001</v>
      </c>
      <c r="G25" s="29">
        <f t="shared" si="5"/>
        <v>24896.400000000001</v>
      </c>
    </row>
    <row r="26" spans="1:7" x14ac:dyDescent="0.3">
      <c r="A26" s="8"/>
      <c r="B26" s="16"/>
      <c r="C26" s="16"/>
      <c r="D26" s="16"/>
      <c r="E26" s="16"/>
      <c r="F26" s="16"/>
      <c r="G26" s="20"/>
    </row>
    <row r="27" spans="1:7" x14ac:dyDescent="0.3">
      <c r="A27" s="8"/>
      <c r="B27" s="15" t="s">
        <v>47</v>
      </c>
      <c r="C27" s="15"/>
      <c r="D27" s="76">
        <v>-600</v>
      </c>
      <c r="E27" s="76">
        <v>-540</v>
      </c>
      <c r="F27" s="76">
        <v>-940</v>
      </c>
      <c r="G27" s="76">
        <v>-2340</v>
      </c>
    </row>
    <row r="28" spans="1:7" x14ac:dyDescent="0.3">
      <c r="A28" s="8"/>
      <c r="B28" s="19"/>
      <c r="C28" s="19"/>
      <c r="D28" s="19"/>
      <c r="E28" s="19"/>
      <c r="F28" s="19"/>
      <c r="G28" s="14"/>
    </row>
    <row r="29" spans="1:7" x14ac:dyDescent="0.3">
      <c r="A29" s="8"/>
      <c r="B29" s="13" t="s">
        <v>18</v>
      </c>
      <c r="C29" s="13"/>
      <c r="D29" s="29">
        <f>SUM(D25,D27)</f>
        <v>10626.6</v>
      </c>
      <c r="E29" s="29">
        <f>SUM(E25,E27)</f>
        <v>13192.2</v>
      </c>
      <c r="F29" s="29">
        <f>SUM(F25,F27)</f>
        <v>21849.200000000001</v>
      </c>
      <c r="G29" s="29">
        <f>SUM(G25,G27)</f>
        <v>22556.400000000001</v>
      </c>
    </row>
    <row r="30" spans="1:7" x14ac:dyDescent="0.3">
      <c r="A30" s="8"/>
      <c r="B30" s="11"/>
      <c r="C30" s="11"/>
      <c r="D30" s="11"/>
      <c r="E30" s="11"/>
      <c r="F30" s="11"/>
      <c r="G30" s="14"/>
    </row>
    <row r="31" spans="1:7" x14ac:dyDescent="0.3">
      <c r="A31" s="8"/>
      <c r="B31" s="11" t="s">
        <v>19</v>
      </c>
      <c r="C31" s="11"/>
      <c r="D31" s="77">
        <v>-3613.0440000000003</v>
      </c>
      <c r="E31" s="77">
        <v>-4485.3480000000009</v>
      </c>
      <c r="F31" s="77">
        <v>-7428.728000000001</v>
      </c>
      <c r="G31" s="77">
        <v>-7669.1760000000013</v>
      </c>
    </row>
    <row r="32" spans="1:7" x14ac:dyDescent="0.3">
      <c r="A32" s="8"/>
      <c r="B32" s="11"/>
      <c r="C32" s="11"/>
      <c r="D32" s="11"/>
      <c r="E32" s="11"/>
      <c r="F32" s="11"/>
      <c r="G32" s="14"/>
    </row>
    <row r="33" spans="1:7" x14ac:dyDescent="0.3">
      <c r="A33" s="8"/>
      <c r="B33" s="13" t="s">
        <v>20</v>
      </c>
      <c r="C33" s="13"/>
      <c r="D33" s="29">
        <f>SUM(D29,D31)</f>
        <v>7013.5560000000005</v>
      </c>
      <c r="E33" s="29">
        <f>SUM(E29,E31)</f>
        <v>8706.851999999999</v>
      </c>
      <c r="F33" s="29">
        <f>SUM(F29,F31)</f>
        <v>14420.472</v>
      </c>
      <c r="G33" s="29">
        <f>SUM(G29,G31)</f>
        <v>14887.224</v>
      </c>
    </row>
    <row r="34" spans="1:7" x14ac:dyDescent="0.3">
      <c r="A34" s="8"/>
      <c r="B34" s="16"/>
      <c r="C34" s="16"/>
      <c r="D34" s="16"/>
      <c r="E34" s="16"/>
      <c r="F34" s="16"/>
      <c r="G34" s="17"/>
    </row>
    <row r="35" spans="1:7" x14ac:dyDescent="0.3">
      <c r="A35" s="8"/>
      <c r="B35" s="11"/>
      <c r="C35" s="11"/>
      <c r="D35" s="11"/>
      <c r="E35" s="11"/>
      <c r="F35" s="11"/>
      <c r="G35" s="21"/>
    </row>
    <row r="36" spans="1:7" x14ac:dyDescent="0.3">
      <c r="A36" s="56" t="s">
        <v>2</v>
      </c>
      <c r="B36" s="9" t="s">
        <v>21</v>
      </c>
      <c r="C36" s="9"/>
      <c r="D36" s="10">
        <f>D6</f>
        <v>2018</v>
      </c>
      <c r="E36" s="10">
        <f>E6</f>
        <v>2019</v>
      </c>
      <c r="F36" s="10">
        <f>F6</f>
        <v>2020</v>
      </c>
      <c r="G36" s="10">
        <f>G6</f>
        <v>2021</v>
      </c>
    </row>
    <row r="37" spans="1:7" x14ac:dyDescent="0.3">
      <c r="A37" s="8"/>
      <c r="B37" s="11"/>
      <c r="C37" s="11"/>
      <c r="D37" s="11"/>
      <c r="E37" s="11"/>
      <c r="F37" s="11"/>
    </row>
    <row r="38" spans="1:7" x14ac:dyDescent="0.3">
      <c r="A38" s="8"/>
      <c r="B38" s="22" t="s">
        <v>22</v>
      </c>
      <c r="C38" s="22"/>
      <c r="D38" s="54">
        <f t="shared" ref="D38:F38" si="6">D39+D44</f>
        <v>22561.4264</v>
      </c>
      <c r="E38" s="54">
        <f t="shared" si="6"/>
        <v>32089.528399999999</v>
      </c>
      <c r="F38" s="54">
        <f t="shared" si="6"/>
        <v>48366.250400000004</v>
      </c>
      <c r="G38" s="54">
        <f>G39+G44</f>
        <v>64895.974400000006</v>
      </c>
    </row>
    <row r="39" spans="1:7" x14ac:dyDescent="0.3">
      <c r="A39" s="8"/>
      <c r="B39" s="23" t="s">
        <v>23</v>
      </c>
      <c r="C39" s="23"/>
      <c r="D39" s="29">
        <f t="shared" ref="D39:G39" si="7">SUM(D40:D43)</f>
        <v>17161.4264</v>
      </c>
      <c r="E39" s="29">
        <f t="shared" si="7"/>
        <v>23229.528399999999</v>
      </c>
      <c r="F39" s="29">
        <f t="shared" si="7"/>
        <v>26446.250400000001</v>
      </c>
      <c r="G39" s="29">
        <f t="shared" si="7"/>
        <v>25315.974400000003</v>
      </c>
    </row>
    <row r="40" spans="1:7" x14ac:dyDescent="0.3">
      <c r="A40" s="8"/>
      <c r="B40" s="24" t="s">
        <v>24</v>
      </c>
      <c r="C40" s="24"/>
      <c r="D40" s="77">
        <v>9639.4063999999998</v>
      </c>
      <c r="E40" s="77">
        <v>13612.508399999999</v>
      </c>
      <c r="F40" s="77">
        <v>11854.230399999999</v>
      </c>
      <c r="G40" s="77">
        <v>6533.9544000000005</v>
      </c>
    </row>
    <row r="41" spans="1:7" x14ac:dyDescent="0.3">
      <c r="A41" s="8"/>
      <c r="B41" s="24" t="s">
        <v>25</v>
      </c>
      <c r="C41" s="24"/>
      <c r="D41" s="77">
        <v>3500</v>
      </c>
      <c r="E41" s="77">
        <v>4500</v>
      </c>
      <c r="F41" s="77">
        <v>7000</v>
      </c>
      <c r="G41" s="77">
        <v>9000</v>
      </c>
    </row>
    <row r="42" spans="1:7" x14ac:dyDescent="0.3">
      <c r="A42" s="8"/>
      <c r="B42" s="24" t="s">
        <v>12</v>
      </c>
      <c r="C42" s="24"/>
      <c r="D42" s="77">
        <v>3570</v>
      </c>
      <c r="E42" s="77">
        <v>4665</v>
      </c>
      <c r="F42" s="77">
        <v>7140</v>
      </c>
      <c r="G42" s="77">
        <v>9330</v>
      </c>
    </row>
    <row r="43" spans="1:7" x14ac:dyDescent="0.3">
      <c r="A43" s="8"/>
      <c r="B43" s="24" t="s">
        <v>26</v>
      </c>
      <c r="C43" s="24"/>
      <c r="D43" s="77">
        <v>452.02000000000044</v>
      </c>
      <c r="E43" s="77">
        <v>452.02000000000044</v>
      </c>
      <c r="F43" s="77">
        <v>452.02000000000044</v>
      </c>
      <c r="G43" s="77">
        <v>452.02000000000044</v>
      </c>
    </row>
    <row r="44" spans="1:7" x14ac:dyDescent="0.3">
      <c r="A44" s="8"/>
      <c r="B44" s="25" t="s">
        <v>27</v>
      </c>
      <c r="C44" s="25"/>
      <c r="D44" s="55">
        <f>SUM(D45:D45)</f>
        <v>5400</v>
      </c>
      <c r="E44" s="55">
        <f t="shared" ref="E44:G44" si="8">SUM(E45:E45)</f>
        <v>8860</v>
      </c>
      <c r="F44" s="55">
        <f t="shared" si="8"/>
        <v>21920</v>
      </c>
      <c r="G44" s="55">
        <f t="shared" si="8"/>
        <v>39580</v>
      </c>
    </row>
    <row r="45" spans="1:7" x14ac:dyDescent="0.3">
      <c r="A45" s="8"/>
      <c r="B45" s="24" t="s">
        <v>28</v>
      </c>
      <c r="C45" s="24"/>
      <c r="D45" s="77">
        <v>5400</v>
      </c>
      <c r="E45" s="77">
        <v>8860</v>
      </c>
      <c r="F45" s="77">
        <v>21920</v>
      </c>
      <c r="G45" s="77">
        <v>39580</v>
      </c>
    </row>
    <row r="46" spans="1:7" x14ac:dyDescent="0.3">
      <c r="A46" s="8"/>
      <c r="B46" s="11"/>
      <c r="C46" s="11"/>
      <c r="D46" s="53"/>
      <c r="E46" s="53"/>
      <c r="F46" s="11"/>
      <c r="G46" s="14"/>
    </row>
    <row r="47" spans="1:7" x14ac:dyDescent="0.3">
      <c r="A47" s="8"/>
      <c r="B47" s="22" t="s">
        <v>29</v>
      </c>
      <c r="C47" s="22"/>
      <c r="D47" s="54">
        <f t="shared" ref="D47:F47" si="9">D48+D52+D54</f>
        <v>22561.4264</v>
      </c>
      <c r="E47" s="54">
        <f t="shared" si="9"/>
        <v>32089.528399999999</v>
      </c>
      <c r="F47" s="54">
        <f t="shared" si="9"/>
        <v>48366.250399999997</v>
      </c>
      <c r="G47" s="54">
        <f>G48+G52+G54</f>
        <v>64895.974399999999</v>
      </c>
    </row>
    <row r="48" spans="1:7" x14ac:dyDescent="0.3">
      <c r="A48" s="8"/>
      <c r="B48" s="23" t="s">
        <v>30</v>
      </c>
      <c r="C48" s="23"/>
      <c r="D48" s="29">
        <f>SUM(D49:D51)</f>
        <v>5547.8703999999989</v>
      </c>
      <c r="E48" s="29">
        <f t="shared" ref="E48:G48" si="10">SUM(E49:E51)</f>
        <v>6369.1203999999989</v>
      </c>
      <c r="F48" s="29">
        <f t="shared" si="10"/>
        <v>8225.3703999999998</v>
      </c>
      <c r="G48" s="29">
        <f t="shared" si="10"/>
        <v>9867.8703999999998</v>
      </c>
    </row>
    <row r="49" spans="1:8" x14ac:dyDescent="0.3">
      <c r="A49" s="8"/>
      <c r="B49" s="24" t="s">
        <v>31</v>
      </c>
      <c r="D49" s="77">
        <v>0</v>
      </c>
      <c r="E49" s="77">
        <v>0</v>
      </c>
      <c r="F49" s="77">
        <v>0</v>
      </c>
      <c r="G49" s="77">
        <v>0</v>
      </c>
    </row>
    <row r="50" spans="1:8" x14ac:dyDescent="0.3">
      <c r="A50" s="8"/>
      <c r="B50" s="24" t="s">
        <v>32</v>
      </c>
      <c r="C50" s="24"/>
      <c r="D50" s="77">
        <v>2677.5</v>
      </c>
      <c r="E50" s="77">
        <v>3498.75</v>
      </c>
      <c r="F50" s="77">
        <v>5355</v>
      </c>
      <c r="G50" s="77">
        <v>6997.5</v>
      </c>
    </row>
    <row r="51" spans="1:8" x14ac:dyDescent="0.3">
      <c r="A51" s="8"/>
      <c r="B51" s="24" t="s">
        <v>33</v>
      </c>
      <c r="C51" s="24"/>
      <c r="D51" s="77">
        <v>2870.3703999999989</v>
      </c>
      <c r="E51" s="77">
        <v>2870.3703999999989</v>
      </c>
      <c r="F51" s="77">
        <v>2870.3703999999989</v>
      </c>
      <c r="G51" s="77">
        <v>2870.3703999999989</v>
      </c>
    </row>
    <row r="52" spans="1:8" x14ac:dyDescent="0.3">
      <c r="A52" s="8"/>
      <c r="B52" s="25" t="s">
        <v>34</v>
      </c>
      <c r="C52" s="25"/>
      <c r="D52" s="55">
        <f>SUM(D53)</f>
        <v>0</v>
      </c>
      <c r="E52" s="55">
        <f t="shared" ref="E52:G52" si="11">SUM(E53)</f>
        <v>0</v>
      </c>
      <c r="F52" s="55">
        <f t="shared" si="11"/>
        <v>0</v>
      </c>
      <c r="G52" s="55">
        <f t="shared" si="11"/>
        <v>0</v>
      </c>
    </row>
    <row r="53" spans="1:8" x14ac:dyDescent="0.3">
      <c r="A53" s="8"/>
      <c r="B53" s="24" t="s">
        <v>35</v>
      </c>
      <c r="C53" s="24"/>
      <c r="D53" s="77">
        <v>0</v>
      </c>
      <c r="E53" s="77">
        <v>0</v>
      </c>
      <c r="F53" s="77">
        <v>0</v>
      </c>
      <c r="G53" s="77">
        <v>0</v>
      </c>
      <c r="H53" s="74"/>
    </row>
    <row r="54" spans="1:8" x14ac:dyDescent="0.3">
      <c r="A54" s="8"/>
      <c r="B54" s="25" t="s">
        <v>36</v>
      </c>
      <c r="C54" s="25"/>
      <c r="D54" s="55">
        <f>SUM(D55:D56)</f>
        <v>17013.556</v>
      </c>
      <c r="E54" s="55">
        <f t="shared" ref="E54:G54" si="12">SUM(E55:E56)</f>
        <v>25720.407999999999</v>
      </c>
      <c r="F54" s="55">
        <f t="shared" si="12"/>
        <v>40140.879999999997</v>
      </c>
      <c r="G54" s="55">
        <f t="shared" si="12"/>
        <v>55028.103999999999</v>
      </c>
    </row>
    <row r="55" spans="1:8" x14ac:dyDescent="0.3">
      <c r="A55" s="8"/>
      <c r="B55" s="24" t="s">
        <v>37</v>
      </c>
      <c r="C55" s="24"/>
      <c r="D55" s="77">
        <v>10000</v>
      </c>
      <c r="E55" s="77">
        <v>10000</v>
      </c>
      <c r="F55" s="77">
        <v>10000</v>
      </c>
      <c r="G55" s="77">
        <v>10000</v>
      </c>
    </row>
    <row r="56" spans="1:8" x14ac:dyDescent="0.3">
      <c r="A56" s="8"/>
      <c r="B56" s="24" t="s">
        <v>38</v>
      </c>
      <c r="C56" s="24"/>
      <c r="D56" s="77">
        <v>7013.5560000000005</v>
      </c>
      <c r="E56" s="77">
        <v>15720.407999999999</v>
      </c>
      <c r="F56" s="77">
        <v>30140.879999999997</v>
      </c>
      <c r="G56" s="77">
        <v>45028.103999999999</v>
      </c>
    </row>
    <row r="57" spans="1:8" x14ac:dyDescent="0.3"/>
    <row r="58" spans="1:8" x14ac:dyDescent="0.3"/>
  </sheetData>
  <sheetProtection algorithmName="SHA-512" hashValue="pYZDzMvsVydOqvJ8rECLVLu4UL3Ia1JIL8weAQx5/P0XekGBWe+wA0hl7yNaIdJKvLGC31xDHyn42VIyUaOzow==" saltValue="cEUG2xETv6faW0NKvlmN/A==" spinCount="100000" sheet="1" objects="1" scenarios="1" selectLockedCells="1" selectUnlockedCells="1"/>
  <dataValidations count="2">
    <dataValidation type="list" allowBlank="1" showDropDown="1" showInputMessage="1" showErrorMessage="1" sqref="B45:C45" xr:uid="{5F2EDCB5-A340-4273-B3D8-253B3EBAD203}">
      <formula1>"Imobilizado Líquido"</formula1>
    </dataValidation>
    <dataValidation allowBlank="1" showDropDown="1" showInputMessage="1" showErrorMessage="1" sqref="D45:G45" xr:uid="{55134487-1D19-4375-BBA0-E05D576B2EB7}"/>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0A81D-910D-4CF2-8455-01B97C4B5833}">
  <sheetPr>
    <tabColor theme="9" tint="-0.499984740745262"/>
  </sheetPr>
  <dimension ref="A1:L313"/>
  <sheetViews>
    <sheetView showGridLines="0" zoomScale="90" zoomScaleNormal="90" workbookViewId="0"/>
  </sheetViews>
  <sheetFormatPr defaultColWidth="8.77734375" defaultRowHeight="13.05" customHeight="1" zeroHeight="1" x14ac:dyDescent="0.3"/>
  <cols>
    <col min="1" max="1" width="1.77734375" style="26" bestFit="1" customWidth="1"/>
    <col min="2" max="2" width="40.21875" style="26" bestFit="1" customWidth="1"/>
    <col min="3" max="3" width="1.6640625" style="26" customWidth="1"/>
    <col min="4" max="4" width="11.33203125" style="46" customWidth="1"/>
    <col min="5" max="6" width="10.44140625" style="46" bestFit="1" customWidth="1"/>
    <col min="7" max="8" width="10.5546875" style="46" bestFit="1" customWidth="1"/>
    <col min="9" max="12" width="11.5546875" style="46" bestFit="1" customWidth="1"/>
    <col min="13" max="13" width="0.88671875" style="26" customWidth="1"/>
    <col min="14" max="14" width="8.77734375" style="26" customWidth="1"/>
    <col min="15" max="15" width="21.5546875" style="26" bestFit="1" customWidth="1"/>
    <col min="16" max="114" width="8.77734375" style="26" customWidth="1"/>
    <col min="115" max="16384" width="8.77734375" style="26"/>
  </cols>
  <sheetData>
    <row r="1" spans="1:12" ht="13.8" x14ac:dyDescent="0.3"/>
    <row r="2" spans="1:12" ht="18" x14ac:dyDescent="0.35">
      <c r="B2" s="7" t="str">
        <f>Capa!B8&amp;" - Demonstrações Financeiras"</f>
        <v>PetCo - Demonstrações Financeiras</v>
      </c>
      <c r="C2" s="27"/>
      <c r="D2" s="95"/>
      <c r="E2" s="96"/>
      <c r="F2" s="97"/>
      <c r="G2" s="95"/>
      <c r="H2" s="95"/>
      <c r="I2" s="95"/>
      <c r="J2" s="95"/>
      <c r="K2" s="95"/>
      <c r="L2" s="95"/>
    </row>
    <row r="3" spans="1:12" ht="4.95" customHeight="1" x14ac:dyDescent="0.35">
      <c r="B3" s="33"/>
    </row>
    <row r="4" spans="1:12" ht="13.8" x14ac:dyDescent="0.3"/>
    <row r="5" spans="1:12" ht="13.8" x14ac:dyDescent="0.3">
      <c r="B5" s="9"/>
      <c r="C5" s="9"/>
      <c r="D5" s="502" t="s">
        <v>192</v>
      </c>
      <c r="E5" s="502"/>
      <c r="F5" s="502"/>
      <c r="G5" s="502"/>
      <c r="H5" s="503" t="s">
        <v>193</v>
      </c>
      <c r="I5" s="502"/>
      <c r="J5" s="502"/>
      <c r="K5" s="502"/>
      <c r="L5" s="502"/>
    </row>
    <row r="6" spans="1:12" ht="13.8" x14ac:dyDescent="0.3">
      <c r="A6" s="8" t="s">
        <v>2</v>
      </c>
      <c r="B6" s="9" t="s">
        <v>194</v>
      </c>
      <c r="C6" s="9"/>
      <c r="D6" s="40">
        <v>2018</v>
      </c>
      <c r="E6" s="40">
        <f>D6+1</f>
        <v>2019</v>
      </c>
      <c r="F6" s="40">
        <f t="shared" ref="F6:L6" si="0">E6+1</f>
        <v>2020</v>
      </c>
      <c r="G6" s="40">
        <f t="shared" si="0"/>
        <v>2021</v>
      </c>
      <c r="H6" s="201">
        <f t="shared" si="0"/>
        <v>2022</v>
      </c>
      <c r="I6" s="201">
        <f t="shared" si="0"/>
        <v>2023</v>
      </c>
      <c r="J6" s="201">
        <f t="shared" si="0"/>
        <v>2024</v>
      </c>
      <c r="K6" s="201">
        <f t="shared" si="0"/>
        <v>2025</v>
      </c>
      <c r="L6" s="201">
        <f t="shared" si="0"/>
        <v>2026</v>
      </c>
    </row>
    <row r="7" spans="1:12" ht="4.95" customHeight="1" x14ac:dyDescent="0.3"/>
    <row r="8" spans="1:12" ht="13.8" x14ac:dyDescent="0.3">
      <c r="A8" s="8"/>
      <c r="B8" s="13" t="s">
        <v>182</v>
      </c>
      <c r="C8" s="112"/>
      <c r="D8" s="203">
        <v>1.7999999999999999E-2</v>
      </c>
      <c r="E8" s="203">
        <v>1.2E-2</v>
      </c>
      <c r="F8" s="203">
        <v>-3.9E-2</v>
      </c>
      <c r="G8" s="203">
        <v>4.8000000000000001E-2</v>
      </c>
      <c r="H8" s="203">
        <v>1.7999999999999999E-2</v>
      </c>
      <c r="I8" s="203">
        <v>8.0000000000000002E-3</v>
      </c>
      <c r="J8" s="203">
        <v>1.9E-2</v>
      </c>
      <c r="K8" s="203">
        <f>J8</f>
        <v>1.9E-2</v>
      </c>
      <c r="L8" s="203">
        <f>K8</f>
        <v>1.9E-2</v>
      </c>
    </row>
    <row r="9" spans="1:12" ht="13.8" x14ac:dyDescent="0.3">
      <c r="A9" s="8"/>
      <c r="B9" s="11"/>
      <c r="C9" s="16"/>
      <c r="D9" s="99"/>
      <c r="E9" s="130"/>
      <c r="F9" s="130"/>
      <c r="G9" s="130"/>
      <c r="H9" s="130"/>
      <c r="I9" s="130"/>
      <c r="J9" s="130"/>
      <c r="K9" s="130"/>
      <c r="L9" s="130"/>
    </row>
    <row r="10" spans="1:12" ht="13.8" x14ac:dyDescent="0.3">
      <c r="A10" s="8"/>
      <c r="B10" s="13" t="s">
        <v>183</v>
      </c>
      <c r="C10" s="112"/>
      <c r="D10" s="112"/>
      <c r="E10" s="112"/>
      <c r="F10" s="112"/>
      <c r="G10" s="112"/>
      <c r="H10" s="112"/>
      <c r="I10" s="112"/>
      <c r="J10" s="112"/>
      <c r="K10" s="112"/>
      <c r="L10" s="112"/>
    </row>
    <row r="11" spans="1:12" ht="13.8" x14ac:dyDescent="0.3">
      <c r="A11" s="8"/>
      <c r="B11" s="11" t="s">
        <v>187</v>
      </c>
      <c r="C11" s="16"/>
      <c r="D11" s="205">
        <v>3.7499999999999999E-2</v>
      </c>
      <c r="E11" s="205">
        <v>4.3099999999999999E-2</v>
      </c>
      <c r="F11" s="205">
        <v>4.5199999999999997E-2</v>
      </c>
      <c r="G11" s="205">
        <v>0.10059999999999999</v>
      </c>
      <c r="H11" s="205">
        <v>6.7000000000000004E-2</v>
      </c>
      <c r="I11" s="205">
        <v>5.2999999999999999E-2</v>
      </c>
      <c r="J11" s="205">
        <v>3.4099999999999998E-2</v>
      </c>
      <c r="K11" s="205">
        <v>0.03</v>
      </c>
      <c r="L11" s="205">
        <f>K11</f>
        <v>0.03</v>
      </c>
    </row>
    <row r="12" spans="1:12" ht="13.8" x14ac:dyDescent="0.3">
      <c r="A12" s="8"/>
      <c r="B12" s="11" t="s">
        <v>188</v>
      </c>
      <c r="C12" s="16"/>
      <c r="D12" s="205">
        <v>7.5399999999999995E-2</v>
      </c>
      <c r="E12" s="205">
        <v>7.2999999999999995E-2</v>
      </c>
      <c r="F12" s="205">
        <v>0.23139999999999999</v>
      </c>
      <c r="G12" s="205">
        <v>0.17780000000000001</v>
      </c>
      <c r="H12" s="205">
        <v>0.1051</v>
      </c>
      <c r="I12" s="205">
        <v>4.7E-2</v>
      </c>
      <c r="J12" s="205">
        <v>0.04</v>
      </c>
      <c r="K12" s="205">
        <v>0.04</v>
      </c>
      <c r="L12" s="205">
        <f>K12</f>
        <v>0.04</v>
      </c>
    </row>
    <row r="13" spans="1:12" ht="13.8" x14ac:dyDescent="0.3">
      <c r="A13" s="8"/>
      <c r="B13" s="11"/>
      <c r="C13" s="16"/>
      <c r="D13" s="99"/>
      <c r="E13" s="130"/>
      <c r="F13" s="130"/>
      <c r="G13" s="130"/>
      <c r="H13" s="130"/>
      <c r="I13" s="130"/>
      <c r="J13" s="130"/>
      <c r="K13" s="130"/>
      <c r="L13" s="130"/>
    </row>
    <row r="14" spans="1:12" ht="13.8" x14ac:dyDescent="0.3">
      <c r="A14" s="8"/>
      <c r="B14" s="13" t="s">
        <v>184</v>
      </c>
      <c r="C14" s="112"/>
      <c r="D14" s="112"/>
      <c r="E14" s="112"/>
      <c r="F14" s="112"/>
      <c r="G14" s="112"/>
      <c r="H14" s="112"/>
      <c r="I14" s="112"/>
      <c r="J14" s="112"/>
      <c r="K14" s="112"/>
      <c r="L14" s="112"/>
    </row>
    <row r="15" spans="1:12" ht="13.8" x14ac:dyDescent="0.3">
      <c r="A15" s="8"/>
      <c r="B15" s="11" t="s">
        <v>195</v>
      </c>
      <c r="C15" s="16"/>
      <c r="D15" s="205">
        <v>2.5000000000000001E-2</v>
      </c>
      <c r="E15" s="205">
        <v>1.7999999999999999E-2</v>
      </c>
      <c r="F15" s="205">
        <v>1.2E-2</v>
      </c>
      <c r="G15" s="205">
        <v>4.7E-2</v>
      </c>
      <c r="H15" s="205">
        <v>0.08</v>
      </c>
      <c r="I15" s="205">
        <v>3.6999999999999998E-2</v>
      </c>
      <c r="J15" s="205">
        <v>2.5000000000000001E-2</v>
      </c>
      <c r="K15" s="205">
        <f>J15</f>
        <v>2.5000000000000001E-2</v>
      </c>
      <c r="L15" s="205">
        <f>K15</f>
        <v>2.5000000000000001E-2</v>
      </c>
    </row>
    <row r="16" spans="1:12" ht="13.8" x14ac:dyDescent="0.3">
      <c r="A16" s="8"/>
      <c r="B16" s="11" t="s">
        <v>196</v>
      </c>
      <c r="C16" s="16"/>
      <c r="D16" s="205">
        <v>0.02</v>
      </c>
      <c r="E16" s="205">
        <v>1.7000000000000001E-2</v>
      </c>
      <c r="F16" s="205">
        <v>1.4E-2</v>
      </c>
      <c r="G16" s="205">
        <v>3.3000000000000002E-2</v>
      </c>
      <c r="H16" s="205">
        <v>4.8000000000000001E-2</v>
      </c>
      <c r="I16" s="205">
        <v>3.2000000000000001E-2</v>
      </c>
      <c r="J16" s="205">
        <v>2.3E-2</v>
      </c>
      <c r="K16" s="205">
        <f>J16</f>
        <v>2.3E-2</v>
      </c>
      <c r="L16" s="205">
        <f>K16</f>
        <v>2.3E-2</v>
      </c>
    </row>
    <row r="17" spans="1:12" ht="13.8" x14ac:dyDescent="0.3">
      <c r="A17" s="8"/>
      <c r="B17" s="11"/>
      <c r="C17" s="16"/>
      <c r="D17" s="99"/>
      <c r="E17" s="130"/>
      <c r="F17" s="130"/>
      <c r="G17" s="130"/>
      <c r="H17" s="130"/>
      <c r="I17" s="130"/>
      <c r="J17" s="130"/>
      <c r="K17" s="130"/>
      <c r="L17" s="130"/>
    </row>
    <row r="18" spans="1:12" ht="13.8" x14ac:dyDescent="0.3">
      <c r="A18" s="8"/>
      <c r="B18" s="13" t="s">
        <v>185</v>
      </c>
      <c r="C18" s="112"/>
      <c r="D18" s="112"/>
      <c r="E18" s="112"/>
      <c r="F18" s="112"/>
      <c r="G18" s="112"/>
      <c r="H18" s="112"/>
      <c r="I18" s="112"/>
      <c r="J18" s="112"/>
      <c r="K18" s="112"/>
      <c r="L18" s="112"/>
    </row>
    <row r="19" spans="1:12" ht="13.8" x14ac:dyDescent="0.3">
      <c r="A19" s="8"/>
      <c r="B19" s="11" t="s">
        <v>189</v>
      </c>
      <c r="C19" s="16"/>
      <c r="D19" s="204">
        <v>3.88</v>
      </c>
      <c r="E19" s="204">
        <v>4.0199999999999996</v>
      </c>
      <c r="F19" s="204">
        <v>5.19</v>
      </c>
      <c r="G19" s="204">
        <v>5.57</v>
      </c>
      <c r="H19" s="204">
        <v>5.29</v>
      </c>
      <c r="I19" s="204">
        <v>5.22</v>
      </c>
      <c r="J19" s="204">
        <v>5</v>
      </c>
      <c r="K19" s="204">
        <f>J19</f>
        <v>5</v>
      </c>
      <c r="L19" s="204">
        <f>K19</f>
        <v>5</v>
      </c>
    </row>
    <row r="20" spans="1:12" ht="13.8" x14ac:dyDescent="0.3">
      <c r="A20" s="8"/>
      <c r="B20" s="11"/>
      <c r="C20" s="16"/>
      <c r="D20" s="204"/>
      <c r="E20" s="204"/>
      <c r="F20" s="204"/>
      <c r="G20" s="204"/>
      <c r="H20" s="204"/>
      <c r="I20" s="204"/>
      <c r="J20" s="204"/>
      <c r="K20" s="204"/>
      <c r="L20" s="204"/>
    </row>
    <row r="21" spans="1:12" ht="13.8" x14ac:dyDescent="0.3">
      <c r="A21" s="8"/>
      <c r="B21" s="13" t="s">
        <v>186</v>
      </c>
      <c r="C21" s="112"/>
      <c r="D21" s="112"/>
      <c r="E21" s="112"/>
      <c r="F21" s="112"/>
      <c r="G21" s="112"/>
      <c r="H21" s="112"/>
      <c r="I21" s="112"/>
      <c r="J21" s="112"/>
      <c r="K21" s="112"/>
      <c r="L21" s="112"/>
    </row>
    <row r="22" spans="1:12" ht="13.8" x14ac:dyDescent="0.3">
      <c r="A22" s="8"/>
      <c r="B22" s="11" t="s">
        <v>190</v>
      </c>
      <c r="C22" s="16"/>
      <c r="D22" s="205">
        <v>6.5000000000000002E-2</v>
      </c>
      <c r="E22" s="205">
        <v>4.4999999999999998E-2</v>
      </c>
      <c r="F22" s="205">
        <v>0.02</v>
      </c>
      <c r="G22" s="205">
        <v>9.2499999999999999E-2</v>
      </c>
      <c r="H22" s="205">
        <v>0.13850000000000001</v>
      </c>
      <c r="I22" s="205">
        <v>0.108</v>
      </c>
      <c r="J22" s="205">
        <v>8.3500000000000005E-2</v>
      </c>
      <c r="K22" s="205">
        <f>J22</f>
        <v>8.3500000000000005E-2</v>
      </c>
      <c r="L22" s="205">
        <f>K22</f>
        <v>8.3500000000000005E-2</v>
      </c>
    </row>
    <row r="23" spans="1:12" ht="13.05" customHeight="1" x14ac:dyDescent="0.3">
      <c r="B23" s="26" t="s">
        <v>191</v>
      </c>
      <c r="D23" s="205"/>
      <c r="E23" s="205"/>
      <c r="F23" s="205"/>
      <c r="G23" s="205"/>
      <c r="H23" s="205"/>
      <c r="I23" s="205"/>
      <c r="J23" s="205"/>
      <c r="K23" s="205"/>
      <c r="L23" s="205"/>
    </row>
    <row r="24" spans="1:12" ht="13.05" customHeight="1" x14ac:dyDescent="0.3"/>
    <row r="25" spans="1:12" ht="13.05" customHeight="1" x14ac:dyDescent="0.3">
      <c r="D25" s="127"/>
      <c r="E25" s="127"/>
      <c r="F25" s="127"/>
      <c r="G25" s="127"/>
      <c r="H25" s="127"/>
      <c r="I25" s="127"/>
      <c r="J25" s="127"/>
      <c r="K25" s="127"/>
      <c r="L25" s="127"/>
    </row>
    <row r="26" spans="1:12" ht="13.05" customHeight="1" x14ac:dyDescent="0.3"/>
    <row r="27" spans="1:12" ht="13.05" customHeight="1" x14ac:dyDescent="0.3"/>
    <row r="28" spans="1:12" ht="13.05" customHeight="1" x14ac:dyDescent="0.3"/>
    <row r="29" spans="1:12" ht="13.05" customHeight="1" x14ac:dyDescent="0.3"/>
    <row r="30" spans="1:12" ht="13.05" customHeight="1" x14ac:dyDescent="0.3"/>
    <row r="31" spans="1:12" ht="13.05" customHeight="1" x14ac:dyDescent="0.3"/>
    <row r="32" spans="1:12" ht="13.05" customHeight="1" x14ac:dyDescent="0.3"/>
    <row r="33" ht="13.05" customHeight="1" x14ac:dyDescent="0.3"/>
    <row r="34" ht="13.05" customHeight="1" x14ac:dyDescent="0.3"/>
    <row r="35" ht="13.05" customHeight="1" x14ac:dyDescent="0.3"/>
    <row r="36" ht="13.05" customHeight="1" x14ac:dyDescent="0.3"/>
    <row r="37" ht="13.05" customHeight="1" x14ac:dyDescent="0.3"/>
    <row r="38" ht="13.05" customHeight="1" x14ac:dyDescent="0.3"/>
    <row r="39" ht="13.05" customHeight="1" x14ac:dyDescent="0.3"/>
    <row r="40" ht="13.05" customHeight="1" x14ac:dyDescent="0.3"/>
    <row r="41" ht="13.05" customHeight="1" x14ac:dyDescent="0.3"/>
    <row r="42" ht="13.05" customHeight="1" x14ac:dyDescent="0.3"/>
    <row r="43" ht="13.05" customHeight="1" x14ac:dyDescent="0.3"/>
    <row r="44" ht="13.05" customHeight="1" x14ac:dyDescent="0.3"/>
    <row r="45" ht="13.05" customHeight="1" x14ac:dyDescent="0.3"/>
    <row r="46" ht="13.05" customHeight="1" x14ac:dyDescent="0.3"/>
    <row r="47" ht="13.05" customHeight="1" x14ac:dyDescent="0.3"/>
    <row r="48" ht="13.05" customHeight="1" x14ac:dyDescent="0.3"/>
    <row r="49" ht="13.05" customHeight="1" x14ac:dyDescent="0.3"/>
    <row r="50" ht="13.05" customHeight="1" x14ac:dyDescent="0.3"/>
    <row r="51" ht="13.05" customHeight="1" x14ac:dyDescent="0.3"/>
    <row r="52" ht="13.05" customHeight="1" x14ac:dyDescent="0.3"/>
    <row r="53" ht="13.05" customHeight="1" x14ac:dyDescent="0.3"/>
    <row r="54" ht="13.05" customHeight="1" x14ac:dyDescent="0.3"/>
    <row r="55" ht="13.05" customHeight="1" x14ac:dyDescent="0.3"/>
    <row r="56" ht="13.05" customHeight="1" x14ac:dyDescent="0.3"/>
    <row r="57" ht="13.05" customHeight="1" x14ac:dyDescent="0.3"/>
    <row r="58" ht="13.05" customHeight="1" x14ac:dyDescent="0.3"/>
    <row r="59" ht="13.05" customHeight="1" x14ac:dyDescent="0.3"/>
    <row r="60" ht="13.05" customHeight="1" x14ac:dyDescent="0.3"/>
    <row r="61" ht="13.05" customHeight="1" x14ac:dyDescent="0.3"/>
    <row r="62" ht="13.05" customHeight="1" x14ac:dyDescent="0.3"/>
    <row r="63" ht="13.05" customHeight="1" x14ac:dyDescent="0.3"/>
    <row r="64" ht="13.05" customHeight="1" x14ac:dyDescent="0.3"/>
    <row r="65" ht="13.05" customHeight="1" x14ac:dyDescent="0.3"/>
    <row r="66" ht="13.05" customHeight="1" x14ac:dyDescent="0.3"/>
    <row r="67" ht="13.05" customHeight="1" x14ac:dyDescent="0.3"/>
    <row r="68" ht="13.05" customHeight="1" x14ac:dyDescent="0.3"/>
    <row r="69" ht="13.05" customHeight="1" x14ac:dyDescent="0.3"/>
    <row r="70" ht="13.05" customHeight="1" x14ac:dyDescent="0.3"/>
    <row r="71" ht="13.05" customHeight="1" x14ac:dyDescent="0.3"/>
    <row r="72" ht="13.05" customHeight="1" x14ac:dyDescent="0.3"/>
    <row r="73" ht="13.05" customHeight="1" x14ac:dyDescent="0.3"/>
    <row r="74" ht="13.05" customHeight="1" x14ac:dyDescent="0.3"/>
    <row r="75" ht="13.05" customHeight="1" x14ac:dyDescent="0.3"/>
    <row r="76" ht="13.05" customHeight="1" x14ac:dyDescent="0.3"/>
    <row r="77" ht="13.05" customHeight="1" x14ac:dyDescent="0.3"/>
    <row r="78" ht="13.05" customHeight="1" x14ac:dyDescent="0.3"/>
    <row r="79" ht="13.05" customHeight="1" x14ac:dyDescent="0.3"/>
    <row r="80" ht="13.05" customHeight="1" x14ac:dyDescent="0.3"/>
    <row r="81" ht="13.05" customHeight="1" x14ac:dyDescent="0.3"/>
    <row r="82" ht="13.05" customHeight="1" x14ac:dyDescent="0.3"/>
    <row r="83" ht="13.05" customHeight="1" x14ac:dyDescent="0.3"/>
    <row r="84" ht="13.05" customHeight="1" x14ac:dyDescent="0.3"/>
    <row r="85" ht="13.05" customHeight="1" x14ac:dyDescent="0.3"/>
    <row r="86" ht="13.05" customHeight="1" x14ac:dyDescent="0.3"/>
    <row r="87" ht="13.05" customHeight="1" x14ac:dyDescent="0.3"/>
    <row r="88" ht="13.05" customHeight="1" x14ac:dyDescent="0.3"/>
    <row r="89" ht="13.05" customHeight="1" x14ac:dyDescent="0.3"/>
    <row r="90" ht="13.05" customHeight="1" x14ac:dyDescent="0.3"/>
    <row r="91" ht="13.05" customHeight="1" x14ac:dyDescent="0.3"/>
    <row r="92" ht="13.05" customHeight="1" x14ac:dyDescent="0.3"/>
    <row r="93" ht="13.05" customHeight="1" x14ac:dyDescent="0.3"/>
    <row r="94" ht="13.05" customHeight="1" x14ac:dyDescent="0.3"/>
    <row r="95" ht="13.05" customHeight="1" x14ac:dyDescent="0.3"/>
    <row r="96" ht="13.05" customHeight="1" x14ac:dyDescent="0.3"/>
    <row r="97" ht="13.05" customHeight="1" x14ac:dyDescent="0.3"/>
    <row r="98" ht="13.05" customHeight="1" x14ac:dyDescent="0.3"/>
    <row r="99" ht="13.05" customHeight="1" x14ac:dyDescent="0.3"/>
    <row r="100" ht="13.05" customHeight="1" x14ac:dyDescent="0.3"/>
    <row r="101" ht="13.05" customHeight="1" x14ac:dyDescent="0.3"/>
    <row r="102" ht="13.05" customHeight="1" x14ac:dyDescent="0.3"/>
    <row r="103" ht="13.05" customHeight="1" x14ac:dyDescent="0.3"/>
    <row r="104" ht="13.05" customHeight="1" x14ac:dyDescent="0.3"/>
    <row r="105" ht="13.05" customHeight="1" x14ac:dyDescent="0.3"/>
    <row r="106" ht="13.05" customHeight="1" x14ac:dyDescent="0.3"/>
    <row r="107" ht="13.05" customHeight="1" x14ac:dyDescent="0.3"/>
    <row r="108" ht="13.05" customHeight="1" x14ac:dyDescent="0.3"/>
    <row r="109" ht="13.05" customHeight="1" x14ac:dyDescent="0.3"/>
    <row r="110" ht="13.05" customHeight="1" x14ac:dyDescent="0.3"/>
    <row r="111" ht="13.05" customHeight="1" x14ac:dyDescent="0.3"/>
    <row r="112" ht="13.05" customHeight="1" x14ac:dyDescent="0.3"/>
    <row r="113" ht="13.05" customHeight="1" x14ac:dyDescent="0.3"/>
    <row r="114" ht="13.05" customHeight="1" x14ac:dyDescent="0.3"/>
    <row r="115" ht="13.05" customHeight="1" x14ac:dyDescent="0.3"/>
    <row r="116" ht="13.05" customHeight="1" x14ac:dyDescent="0.3"/>
    <row r="117" ht="13.05" customHeight="1" x14ac:dyDescent="0.3"/>
    <row r="118" ht="13.05" customHeight="1" x14ac:dyDescent="0.3"/>
    <row r="119" ht="13.05" customHeight="1" x14ac:dyDescent="0.3"/>
    <row r="120" ht="13.05" customHeight="1" x14ac:dyDescent="0.3"/>
    <row r="121" ht="13.05" customHeight="1" x14ac:dyDescent="0.3"/>
    <row r="122" ht="13.05" customHeight="1" x14ac:dyDescent="0.3"/>
    <row r="123" ht="13.05" customHeight="1" x14ac:dyDescent="0.3"/>
    <row r="124" ht="13.05" customHeight="1" x14ac:dyDescent="0.3"/>
    <row r="125" ht="13.05" customHeight="1" x14ac:dyDescent="0.3"/>
    <row r="126" ht="13.05" customHeight="1" x14ac:dyDescent="0.3"/>
    <row r="127" ht="13.05" customHeight="1" x14ac:dyDescent="0.3"/>
    <row r="128" ht="13.05" customHeight="1" x14ac:dyDescent="0.3"/>
    <row r="129" ht="13.05" customHeight="1" x14ac:dyDescent="0.3"/>
    <row r="130" ht="13.05" customHeight="1" x14ac:dyDescent="0.3"/>
    <row r="131" ht="13.05" customHeight="1" x14ac:dyDescent="0.3"/>
    <row r="132" ht="13.05" customHeight="1" x14ac:dyDescent="0.3"/>
    <row r="133" ht="13.05" customHeight="1" x14ac:dyDescent="0.3"/>
    <row r="134" ht="13.05" customHeight="1" x14ac:dyDescent="0.3"/>
    <row r="135" ht="13.05" customHeight="1" x14ac:dyDescent="0.3"/>
    <row r="136" ht="13.05" customHeight="1" x14ac:dyDescent="0.3"/>
    <row r="137" ht="13.05" customHeight="1" x14ac:dyDescent="0.3"/>
    <row r="138" ht="13.05" customHeight="1" x14ac:dyDescent="0.3"/>
    <row r="139" ht="13.05" customHeight="1" x14ac:dyDescent="0.3"/>
    <row r="140" ht="13.05" customHeight="1" x14ac:dyDescent="0.3"/>
    <row r="141" ht="13.05" customHeight="1" x14ac:dyDescent="0.3"/>
    <row r="142" ht="13.05" customHeight="1" x14ac:dyDescent="0.3"/>
    <row r="143" ht="13.05" customHeight="1" x14ac:dyDescent="0.3"/>
    <row r="144" ht="13.05" customHeight="1" x14ac:dyDescent="0.3"/>
    <row r="145" ht="13.05" customHeight="1" x14ac:dyDescent="0.3"/>
    <row r="146" ht="13.05" customHeight="1" x14ac:dyDescent="0.3"/>
    <row r="147" ht="13.05" customHeight="1" x14ac:dyDescent="0.3"/>
    <row r="148" ht="13.05" customHeight="1" x14ac:dyDescent="0.3"/>
    <row r="149" ht="13.05" customHeight="1" x14ac:dyDescent="0.3"/>
    <row r="150" ht="13.05" customHeight="1" x14ac:dyDescent="0.3"/>
    <row r="151" ht="13.05" customHeight="1" x14ac:dyDescent="0.3"/>
    <row r="152" ht="13.05" customHeight="1" x14ac:dyDescent="0.3"/>
    <row r="153" ht="13.05" customHeight="1" x14ac:dyDescent="0.3"/>
    <row r="154" ht="13.05" customHeight="1" x14ac:dyDescent="0.3"/>
    <row r="155" ht="13.05" customHeight="1" x14ac:dyDescent="0.3"/>
    <row r="156" ht="13.05" customHeight="1" x14ac:dyDescent="0.3"/>
    <row r="157" ht="13.05" customHeight="1" x14ac:dyDescent="0.3"/>
    <row r="158" ht="13.05" customHeight="1" x14ac:dyDescent="0.3"/>
    <row r="159" ht="13.05" customHeight="1" x14ac:dyDescent="0.3"/>
    <row r="160" ht="13.05" customHeight="1" x14ac:dyDescent="0.3"/>
    <row r="161" ht="13.05" customHeight="1" x14ac:dyDescent="0.3"/>
    <row r="162" ht="13.05" customHeight="1" x14ac:dyDescent="0.3"/>
    <row r="163" ht="13.05" customHeight="1" x14ac:dyDescent="0.3"/>
    <row r="164" ht="13.05" customHeight="1" x14ac:dyDescent="0.3"/>
    <row r="165" ht="13.05" customHeight="1" x14ac:dyDescent="0.3"/>
    <row r="166" ht="13.05" customHeight="1" x14ac:dyDescent="0.3"/>
    <row r="167" ht="13.05" customHeight="1" x14ac:dyDescent="0.3"/>
    <row r="168" ht="13.05" customHeight="1" x14ac:dyDescent="0.3"/>
    <row r="169" ht="13.05" customHeight="1" x14ac:dyDescent="0.3"/>
    <row r="170" ht="13.05" customHeight="1" x14ac:dyDescent="0.3"/>
    <row r="171" ht="13.05" customHeight="1" x14ac:dyDescent="0.3"/>
    <row r="172" ht="13.05" customHeight="1" x14ac:dyDescent="0.3"/>
    <row r="173" ht="13.05" customHeight="1" x14ac:dyDescent="0.3"/>
    <row r="174" ht="13.05" customHeight="1" x14ac:dyDescent="0.3"/>
    <row r="175" ht="13.05" customHeight="1" x14ac:dyDescent="0.3"/>
    <row r="176" ht="13.05" customHeight="1" x14ac:dyDescent="0.3"/>
    <row r="177" ht="13.05" customHeight="1" x14ac:dyDescent="0.3"/>
    <row r="178" ht="13.05" customHeight="1" x14ac:dyDescent="0.3"/>
    <row r="179" ht="13.05" customHeight="1" x14ac:dyDescent="0.3"/>
    <row r="180" ht="13.05" customHeight="1" x14ac:dyDescent="0.3"/>
    <row r="181" ht="13.05" customHeight="1" x14ac:dyDescent="0.3"/>
    <row r="182" ht="13.05" customHeight="1" x14ac:dyDescent="0.3"/>
    <row r="183" ht="13.05" customHeight="1" x14ac:dyDescent="0.3"/>
    <row r="184" ht="13.05" customHeight="1" x14ac:dyDescent="0.3"/>
    <row r="185" ht="13.05" customHeight="1" x14ac:dyDescent="0.3"/>
    <row r="186" ht="13.05" customHeight="1" x14ac:dyDescent="0.3"/>
    <row r="187" ht="13.05" customHeight="1" x14ac:dyDescent="0.3"/>
    <row r="188" ht="13.05" customHeight="1" x14ac:dyDescent="0.3"/>
    <row r="189" ht="13.05" customHeight="1" x14ac:dyDescent="0.3"/>
    <row r="190" ht="13.05" customHeight="1" x14ac:dyDescent="0.3"/>
    <row r="191" ht="13.05" customHeight="1" x14ac:dyDescent="0.3"/>
    <row r="192" ht="13.05" customHeight="1" x14ac:dyDescent="0.3"/>
    <row r="193" ht="13.05" customHeight="1" x14ac:dyDescent="0.3"/>
    <row r="194" ht="13.05" customHeight="1" x14ac:dyDescent="0.3"/>
    <row r="195" ht="13.05" customHeight="1" x14ac:dyDescent="0.3"/>
    <row r="196" ht="13.05" customHeight="1" x14ac:dyDescent="0.3"/>
    <row r="197" ht="13.05" customHeight="1" x14ac:dyDescent="0.3"/>
    <row r="198" ht="13.05" customHeight="1" x14ac:dyDescent="0.3"/>
    <row r="199" ht="13.05" customHeight="1" x14ac:dyDescent="0.3"/>
    <row r="200" ht="13.05" customHeight="1" x14ac:dyDescent="0.3"/>
    <row r="201" ht="13.05" customHeight="1" x14ac:dyDescent="0.3"/>
    <row r="202" ht="13.05" customHeight="1" x14ac:dyDescent="0.3"/>
    <row r="203" ht="13.05" customHeight="1" x14ac:dyDescent="0.3"/>
    <row r="204" ht="13.05" customHeight="1" x14ac:dyDescent="0.3"/>
    <row r="205" ht="13.05" customHeight="1" x14ac:dyDescent="0.3"/>
    <row r="206" ht="13.05" customHeight="1" x14ac:dyDescent="0.3"/>
    <row r="207" ht="13.05" customHeight="1" x14ac:dyDescent="0.3"/>
    <row r="208" ht="13.05" customHeight="1" x14ac:dyDescent="0.3"/>
    <row r="209" ht="13.05" customHeight="1" x14ac:dyDescent="0.3"/>
    <row r="210" ht="13.05" customHeight="1" x14ac:dyDescent="0.3"/>
    <row r="211" ht="13.05" customHeight="1" x14ac:dyDescent="0.3"/>
    <row r="212" ht="13.05" customHeight="1" x14ac:dyDescent="0.3"/>
    <row r="213" ht="13.05" customHeight="1" x14ac:dyDescent="0.3"/>
    <row r="214" ht="13.05" customHeight="1" x14ac:dyDescent="0.3"/>
    <row r="215" ht="13.05" customHeight="1" x14ac:dyDescent="0.3"/>
    <row r="216" ht="13.05" customHeight="1" x14ac:dyDescent="0.3"/>
    <row r="217" ht="13.05" customHeight="1" x14ac:dyDescent="0.3"/>
    <row r="218" ht="13.05" customHeight="1" x14ac:dyDescent="0.3"/>
    <row r="219" ht="13.05" customHeight="1" x14ac:dyDescent="0.3"/>
    <row r="220" ht="13.05" customHeight="1" x14ac:dyDescent="0.3"/>
    <row r="221" ht="13.05" customHeight="1" x14ac:dyDescent="0.3"/>
    <row r="222" ht="13.05" customHeight="1" x14ac:dyDescent="0.3"/>
    <row r="223" ht="13.05" customHeight="1" x14ac:dyDescent="0.3"/>
    <row r="224" ht="13.05" customHeight="1" x14ac:dyDescent="0.3"/>
    <row r="225" ht="13.05" customHeight="1" x14ac:dyDescent="0.3"/>
    <row r="226" ht="13.05" customHeight="1" x14ac:dyDescent="0.3"/>
    <row r="227" ht="13.05" customHeight="1" x14ac:dyDescent="0.3"/>
    <row r="228" ht="13.05" customHeight="1" x14ac:dyDescent="0.3"/>
    <row r="229" ht="13.05" customHeight="1" x14ac:dyDescent="0.3"/>
    <row r="230" ht="13.05" customHeight="1" x14ac:dyDescent="0.3"/>
    <row r="231" ht="13.05" customHeight="1" x14ac:dyDescent="0.3"/>
    <row r="232" ht="13.05" customHeight="1" x14ac:dyDescent="0.3"/>
    <row r="233" ht="13.05" customHeight="1" x14ac:dyDescent="0.3"/>
    <row r="234" ht="13.05" customHeight="1" x14ac:dyDescent="0.3"/>
    <row r="235" ht="13.05" customHeight="1" x14ac:dyDescent="0.3"/>
    <row r="236" ht="13.05" customHeight="1" x14ac:dyDescent="0.3"/>
    <row r="237" ht="13.05" customHeight="1" x14ac:dyDescent="0.3"/>
    <row r="238" ht="13.05" customHeight="1" x14ac:dyDescent="0.3"/>
    <row r="239" ht="13.05" customHeight="1" x14ac:dyDescent="0.3"/>
    <row r="240" ht="13.05" customHeight="1" x14ac:dyDescent="0.3"/>
    <row r="241" ht="13.05" customHeight="1" x14ac:dyDescent="0.3"/>
    <row r="242" ht="13.05" customHeight="1" x14ac:dyDescent="0.3"/>
    <row r="243" ht="13.05" customHeight="1" x14ac:dyDescent="0.3"/>
    <row r="244" ht="13.05" customHeight="1" x14ac:dyDescent="0.3"/>
    <row r="245" ht="13.05" customHeight="1" x14ac:dyDescent="0.3"/>
    <row r="246" ht="13.05" customHeight="1" x14ac:dyDescent="0.3"/>
    <row r="247" ht="13.05" customHeight="1" x14ac:dyDescent="0.3"/>
    <row r="248" ht="13.05" customHeight="1" x14ac:dyDescent="0.3"/>
    <row r="249" ht="13.05" customHeight="1" x14ac:dyDescent="0.3"/>
    <row r="250" ht="13.05" customHeight="1" x14ac:dyDescent="0.3"/>
    <row r="251" ht="13.05" customHeight="1" x14ac:dyDescent="0.3"/>
    <row r="252" ht="13.05" customHeight="1" x14ac:dyDescent="0.3"/>
    <row r="253" ht="13.05" customHeight="1" x14ac:dyDescent="0.3"/>
    <row r="254" ht="13.05" customHeight="1" x14ac:dyDescent="0.3"/>
    <row r="255" ht="13.05" customHeight="1" x14ac:dyDescent="0.3"/>
    <row r="256" ht="13.05" customHeight="1" x14ac:dyDescent="0.3"/>
    <row r="257" ht="13.05" customHeight="1" x14ac:dyDescent="0.3"/>
    <row r="258" ht="13.05" customHeight="1" x14ac:dyDescent="0.3"/>
    <row r="259" ht="13.05" customHeight="1" x14ac:dyDescent="0.3"/>
    <row r="260" ht="13.05" customHeight="1" x14ac:dyDescent="0.3"/>
    <row r="261" ht="13.05" customHeight="1" x14ac:dyDescent="0.3"/>
    <row r="262" ht="13.05" customHeight="1" x14ac:dyDescent="0.3"/>
    <row r="263" ht="13.05" customHeight="1" x14ac:dyDescent="0.3"/>
    <row r="264" ht="13.05" customHeight="1" x14ac:dyDescent="0.3"/>
    <row r="265" ht="13.05" customHeight="1" x14ac:dyDescent="0.3"/>
    <row r="266" ht="13.05" customHeight="1" x14ac:dyDescent="0.3"/>
    <row r="267" ht="13.05" customHeight="1" x14ac:dyDescent="0.3"/>
    <row r="268" ht="13.05" customHeight="1" x14ac:dyDescent="0.3"/>
    <row r="269" ht="13.05" customHeight="1" x14ac:dyDescent="0.3"/>
    <row r="270" ht="13.05" customHeight="1" x14ac:dyDescent="0.3"/>
    <row r="271" ht="13.05" customHeight="1" x14ac:dyDescent="0.3"/>
    <row r="272" ht="13.05" customHeight="1" x14ac:dyDescent="0.3"/>
    <row r="273" ht="13.05" customHeight="1" x14ac:dyDescent="0.3"/>
    <row r="274" ht="13.05" customHeight="1" x14ac:dyDescent="0.3"/>
    <row r="275" ht="13.05" customHeight="1" x14ac:dyDescent="0.3"/>
    <row r="276" ht="13.05" customHeight="1" x14ac:dyDescent="0.3"/>
    <row r="277" ht="13.05" customHeight="1" x14ac:dyDescent="0.3"/>
    <row r="278" ht="13.05" customHeight="1" x14ac:dyDescent="0.3"/>
    <row r="279" ht="13.05" customHeight="1" x14ac:dyDescent="0.3"/>
    <row r="280" ht="13.05" customHeight="1" x14ac:dyDescent="0.3"/>
    <row r="281" ht="13.05" customHeight="1" x14ac:dyDescent="0.3"/>
    <row r="282" ht="13.05" customHeight="1" x14ac:dyDescent="0.3"/>
    <row r="283" ht="13.05" customHeight="1" x14ac:dyDescent="0.3"/>
    <row r="284" ht="13.05" customHeight="1" x14ac:dyDescent="0.3"/>
    <row r="285" ht="13.05" customHeight="1" x14ac:dyDescent="0.3"/>
    <row r="286" ht="13.05" customHeight="1" x14ac:dyDescent="0.3"/>
    <row r="287" ht="13.05" customHeight="1" x14ac:dyDescent="0.3"/>
    <row r="288" ht="13.05" customHeight="1" x14ac:dyDescent="0.3"/>
    <row r="289" ht="13.05" customHeight="1" x14ac:dyDescent="0.3"/>
    <row r="290" ht="13.05" customHeight="1" x14ac:dyDescent="0.3"/>
    <row r="291" ht="13.05" customHeight="1" x14ac:dyDescent="0.3"/>
    <row r="292" ht="13.05" customHeight="1" x14ac:dyDescent="0.3"/>
    <row r="293" ht="13.05" customHeight="1" x14ac:dyDescent="0.3"/>
    <row r="294" ht="13.05" customHeight="1" x14ac:dyDescent="0.3"/>
    <row r="295" ht="13.05" customHeight="1" x14ac:dyDescent="0.3"/>
    <row r="296" ht="13.05" customHeight="1" x14ac:dyDescent="0.3"/>
    <row r="297" ht="13.05" customHeight="1" x14ac:dyDescent="0.3"/>
    <row r="298" ht="13.05" customHeight="1" x14ac:dyDescent="0.3"/>
    <row r="299" ht="13.05" customHeight="1" x14ac:dyDescent="0.3"/>
    <row r="300" ht="13.05" customHeight="1" x14ac:dyDescent="0.3"/>
    <row r="301" ht="13.05" customHeight="1" x14ac:dyDescent="0.3"/>
    <row r="302" ht="13.05" customHeight="1" x14ac:dyDescent="0.3"/>
    <row r="303" ht="13.05" customHeight="1" x14ac:dyDescent="0.3"/>
    <row r="304" ht="13.05" customHeight="1" x14ac:dyDescent="0.3"/>
    <row r="305" ht="13.05" customHeight="1" x14ac:dyDescent="0.3"/>
    <row r="306" ht="13.05" customHeight="1" x14ac:dyDescent="0.3"/>
    <row r="307" ht="13.05" customHeight="1" x14ac:dyDescent="0.3"/>
    <row r="308" ht="13.05" customHeight="1" x14ac:dyDescent="0.3"/>
    <row r="309" ht="13.05" customHeight="1" x14ac:dyDescent="0.3"/>
    <row r="310" ht="13.05" customHeight="1" x14ac:dyDescent="0.3"/>
    <row r="311" ht="13.05" customHeight="1" x14ac:dyDescent="0.3"/>
    <row r="312" ht="13.05" customHeight="1" x14ac:dyDescent="0.3"/>
    <row r="313" ht="13.05" customHeight="1" x14ac:dyDescent="0.3"/>
  </sheetData>
  <sheetProtection algorithmName="SHA-512" hashValue="jHEW/0n0fVk9OUoAWp2AaQuZJrinT4EGiy12e0oN4g8qeVFgR40k6KgAs2uoaBvXYOjP1gHHv2dZgrJr1rSfRg==" saltValue="1cLsMNOHo7vXAt/2+2g20g==" spinCount="100000" sheet="1" objects="1" scenarios="1" selectLockedCells="1" selectUnlockedCells="1"/>
  <mergeCells count="2">
    <mergeCell ref="D5:G5"/>
    <mergeCell ref="H5:L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5AD6E-9223-4A3A-A3BE-230509991C2E}">
  <sheetPr>
    <tabColor theme="9" tint="-0.499984740745262"/>
  </sheetPr>
  <dimension ref="A1:BF315"/>
  <sheetViews>
    <sheetView showGridLines="0" zoomScale="90" zoomScaleNormal="90" workbookViewId="0"/>
  </sheetViews>
  <sheetFormatPr defaultColWidth="8.77734375" defaultRowHeight="13.8" zeroHeight="1" x14ac:dyDescent="0.3"/>
  <cols>
    <col min="1" max="1" width="1.77734375" style="26" bestFit="1" customWidth="1"/>
    <col min="2" max="2" width="40.21875" style="26" bestFit="1" customWidth="1"/>
    <col min="3" max="3" width="1.6640625" style="26" customWidth="1"/>
    <col min="4" max="4" width="11.33203125" style="46" customWidth="1"/>
    <col min="5" max="6" width="10.44140625" style="46" bestFit="1" customWidth="1"/>
    <col min="7" max="8" width="10.5546875" style="46" bestFit="1" customWidth="1"/>
    <col min="9" max="12" width="11.5546875" style="46" bestFit="1" customWidth="1"/>
    <col min="13" max="13" width="0.88671875" style="26" customWidth="1"/>
    <col min="14" max="14" width="8.77734375" style="26" customWidth="1"/>
    <col min="15" max="15" width="21.5546875" style="26" bestFit="1" customWidth="1"/>
    <col min="16" max="114" width="8.77734375" style="26" customWidth="1"/>
    <col min="115" max="16384" width="8.77734375" style="26"/>
  </cols>
  <sheetData>
    <row r="1" spans="1:12" x14ac:dyDescent="0.3"/>
    <row r="2" spans="1:12" ht="18" x14ac:dyDescent="0.35">
      <c r="B2" s="7" t="str">
        <f>Capa!B8&amp;" - Demonstrações Financeiras"</f>
        <v>PetCo - Demonstrações Financeiras</v>
      </c>
      <c r="C2" s="27"/>
      <c r="D2" s="95"/>
      <c r="E2" s="96"/>
      <c r="F2" s="97"/>
      <c r="G2" s="95"/>
      <c r="H2" s="95"/>
      <c r="I2" s="95"/>
      <c r="J2" s="95"/>
      <c r="K2" s="95"/>
      <c r="L2" s="95"/>
    </row>
    <row r="3" spans="1:12" ht="4.95" customHeight="1" x14ac:dyDescent="0.35">
      <c r="B3" s="33"/>
    </row>
    <row r="4" spans="1:12" x14ac:dyDescent="0.3"/>
    <row r="5" spans="1:12" x14ac:dyDescent="0.3">
      <c r="B5" s="9"/>
      <c r="C5" s="9"/>
      <c r="D5" s="502" t="s">
        <v>192</v>
      </c>
      <c r="E5" s="502"/>
      <c r="F5" s="502"/>
      <c r="G5" s="502"/>
      <c r="H5" s="503" t="s">
        <v>193</v>
      </c>
      <c r="I5" s="502"/>
      <c r="J5" s="502"/>
      <c r="K5" s="502"/>
      <c r="L5" s="502"/>
    </row>
    <row r="6" spans="1:12" x14ac:dyDescent="0.3">
      <c r="A6" s="8" t="s">
        <v>2</v>
      </c>
      <c r="B6" s="9" t="s">
        <v>132</v>
      </c>
      <c r="C6" s="9"/>
      <c r="D6" s="202">
        <v>2018</v>
      </c>
      <c r="E6" s="40">
        <f>D6+1</f>
        <v>2019</v>
      </c>
      <c r="F6" s="40">
        <f t="shared" ref="F6" si="0">E6+1</f>
        <v>2020</v>
      </c>
      <c r="G6" s="40">
        <f t="shared" ref="G6" si="1">F6+1</f>
        <v>2021</v>
      </c>
      <c r="H6" s="201">
        <f t="shared" ref="H6" si="2">G6+1</f>
        <v>2022</v>
      </c>
      <c r="I6" s="201">
        <f t="shared" ref="I6" si="3">H6+1</f>
        <v>2023</v>
      </c>
      <c r="J6" s="201">
        <f t="shared" ref="J6" si="4">I6+1</f>
        <v>2024</v>
      </c>
      <c r="K6" s="201">
        <f t="shared" ref="K6" si="5">J6+1</f>
        <v>2025</v>
      </c>
      <c r="L6" s="201">
        <f t="shared" ref="L6" si="6">K6+1</f>
        <v>2026</v>
      </c>
    </row>
    <row r="7" spans="1:12" ht="4.95" customHeight="1" x14ac:dyDescent="0.3"/>
    <row r="8" spans="1:12" x14ac:dyDescent="0.3">
      <c r="A8" s="8"/>
      <c r="B8" s="13" t="s">
        <v>14</v>
      </c>
      <c r="C8" s="112"/>
      <c r="D8" s="112">
        <f>D46</f>
        <v>42000000</v>
      </c>
      <c r="E8" s="112">
        <f t="shared" ref="E8:G8" si="7">E46</f>
        <v>54000000</v>
      </c>
      <c r="F8" s="112">
        <f t="shared" si="7"/>
        <v>84000000</v>
      </c>
      <c r="G8" s="112">
        <f t="shared" si="7"/>
        <v>108000000</v>
      </c>
      <c r="H8" s="112">
        <f t="shared" ref="H8:L8" si="8">H46</f>
        <v>121523750</v>
      </c>
      <c r="I8" s="112">
        <f t="shared" si="8"/>
        <v>195174000</v>
      </c>
      <c r="J8" s="112">
        <f t="shared" si="8"/>
        <v>300159187.5</v>
      </c>
      <c r="K8" s="112">
        <f t="shared" si="8"/>
        <v>375756249.99999994</v>
      </c>
      <c r="L8" s="112">
        <f t="shared" si="8"/>
        <v>395817812.49999994</v>
      </c>
    </row>
    <row r="9" spans="1:12" x14ac:dyDescent="0.3">
      <c r="A9" s="8"/>
      <c r="B9" s="115" t="s">
        <v>85</v>
      </c>
      <c r="C9" s="16"/>
      <c r="D9" s="99"/>
      <c r="E9" s="130">
        <f>IFERROR(E8/D8-1,"")</f>
        <v>0.28571428571428581</v>
      </c>
      <c r="F9" s="130">
        <f t="shared" ref="F9" si="9">IFERROR(F8/E8-1,"")</f>
        <v>0.55555555555555558</v>
      </c>
      <c r="G9" s="130">
        <f t="shared" ref="G9" si="10">IFERROR(G8/F8-1,"")</f>
        <v>0.28571428571428581</v>
      </c>
      <c r="H9" s="130">
        <f t="shared" ref="H9" si="11">IFERROR(H8/G8-1,"")</f>
        <v>0.1252199074074074</v>
      </c>
      <c r="I9" s="130">
        <f t="shared" ref="I9" si="12">IFERROR(I8/H8-1,"")</f>
        <v>0.60605642929879955</v>
      </c>
      <c r="J9" s="130">
        <f t="shared" ref="J9" si="13">IFERROR(J8/I8-1,"")</f>
        <v>0.53790559961880158</v>
      </c>
      <c r="K9" s="130">
        <f t="shared" ref="K9" si="14">IFERROR(K8/J8-1,"")</f>
        <v>0.25185656694249925</v>
      </c>
      <c r="L9" s="130">
        <f t="shared" ref="L9" si="15">IFERROR(L8/K8-1,"")</f>
        <v>5.3389830508474567E-2</v>
      </c>
    </row>
    <row r="10" spans="1:12" s="183" customFormat="1" x14ac:dyDescent="0.3">
      <c r="A10" s="74"/>
      <c r="B10" s="15" t="s">
        <v>15</v>
      </c>
      <c r="C10" s="182"/>
      <c r="D10" s="182">
        <f>D73</f>
        <v>-21420000</v>
      </c>
      <c r="E10" s="182">
        <f t="shared" ref="E10:G10" si="16">E73</f>
        <v>-27990000</v>
      </c>
      <c r="F10" s="182">
        <f t="shared" si="16"/>
        <v>-42840000</v>
      </c>
      <c r="G10" s="182">
        <f t="shared" si="16"/>
        <v>-55980000</v>
      </c>
      <c r="H10" s="182">
        <f t="shared" ref="H10:L10" si="17">H73</f>
        <v>-63093731.25</v>
      </c>
      <c r="I10" s="182">
        <f t="shared" si="17"/>
        <v>-101797290</v>
      </c>
      <c r="J10" s="182">
        <f t="shared" si="17"/>
        <v>-156295812.1875</v>
      </c>
      <c r="K10" s="182">
        <f t="shared" si="17"/>
        <v>-195428278.125</v>
      </c>
      <c r="L10" s="182">
        <f t="shared" si="17"/>
        <v>-205559367.1875</v>
      </c>
    </row>
    <row r="11" spans="1:12" x14ac:dyDescent="0.3">
      <c r="A11" s="8"/>
      <c r="B11" s="115" t="s">
        <v>85</v>
      </c>
      <c r="C11" s="16"/>
      <c r="D11" s="99"/>
      <c r="E11" s="130">
        <f>IFERROR(E10/D10-1,"")</f>
        <v>0.30672268907563027</v>
      </c>
      <c r="F11" s="130">
        <f t="shared" ref="F11" si="18">IFERROR(F10/E10-1,"")</f>
        <v>0.53054662379421225</v>
      </c>
      <c r="G11" s="130">
        <f t="shared" ref="G11" si="19">IFERROR(G10/F10-1,"")</f>
        <v>0.30672268907563027</v>
      </c>
      <c r="H11" s="130">
        <f t="shared" ref="H11" si="20">IFERROR(H10/G10-1,"")</f>
        <v>0.12707629957127553</v>
      </c>
      <c r="I11" s="130">
        <f t="shared" ref="I11" si="21">IFERROR(I10/H10-1,"")</f>
        <v>0.61342954336687772</v>
      </c>
      <c r="J11" s="130">
        <f t="shared" ref="J11" si="22">IFERROR(J10/I10-1,"")</f>
        <v>0.53536319274805844</v>
      </c>
      <c r="K11" s="130">
        <f t="shared" ref="K11" si="23">IFERROR(K10/J10-1,"")</f>
        <v>0.25037437273466301</v>
      </c>
      <c r="L11" s="130">
        <f t="shared" ref="L11" si="24">IFERROR(L10/K10-1,"")</f>
        <v>5.1840445813169156E-2</v>
      </c>
    </row>
    <row r="12" spans="1:12" x14ac:dyDescent="0.3">
      <c r="A12" s="8"/>
      <c r="B12" s="13" t="s">
        <v>16</v>
      </c>
      <c r="C12" s="112"/>
      <c r="D12" s="112">
        <f>D8+D10</f>
        <v>20580000</v>
      </c>
      <c r="E12" s="112">
        <f t="shared" ref="E12:G12" si="25">E8+E10</f>
        <v>26010000</v>
      </c>
      <c r="F12" s="112">
        <f t="shared" si="25"/>
        <v>41160000</v>
      </c>
      <c r="G12" s="112">
        <f t="shared" si="25"/>
        <v>52020000</v>
      </c>
      <c r="H12" s="112">
        <f t="shared" ref="H12:L12" si="26">H8+H10</f>
        <v>58430018.75</v>
      </c>
      <c r="I12" s="112">
        <f t="shared" si="26"/>
        <v>93376710</v>
      </c>
      <c r="J12" s="112">
        <f t="shared" si="26"/>
        <v>143863375.3125</v>
      </c>
      <c r="K12" s="112">
        <f t="shared" si="26"/>
        <v>180327971.87499994</v>
      </c>
      <c r="L12" s="112">
        <f t="shared" si="26"/>
        <v>190258445.31249994</v>
      </c>
    </row>
    <row r="13" spans="1:12" x14ac:dyDescent="0.3">
      <c r="A13" s="8"/>
      <c r="B13" s="115" t="s">
        <v>85</v>
      </c>
      <c r="C13" s="113"/>
      <c r="D13" s="114"/>
      <c r="E13" s="130">
        <f>IFERROR(E12/D12-1,"")</f>
        <v>0.26384839650145775</v>
      </c>
      <c r="F13" s="130">
        <f t="shared" ref="F13" si="27">IFERROR(F12/E12-1,"")</f>
        <v>0.58246828143021911</v>
      </c>
      <c r="G13" s="130">
        <f t="shared" ref="G13" si="28">IFERROR(G12/F12-1,"")</f>
        <v>0.26384839650145775</v>
      </c>
      <c r="H13" s="130">
        <f t="shared" ref="H13" si="29">IFERROR(H12/G12-1,"")</f>
        <v>0.12322219819300262</v>
      </c>
      <c r="I13" s="130">
        <f t="shared" ref="I13" si="30">IFERROR(I12/H12-1,"")</f>
        <v>0.59809481491908634</v>
      </c>
      <c r="J13" s="130">
        <f t="shared" ref="J13" si="31">IFERROR(J12/I12-1,"")</f>
        <v>0.54067727715508496</v>
      </c>
      <c r="K13" s="130">
        <f t="shared" ref="K13" si="32">IFERROR(K12/J12-1,"")</f>
        <v>0.25346684994211732</v>
      </c>
      <c r="L13" s="130">
        <f t="shared" ref="L13" si="33">IFERROR(L12/K12-1,"")</f>
        <v>5.5068957601229096E-2</v>
      </c>
    </row>
    <row r="14" spans="1:12" s="183" customFormat="1" x14ac:dyDescent="0.3">
      <c r="A14" s="74"/>
      <c r="B14" s="15" t="s">
        <v>45</v>
      </c>
      <c r="C14" s="182"/>
      <c r="D14" s="182">
        <f>SUM(D15:D15)</f>
        <v>-4320000</v>
      </c>
      <c r="E14" s="182">
        <f t="shared" ref="E14:G14" si="34">SUM(E15:E15)</f>
        <v>-5760000</v>
      </c>
      <c r="F14" s="182">
        <f t="shared" si="34"/>
        <v>-8640000</v>
      </c>
      <c r="G14" s="182">
        <f t="shared" si="34"/>
        <v>-11520000</v>
      </c>
      <c r="H14" s="182">
        <f t="shared" ref="H14" si="35">SUM(H15:H15)</f>
        <v>-17280000</v>
      </c>
      <c r="I14" s="182">
        <f t="shared" ref="I14" si="36">SUM(I15:I15)</f>
        <v>-28800000</v>
      </c>
      <c r="J14" s="182">
        <f t="shared" ref="J14" si="37">SUM(J15:J15)</f>
        <v>-38160000</v>
      </c>
      <c r="K14" s="182">
        <f t="shared" ref="K14" si="38">SUM(K15:K15)</f>
        <v>-41760000</v>
      </c>
      <c r="L14" s="182">
        <f t="shared" ref="L14" si="39">SUM(L15:L15)</f>
        <v>-41760000</v>
      </c>
    </row>
    <row r="15" spans="1:12" x14ac:dyDescent="0.3">
      <c r="A15" s="8"/>
      <c r="B15" s="19" t="s">
        <v>39</v>
      </c>
      <c r="C15" s="16"/>
      <c r="D15" s="104">
        <f>D104</f>
        <v>-4320000</v>
      </c>
      <c r="E15" s="104">
        <f t="shared" ref="E15:G15" si="40">E104</f>
        <v>-5760000</v>
      </c>
      <c r="F15" s="104">
        <f t="shared" si="40"/>
        <v>-8640000</v>
      </c>
      <c r="G15" s="104">
        <f t="shared" si="40"/>
        <v>-11520000</v>
      </c>
      <c r="H15" s="104">
        <f t="shared" ref="H15:L15" si="41">H104</f>
        <v>-17280000</v>
      </c>
      <c r="I15" s="104">
        <f t="shared" si="41"/>
        <v>-28800000</v>
      </c>
      <c r="J15" s="104">
        <f t="shared" si="41"/>
        <v>-38160000</v>
      </c>
      <c r="K15" s="104">
        <f t="shared" si="41"/>
        <v>-41760000</v>
      </c>
      <c r="L15" s="104">
        <f t="shared" si="41"/>
        <v>-41760000</v>
      </c>
    </row>
    <row r="16" spans="1:12" x14ac:dyDescent="0.3">
      <c r="A16" s="8"/>
      <c r="B16" s="115" t="s">
        <v>85</v>
      </c>
      <c r="C16" s="16"/>
      <c r="D16" s="99"/>
      <c r="E16" s="130">
        <f>IFERROR(E15/D15-1,"")</f>
        <v>0.33333333333333326</v>
      </c>
      <c r="F16" s="130">
        <f t="shared" ref="F16" si="42">IFERROR(F15/E15-1,"")</f>
        <v>0.5</v>
      </c>
      <c r="G16" s="130">
        <f t="shared" ref="G16" si="43">IFERROR(G15/F15-1,"")</f>
        <v>0.33333333333333326</v>
      </c>
      <c r="H16" s="130">
        <f t="shared" ref="H16" si="44">IFERROR(H15/G15-1,"")</f>
        <v>0.5</v>
      </c>
      <c r="I16" s="130">
        <f t="shared" ref="I16" si="45">IFERROR(I15/H15-1,"")</f>
        <v>0.66666666666666674</v>
      </c>
      <c r="J16" s="130">
        <f t="shared" ref="J16" si="46">IFERROR(J15/I15-1,"")</f>
        <v>0.32499999999999996</v>
      </c>
      <c r="K16" s="130">
        <f t="shared" ref="K16" si="47">IFERROR(K15/J15-1,"")</f>
        <v>9.4339622641509413E-2</v>
      </c>
      <c r="L16" s="130">
        <f t="shared" ref="L16" si="48">IFERROR(L15/K15-1,"")</f>
        <v>0</v>
      </c>
    </row>
    <row r="17" spans="1:12" x14ac:dyDescent="0.3">
      <c r="A17" s="8"/>
      <c r="B17" s="13" t="s">
        <v>46</v>
      </c>
      <c r="C17" s="112"/>
      <c r="D17" s="112">
        <f>D12+D14</f>
        <v>16260000</v>
      </c>
      <c r="E17" s="112">
        <f t="shared" ref="E17:G17" si="49">E12+E14</f>
        <v>20250000</v>
      </c>
      <c r="F17" s="112">
        <f t="shared" si="49"/>
        <v>32520000</v>
      </c>
      <c r="G17" s="112">
        <f t="shared" si="49"/>
        <v>40500000</v>
      </c>
      <c r="H17" s="112">
        <f t="shared" ref="H17:L17" si="50">H12+H14</f>
        <v>41150018.75</v>
      </c>
      <c r="I17" s="112">
        <f t="shared" si="50"/>
        <v>64576710</v>
      </c>
      <c r="J17" s="112">
        <f t="shared" si="50"/>
        <v>105703375.3125</v>
      </c>
      <c r="K17" s="112">
        <f t="shared" si="50"/>
        <v>138567971.87499994</v>
      </c>
      <c r="L17" s="112">
        <f t="shared" si="50"/>
        <v>148498445.31249994</v>
      </c>
    </row>
    <row r="18" spans="1:12" x14ac:dyDescent="0.3">
      <c r="A18" s="8"/>
      <c r="B18" s="115" t="s">
        <v>85</v>
      </c>
      <c r="C18" s="113"/>
      <c r="D18" s="114"/>
      <c r="E18" s="130">
        <f>IFERROR(E17/D17-1,"")</f>
        <v>0.24538745387453864</v>
      </c>
      <c r="F18" s="130">
        <f t="shared" ref="F18" si="51">IFERROR(F17/E17-1,"")</f>
        <v>0.60592592592592598</v>
      </c>
      <c r="G18" s="130">
        <f t="shared" ref="G18" si="52">IFERROR(G17/F17-1,"")</f>
        <v>0.24538745387453864</v>
      </c>
      <c r="H18" s="130">
        <f t="shared" ref="H18" si="53">IFERROR(H17/G17-1,"")</f>
        <v>1.6049845679012353E-2</v>
      </c>
      <c r="I18" s="130">
        <f t="shared" ref="I18" si="54">IFERROR(I17/H17-1,"")</f>
        <v>0.56929964946856804</v>
      </c>
      <c r="J18" s="130">
        <f t="shared" ref="J18" si="55">IFERROR(J17/I17-1,"")</f>
        <v>0.63686529264962544</v>
      </c>
      <c r="K18" s="130">
        <f t="shared" ref="K18" si="56">IFERROR(K17/J17-1,"")</f>
        <v>0.31091340712006121</v>
      </c>
      <c r="L18" s="130">
        <f t="shared" ref="L18" si="57">IFERROR(L17/K17-1,"")</f>
        <v>7.1664998073711628E-2</v>
      </c>
    </row>
    <row r="19" spans="1:12" s="183" customFormat="1" x14ac:dyDescent="0.3">
      <c r="A19" s="74"/>
      <c r="B19" s="15" t="s">
        <v>40</v>
      </c>
      <c r="C19" s="182"/>
      <c r="D19" s="182">
        <f>SUM(D20:D23)</f>
        <v>-5033400</v>
      </c>
      <c r="E19" s="182">
        <f t="shared" ref="E19:G19" si="58">SUM(E20:E23)</f>
        <v>-6517800</v>
      </c>
      <c r="F19" s="182">
        <f t="shared" si="58"/>
        <v>-9730800</v>
      </c>
      <c r="G19" s="182">
        <f t="shared" si="58"/>
        <v>-15603600</v>
      </c>
      <c r="H19" s="182">
        <f>SUM(H20:H23)</f>
        <v>-18933483.847222224</v>
      </c>
      <c r="I19" s="182">
        <f t="shared" ref="I19" si="59">SUM(I20:I23)</f>
        <v>-30410649.799999997</v>
      </c>
      <c r="J19" s="182">
        <f t="shared" ref="J19" si="60">SUM(J20:J23)</f>
        <v>-43899009.764583334</v>
      </c>
      <c r="K19" s="182">
        <f t="shared" ref="K19" si="61">SUM(K20:K23)</f>
        <v>-51972127.986111104</v>
      </c>
      <c r="L19" s="182">
        <f t="shared" ref="L19" si="62">SUM(L20:L23)</f>
        <v>-53115987.329861104</v>
      </c>
    </row>
    <row r="20" spans="1:12" x14ac:dyDescent="0.3">
      <c r="A20" s="8"/>
      <c r="B20" s="19" t="s">
        <v>41</v>
      </c>
      <c r="C20" s="104"/>
      <c r="D20" s="104">
        <f>D129</f>
        <v>-1793400</v>
      </c>
      <c r="E20" s="104">
        <f t="shared" ref="E20:G20" si="63">E129</f>
        <v>-2305800</v>
      </c>
      <c r="F20" s="104">
        <f t="shared" si="63"/>
        <v>-3586800</v>
      </c>
      <c r="G20" s="104">
        <f t="shared" si="63"/>
        <v>-4611600</v>
      </c>
      <c r="H20" s="104">
        <f t="shared" ref="H20:L20" si="64">H129</f>
        <v>-5189064.125</v>
      </c>
      <c r="I20" s="104">
        <f t="shared" si="64"/>
        <v>-8333929.8000000007</v>
      </c>
      <c r="J20" s="104">
        <f t="shared" si="64"/>
        <v>-12816797.30625</v>
      </c>
      <c r="K20" s="104">
        <f t="shared" si="64"/>
        <v>-16044791.874999998</v>
      </c>
      <c r="L20" s="104">
        <f t="shared" si="64"/>
        <v>-16901420.59375</v>
      </c>
    </row>
    <row r="21" spans="1:12" x14ac:dyDescent="0.3">
      <c r="A21" s="8"/>
      <c r="B21" s="19" t="s">
        <v>43</v>
      </c>
      <c r="C21" s="104"/>
      <c r="D21" s="104">
        <f>D134</f>
        <v>-1680000</v>
      </c>
      <c r="E21" s="104">
        <f t="shared" ref="E21:G21" si="65">E134</f>
        <v>-2052000</v>
      </c>
      <c r="F21" s="104">
        <f t="shared" si="65"/>
        <v>-3023999.9999999995</v>
      </c>
      <c r="G21" s="104">
        <f t="shared" si="65"/>
        <v>-3671999.9999999995</v>
      </c>
      <c r="H21" s="104">
        <f t="shared" ref="H21:L21" si="66">H134</f>
        <v>-3888759.9999999991</v>
      </c>
      <c r="I21" s="104">
        <f t="shared" si="66"/>
        <v>-5855219.9999999981</v>
      </c>
      <c r="J21" s="104">
        <f t="shared" si="66"/>
        <v>-8404457.2499999963</v>
      </c>
      <c r="K21" s="104">
        <f t="shared" si="66"/>
        <v>-9769662.4999999944</v>
      </c>
      <c r="L21" s="104">
        <f t="shared" si="66"/>
        <v>-9499627.4999999925</v>
      </c>
    </row>
    <row r="22" spans="1:12" x14ac:dyDescent="0.3">
      <c r="A22" s="8"/>
      <c r="B22" s="19" t="s">
        <v>42</v>
      </c>
      <c r="C22" s="104"/>
      <c r="D22" s="104">
        <f>D139</f>
        <v>-1560000</v>
      </c>
      <c r="E22" s="104">
        <f t="shared" ref="E22:G22" si="67">E139</f>
        <v>-2160000</v>
      </c>
      <c r="F22" s="104">
        <f t="shared" si="67"/>
        <v>-3120000</v>
      </c>
      <c r="G22" s="104">
        <f t="shared" si="67"/>
        <v>-4320000</v>
      </c>
      <c r="H22" s="104">
        <f t="shared" ref="H22:L22" si="68">H139</f>
        <v>-6480000</v>
      </c>
      <c r="I22" s="104">
        <f t="shared" si="68"/>
        <v>-10800000</v>
      </c>
      <c r="J22" s="104">
        <f t="shared" si="68"/>
        <v>-14340000</v>
      </c>
      <c r="K22" s="104">
        <f t="shared" si="68"/>
        <v>-15720000</v>
      </c>
      <c r="L22" s="104">
        <f t="shared" si="68"/>
        <v>-15720000</v>
      </c>
    </row>
    <row r="23" spans="1:12" x14ac:dyDescent="0.3">
      <c r="A23" s="8"/>
      <c r="B23" s="19" t="s">
        <v>44</v>
      </c>
      <c r="C23" s="104"/>
      <c r="D23" s="104">
        <f>D145</f>
        <v>0</v>
      </c>
      <c r="E23" s="104">
        <f t="shared" ref="E23:G23" si="69">E145</f>
        <v>0</v>
      </c>
      <c r="F23" s="104">
        <f t="shared" si="69"/>
        <v>0</v>
      </c>
      <c r="G23" s="104">
        <f t="shared" si="69"/>
        <v>-3000000</v>
      </c>
      <c r="H23" s="104">
        <f t="shared" ref="H23:L23" si="70">H145</f>
        <v>-3375659.722222222</v>
      </c>
      <c r="I23" s="104">
        <f t="shared" si="70"/>
        <v>-5421500</v>
      </c>
      <c r="J23" s="104">
        <f t="shared" si="70"/>
        <v>-8337755.208333333</v>
      </c>
      <c r="K23" s="104">
        <f t="shared" si="70"/>
        <v>-10437673.611111108</v>
      </c>
      <c r="L23" s="104">
        <f t="shared" si="70"/>
        <v>-10994939.236111108</v>
      </c>
    </row>
    <row r="24" spans="1:12" x14ac:dyDescent="0.3">
      <c r="A24" s="8"/>
      <c r="B24" s="16"/>
      <c r="C24" s="16"/>
      <c r="D24" s="99"/>
      <c r="E24" s="99"/>
      <c r="F24" s="99"/>
      <c r="G24" s="99"/>
      <c r="H24" s="99"/>
      <c r="I24" s="99"/>
      <c r="J24" s="99"/>
      <c r="K24" s="99"/>
      <c r="L24" s="99"/>
    </row>
    <row r="25" spans="1:12" x14ac:dyDescent="0.3">
      <c r="A25" s="8"/>
      <c r="B25" s="13" t="s">
        <v>17</v>
      </c>
      <c r="C25" s="112"/>
      <c r="D25" s="112">
        <f>D17+D19</f>
        <v>11226600</v>
      </c>
      <c r="E25" s="112">
        <f t="shared" ref="E25:G25" si="71">E17+E19</f>
        <v>13732200</v>
      </c>
      <c r="F25" s="112">
        <f t="shared" si="71"/>
        <v>22789200</v>
      </c>
      <c r="G25" s="112">
        <f t="shared" si="71"/>
        <v>24896400</v>
      </c>
      <c r="H25" s="112">
        <f>H17+H19</f>
        <v>22216534.902777776</v>
      </c>
      <c r="I25" s="112">
        <f>I17+I19</f>
        <v>34166060.200000003</v>
      </c>
      <c r="J25" s="112">
        <f t="shared" ref="J25:L25" si="72">J17+J19</f>
        <v>61804365.547916666</v>
      </c>
      <c r="K25" s="112">
        <f t="shared" si="72"/>
        <v>86595843.888888836</v>
      </c>
      <c r="L25" s="112">
        <f t="shared" si="72"/>
        <v>95382457.982638836</v>
      </c>
    </row>
    <row r="26" spans="1:12" x14ac:dyDescent="0.3">
      <c r="A26" s="8"/>
      <c r="B26" s="115" t="s">
        <v>85</v>
      </c>
      <c r="C26" s="113"/>
      <c r="D26" s="114"/>
      <c r="E26" s="130">
        <f>IFERROR(E25/D25-1,"")</f>
        <v>0.22318422318422315</v>
      </c>
      <c r="F26" s="130">
        <f t="shared" ref="F26" si="73">IFERROR(F25/E25-1,"")</f>
        <v>0.65954471970987893</v>
      </c>
      <c r="G26" s="130">
        <f t="shared" ref="G26" si="74">IFERROR(G25/F25-1,"")</f>
        <v>9.2464851771892009E-2</v>
      </c>
      <c r="H26" s="130">
        <f t="shared" ref="H26" si="75">IFERROR(H25/G25-1,"")</f>
        <v>-0.10764066681215856</v>
      </c>
      <c r="I26" s="130">
        <f t="shared" ref="I26" si="76">IFERROR(I25/H25-1,"")</f>
        <v>0.53786629415949805</v>
      </c>
      <c r="J26" s="130">
        <f t="shared" ref="J26" si="77">IFERROR(J25/I25-1,"")</f>
        <v>0.80894036907178024</v>
      </c>
      <c r="K26" s="130">
        <f t="shared" ref="K26" si="78">IFERROR(K25/J25-1,"")</f>
        <v>0.40112827178448174</v>
      </c>
      <c r="L26" s="130">
        <f t="shared" ref="L26" si="79">IFERROR(L25/K25-1,"")</f>
        <v>0.10146692611511599</v>
      </c>
    </row>
    <row r="27" spans="1:12" s="183" customFormat="1" x14ac:dyDescent="0.3">
      <c r="A27" s="74"/>
      <c r="B27" s="15" t="s">
        <v>47</v>
      </c>
      <c r="C27" s="182"/>
      <c r="D27" s="182">
        <f>D167</f>
        <v>-600000</v>
      </c>
      <c r="E27" s="182">
        <f t="shared" ref="E27:G27" si="80">E167</f>
        <v>-540000</v>
      </c>
      <c r="F27" s="182">
        <f t="shared" si="80"/>
        <v>-940000</v>
      </c>
      <c r="G27" s="182">
        <f t="shared" si="80"/>
        <v>-2340000</v>
      </c>
      <c r="H27" s="182">
        <f t="shared" ref="H27:L27" si="81">H167</f>
        <v>-5758000</v>
      </c>
      <c r="I27" s="182">
        <f t="shared" si="81"/>
        <v>-8782200</v>
      </c>
      <c r="J27" s="182">
        <f t="shared" si="81"/>
        <v>-10803980</v>
      </c>
      <c r="K27" s="182">
        <f t="shared" si="81"/>
        <v>-10823582</v>
      </c>
      <c r="L27" s="182">
        <f t="shared" si="81"/>
        <v>-9741223.8000000007</v>
      </c>
    </row>
    <row r="28" spans="1:12" x14ac:dyDescent="0.3">
      <c r="A28" s="8"/>
      <c r="B28" s="115" t="s">
        <v>85</v>
      </c>
      <c r="C28" s="16"/>
      <c r="D28" s="99"/>
      <c r="E28" s="130">
        <f>IFERROR(E27/D27-1,"")</f>
        <v>-9.9999999999999978E-2</v>
      </c>
      <c r="F28" s="130">
        <f t="shared" ref="F28" si="82">IFERROR(F27/E27-1,"")</f>
        <v>0.7407407407407407</v>
      </c>
      <c r="G28" s="130">
        <f t="shared" ref="G28" si="83">IFERROR(G27/F27-1,"")</f>
        <v>1.4893617021276597</v>
      </c>
      <c r="H28" s="130">
        <f t="shared" ref="H28" si="84">IFERROR(H27/G27-1,"")</f>
        <v>1.4606837606837608</v>
      </c>
      <c r="I28" s="130">
        <f t="shared" ref="I28" si="85">IFERROR(I27/H27-1,"")</f>
        <v>0.52521708926710664</v>
      </c>
      <c r="J28" s="130">
        <f t="shared" ref="J28" si="86">IFERROR(J27/I27-1,"")</f>
        <v>0.23021338616747511</v>
      </c>
      <c r="K28" s="130">
        <f t="shared" ref="K28" si="87">IFERROR(K27/J27-1,"")</f>
        <v>1.8143313852858611E-3</v>
      </c>
      <c r="L28" s="130">
        <f t="shared" ref="L28" si="88">IFERROR(L27/K27-1,"")</f>
        <v>-9.9999999999999978E-2</v>
      </c>
    </row>
    <row r="29" spans="1:12" x14ac:dyDescent="0.3">
      <c r="A29" s="8"/>
      <c r="B29" s="19"/>
      <c r="C29" s="16"/>
      <c r="D29" s="99"/>
      <c r="E29" s="130"/>
      <c r="F29" s="130"/>
      <c r="G29" s="130"/>
      <c r="H29" s="130"/>
      <c r="I29" s="130"/>
      <c r="J29" s="130"/>
      <c r="K29" s="130"/>
      <c r="L29" s="130"/>
    </row>
    <row r="30" spans="1:12" x14ac:dyDescent="0.3">
      <c r="A30" s="8"/>
      <c r="B30" s="13" t="s">
        <v>311</v>
      </c>
      <c r="C30" s="112"/>
      <c r="D30" s="112">
        <f>D25+D27</f>
        <v>10626600</v>
      </c>
      <c r="E30" s="112">
        <f t="shared" ref="E30:L30" si="89">E25+E27</f>
        <v>13192200</v>
      </c>
      <c r="F30" s="112">
        <f t="shared" si="89"/>
        <v>21849200</v>
      </c>
      <c r="G30" s="112">
        <f t="shared" si="89"/>
        <v>22556400</v>
      </c>
      <c r="H30" s="112">
        <f t="shared" si="89"/>
        <v>16458534.902777776</v>
      </c>
      <c r="I30" s="112">
        <f t="shared" si="89"/>
        <v>25383860.200000003</v>
      </c>
      <c r="J30" s="112">
        <f t="shared" si="89"/>
        <v>51000385.547916666</v>
      </c>
      <c r="K30" s="112">
        <f t="shared" si="89"/>
        <v>75772261.888888836</v>
      </c>
      <c r="L30" s="112">
        <f t="shared" si="89"/>
        <v>85641234.182638839</v>
      </c>
    </row>
    <row r="31" spans="1:12" x14ac:dyDescent="0.3">
      <c r="A31" s="8"/>
      <c r="B31" s="115" t="s">
        <v>85</v>
      </c>
      <c r="C31" s="16"/>
      <c r="D31" s="99"/>
      <c r="E31" s="130">
        <f>IFERROR(E30/D30-1,"")</f>
        <v>0.2414318784935916</v>
      </c>
      <c r="F31" s="130">
        <f t="shared" ref="F31" si="90">IFERROR(F30/E30-1,"")</f>
        <v>0.65622110034717474</v>
      </c>
      <c r="G31" s="130">
        <f t="shared" ref="G31" si="91">IFERROR(G30/F30-1,"")</f>
        <v>3.236731779653268E-2</v>
      </c>
      <c r="H31" s="130">
        <f t="shared" ref="H31" si="92">IFERROR(H30/G30-1,"")</f>
        <v>-0.27033857784142079</v>
      </c>
      <c r="I31" s="130">
        <f t="shared" ref="I31" si="93">IFERROR(I30/H30-1,"")</f>
        <v>0.54229160432231804</v>
      </c>
      <c r="J31" s="130">
        <f t="shared" ref="J31" si="94">IFERROR(J30/I30-1,"")</f>
        <v>1.0091658694179486</v>
      </c>
      <c r="K31" s="130">
        <f t="shared" ref="K31" si="95">IFERROR(K30/J30-1,"")</f>
        <v>0.48571939358572336</v>
      </c>
      <c r="L31" s="130">
        <f t="shared" ref="L31" si="96">IFERROR(L30/K30-1,"")</f>
        <v>0.13024518534528773</v>
      </c>
    </row>
    <row r="32" spans="1:12" s="183" customFormat="1" x14ac:dyDescent="0.3">
      <c r="A32" s="74"/>
      <c r="B32" s="15" t="s">
        <v>312</v>
      </c>
      <c r="C32" s="182"/>
      <c r="D32" s="182">
        <f>-'Modelo BP&amp;CF'!D73</f>
        <v>0</v>
      </c>
      <c r="E32" s="182">
        <f>-'Modelo BP&amp;CF'!E73</f>
        <v>0</v>
      </c>
      <c r="F32" s="182">
        <f>-'Modelo BP&amp;CF'!F73</f>
        <v>0</v>
      </c>
      <c r="G32" s="182">
        <f>-'Modelo BP&amp;CF'!G73</f>
        <v>0</v>
      </c>
      <c r="H32" s="182">
        <f>-'Modelo BP&amp;CF'!H73</f>
        <v>-2643963.2139399811</v>
      </c>
      <c r="I32" s="182">
        <f>-'Modelo BP&amp;CF'!I73</f>
        <v>-5023530.1064859638</v>
      </c>
      <c r="J32" s="182">
        <f>-'Modelo BP&amp;CF'!J73</f>
        <v>-3701548.4995159735</v>
      </c>
      <c r="K32" s="182">
        <f>-'Modelo BP&amp;CF'!K73</f>
        <v>-1850774.2497579867</v>
      </c>
      <c r="L32" s="182">
        <f>-'Modelo BP&amp;CF'!L73</f>
        <v>0</v>
      </c>
    </row>
    <row r="33" spans="1:12" x14ac:dyDescent="0.3">
      <c r="A33" s="8"/>
      <c r="B33" s="115" t="s">
        <v>85</v>
      </c>
      <c r="C33" s="16"/>
      <c r="D33" s="99"/>
      <c r="E33" s="130" t="str">
        <f>IFERROR(E32/D32-1,"")</f>
        <v/>
      </c>
      <c r="F33" s="130" t="str">
        <f t="shared" ref="F33" si="97">IFERROR(F32/E32-1,"")</f>
        <v/>
      </c>
      <c r="G33" s="130" t="str">
        <f t="shared" ref="G33" si="98">IFERROR(G32/F32-1,"")</f>
        <v/>
      </c>
      <c r="H33" s="130" t="str">
        <f t="shared" ref="H33" si="99">IFERROR(H32/G32-1,"")</f>
        <v/>
      </c>
      <c r="I33" s="130">
        <f t="shared" ref="I33" si="100">IFERROR(I32/H32-1,"")</f>
        <v>0.89999999999999991</v>
      </c>
      <c r="J33" s="130">
        <f t="shared" ref="J33" si="101">IFERROR(J32/I32-1,"")</f>
        <v>-0.26315789473684204</v>
      </c>
      <c r="K33" s="130">
        <f t="shared" ref="K33" si="102">IFERROR(K32/J32-1,"")</f>
        <v>-0.5</v>
      </c>
      <c r="L33" s="130">
        <f t="shared" ref="L33" si="103">IFERROR(L32/K32-1,"")</f>
        <v>-1</v>
      </c>
    </row>
    <row r="34" spans="1:12" x14ac:dyDescent="0.3">
      <c r="A34" s="8"/>
      <c r="B34" s="19"/>
      <c r="C34" s="16"/>
      <c r="D34" s="99"/>
      <c r="E34" s="130"/>
      <c r="F34" s="130"/>
      <c r="G34" s="130"/>
      <c r="H34" s="130"/>
      <c r="I34" s="130"/>
      <c r="J34" s="130"/>
      <c r="K34" s="130"/>
      <c r="L34" s="130"/>
    </row>
    <row r="35" spans="1:12" x14ac:dyDescent="0.3">
      <c r="A35" s="8"/>
      <c r="B35" s="13" t="s">
        <v>18</v>
      </c>
      <c r="C35" s="112"/>
      <c r="D35" s="112">
        <f>D30+D32</f>
        <v>10626600</v>
      </c>
      <c r="E35" s="112">
        <f t="shared" ref="E35:L35" si="104">E30+E32</f>
        <v>13192200</v>
      </c>
      <c r="F35" s="112">
        <f t="shared" si="104"/>
        <v>21849200</v>
      </c>
      <c r="G35" s="112">
        <f t="shared" si="104"/>
        <v>22556400</v>
      </c>
      <c r="H35" s="112">
        <f t="shared" si="104"/>
        <v>13814571.688837795</v>
      </c>
      <c r="I35" s="112">
        <f t="shared" si="104"/>
        <v>20360330.09351404</v>
      </c>
      <c r="J35" s="112">
        <f t="shared" si="104"/>
        <v>47298837.048400693</v>
      </c>
      <c r="K35" s="112">
        <f t="shared" si="104"/>
        <v>73921487.639130846</v>
      </c>
      <c r="L35" s="112">
        <f t="shared" si="104"/>
        <v>85641234.182638839</v>
      </c>
    </row>
    <row r="36" spans="1:12" x14ac:dyDescent="0.3">
      <c r="A36" s="8"/>
      <c r="B36" s="115" t="s">
        <v>85</v>
      </c>
      <c r="C36" s="113"/>
      <c r="D36" s="114"/>
      <c r="E36" s="130">
        <f>IFERROR(E35/D35-1,"")</f>
        <v>0.2414318784935916</v>
      </c>
      <c r="F36" s="130">
        <f t="shared" ref="F36" si="105">IFERROR(F35/E35-1,"")</f>
        <v>0.65622110034717474</v>
      </c>
      <c r="G36" s="130">
        <f t="shared" ref="G36" si="106">IFERROR(G35/F35-1,"")</f>
        <v>3.236731779653268E-2</v>
      </c>
      <c r="H36" s="130">
        <f t="shared" ref="H36" si="107">IFERROR(H35/G35-1,"")</f>
        <v>-0.38755423343983109</v>
      </c>
      <c r="I36" s="130">
        <f t="shared" ref="I36" si="108">IFERROR(I35/H35-1,"")</f>
        <v>0.47382999285929595</v>
      </c>
      <c r="J36" s="130">
        <f t="shared" ref="J36" si="109">IFERROR(J35/I35-1,"")</f>
        <v>1.3230879279048695</v>
      </c>
      <c r="K36" s="130">
        <f t="shared" ref="K36" si="110">IFERROR(K35/J35-1,"")</f>
        <v>0.56286057442569493</v>
      </c>
      <c r="L36" s="130">
        <f t="shared" ref="L36" si="111">IFERROR(L35/K35-1,"")</f>
        <v>0.15854316407593605</v>
      </c>
    </row>
    <row r="37" spans="1:12" x14ac:dyDescent="0.3">
      <c r="A37" s="8"/>
      <c r="B37" s="11" t="s">
        <v>19</v>
      </c>
      <c r="C37" s="16"/>
      <c r="D37" s="104">
        <f>D219</f>
        <v>-3613044.0000000005</v>
      </c>
      <c r="E37" s="104">
        <f t="shared" ref="E37:L37" si="112">E219</f>
        <v>-4485348.0000000009</v>
      </c>
      <c r="F37" s="104">
        <f t="shared" si="112"/>
        <v>-7428728.0000000009</v>
      </c>
      <c r="G37" s="104">
        <f t="shared" si="112"/>
        <v>-7669176.0000000009</v>
      </c>
      <c r="H37" s="104">
        <f t="shared" si="112"/>
        <v>-4696954.3742048508</v>
      </c>
      <c r="I37" s="104">
        <f t="shared" si="112"/>
        <v>-6922512.2317947745</v>
      </c>
      <c r="J37" s="104">
        <f t="shared" si="112"/>
        <v>-16081604.596456237</v>
      </c>
      <c r="K37" s="104">
        <f t="shared" si="112"/>
        <v>-25133305.797304489</v>
      </c>
      <c r="L37" s="104">
        <f t="shared" si="112"/>
        <v>-29118019.622097209</v>
      </c>
    </row>
    <row r="38" spans="1:12" x14ac:dyDescent="0.3">
      <c r="A38" s="8"/>
      <c r="B38" s="11"/>
      <c r="C38" s="16"/>
      <c r="D38" s="99"/>
      <c r="E38" s="99"/>
      <c r="F38" s="99"/>
      <c r="G38" s="99"/>
      <c r="H38" s="99"/>
      <c r="I38" s="99"/>
      <c r="J38" s="99"/>
      <c r="K38" s="99"/>
      <c r="L38" s="99"/>
    </row>
    <row r="39" spans="1:12" x14ac:dyDescent="0.3">
      <c r="A39" s="8"/>
      <c r="B39" s="13" t="s">
        <v>20</v>
      </c>
      <c r="C39" s="112"/>
      <c r="D39" s="112">
        <f>D35+D37</f>
        <v>7013556</v>
      </c>
      <c r="E39" s="112">
        <f t="shared" ref="E39:L39" si="113">E35+E37</f>
        <v>8706852</v>
      </c>
      <c r="F39" s="112">
        <f t="shared" si="113"/>
        <v>14420472</v>
      </c>
      <c r="G39" s="112">
        <f t="shared" si="113"/>
        <v>14887224</v>
      </c>
      <c r="H39" s="112">
        <f t="shared" si="113"/>
        <v>9117617.3146329448</v>
      </c>
      <c r="I39" s="112">
        <f t="shared" si="113"/>
        <v>13437817.861719266</v>
      </c>
      <c r="J39" s="112">
        <f t="shared" si="113"/>
        <v>31217232.451944456</v>
      </c>
      <c r="K39" s="112">
        <f t="shared" si="113"/>
        <v>48788181.841826357</v>
      </c>
      <c r="L39" s="112">
        <f t="shared" si="113"/>
        <v>56523214.56054163</v>
      </c>
    </row>
    <row r="40" spans="1:12" x14ac:dyDescent="0.3">
      <c r="A40" s="8"/>
      <c r="B40" s="115" t="s">
        <v>85</v>
      </c>
      <c r="C40" s="113"/>
      <c r="D40" s="114"/>
      <c r="E40" s="130">
        <f>IFERROR(E39/D39-1,"")</f>
        <v>0.2414318784935916</v>
      </c>
      <c r="F40" s="130">
        <f t="shared" ref="F40" si="114">IFERROR(F39/E39-1,"")</f>
        <v>0.65622110034717474</v>
      </c>
      <c r="G40" s="130">
        <f t="shared" ref="G40" si="115">IFERROR(G39/F39-1,"")</f>
        <v>3.236731779653268E-2</v>
      </c>
      <c r="H40" s="130">
        <f t="shared" ref="H40" si="116">IFERROR(H39/G39-1,"")</f>
        <v>-0.38755423343983109</v>
      </c>
      <c r="I40" s="130">
        <f t="shared" ref="I40" si="117">IFERROR(I39/H39-1,"")</f>
        <v>0.47382999285929595</v>
      </c>
      <c r="J40" s="130">
        <f t="shared" ref="J40" si="118">IFERROR(J39/I39-1,"")</f>
        <v>1.3230879279048695</v>
      </c>
      <c r="K40" s="130">
        <f t="shared" ref="K40" si="119">IFERROR(K39/J39-1,"")</f>
        <v>0.56286057442569493</v>
      </c>
      <c r="L40" s="130">
        <f t="shared" ref="L40" si="120">IFERROR(L39/K39-1,"")</f>
        <v>0.15854316407593583</v>
      </c>
    </row>
    <row r="41" spans="1:12" x14ac:dyDescent="0.3">
      <c r="A41" s="8"/>
      <c r="B41" s="19"/>
      <c r="C41" s="16"/>
      <c r="D41" s="99"/>
      <c r="E41" s="99"/>
      <c r="F41" s="99"/>
      <c r="G41" s="99"/>
      <c r="H41" s="99"/>
      <c r="I41" s="99"/>
      <c r="J41" s="99"/>
      <c r="K41" s="99"/>
      <c r="L41" s="99"/>
    </row>
    <row r="42" spans="1:12" x14ac:dyDescent="0.3">
      <c r="A42" s="8"/>
      <c r="B42" s="19"/>
      <c r="C42" s="16"/>
      <c r="D42" s="200">
        <f t="shared" ref="D42:L42" si="121">D35/D8</f>
        <v>0.25301428571428569</v>
      </c>
      <c r="E42" s="200">
        <f t="shared" si="121"/>
        <v>0.24429999999999999</v>
      </c>
      <c r="F42" s="200">
        <f t="shared" si="121"/>
        <v>0.26010952380952379</v>
      </c>
      <c r="G42" s="200">
        <f t="shared" si="121"/>
        <v>0.20885555555555554</v>
      </c>
      <c r="H42" s="200">
        <f t="shared" si="121"/>
        <v>0.11367795750902844</v>
      </c>
      <c r="I42" s="200">
        <f t="shared" si="121"/>
        <v>0.10431886467210817</v>
      </c>
      <c r="J42" s="200">
        <f t="shared" si="121"/>
        <v>0.15757917471175423</v>
      </c>
      <c r="K42" s="200">
        <f t="shared" si="121"/>
        <v>0.19672723378288678</v>
      </c>
      <c r="L42" s="200">
        <f t="shared" si="121"/>
        <v>0.21636528594235221</v>
      </c>
    </row>
    <row r="43" spans="1:12" ht="4.95" customHeight="1" x14ac:dyDescent="0.3"/>
    <row r="44" spans="1:12" x14ac:dyDescent="0.3">
      <c r="A44" s="8" t="s">
        <v>2</v>
      </c>
      <c r="B44" s="9" t="s">
        <v>132</v>
      </c>
      <c r="C44" s="9"/>
      <c r="D44" s="40">
        <f>$D$6</f>
        <v>2018</v>
      </c>
      <c r="E44" s="40">
        <f>$E$6</f>
        <v>2019</v>
      </c>
      <c r="F44" s="40">
        <f>$F$6</f>
        <v>2020</v>
      </c>
      <c r="G44" s="40">
        <f>$G$6</f>
        <v>2021</v>
      </c>
      <c r="H44" s="201">
        <f>$H$6</f>
        <v>2022</v>
      </c>
      <c r="I44" s="201">
        <f>$I$6</f>
        <v>2023</v>
      </c>
      <c r="J44" s="201">
        <f>$J$6</f>
        <v>2024</v>
      </c>
      <c r="K44" s="201">
        <f>$K$6</f>
        <v>2025</v>
      </c>
      <c r="L44" s="201">
        <f>$L$6</f>
        <v>2026</v>
      </c>
    </row>
    <row r="45" spans="1:12" x14ac:dyDescent="0.3">
      <c r="A45" s="8"/>
      <c r="B45" s="11"/>
      <c r="C45" s="11"/>
      <c r="D45" s="98"/>
      <c r="E45" s="98"/>
      <c r="F45" s="98"/>
    </row>
    <row r="46" spans="1:12" x14ac:dyDescent="0.3">
      <c r="A46" s="8"/>
      <c r="B46" s="13" t="s">
        <v>14</v>
      </c>
      <c r="C46" s="13"/>
      <c r="D46" s="112">
        <v>42000000</v>
      </c>
      <c r="E46" s="112">
        <v>54000000</v>
      </c>
      <c r="F46" s="112">
        <v>84000000</v>
      </c>
      <c r="G46" s="112">
        <v>108000000</v>
      </c>
      <c r="H46" s="112">
        <f>H49+H48</f>
        <v>121523750</v>
      </c>
      <c r="I46" s="112">
        <f>I49+I48</f>
        <v>195174000</v>
      </c>
      <c r="J46" s="112">
        <f>J49+J48</f>
        <v>300159187.5</v>
      </c>
      <c r="K46" s="112">
        <f>K49+K48</f>
        <v>375756249.99999994</v>
      </c>
      <c r="L46" s="112">
        <f>L49+L48</f>
        <v>395817812.49999994</v>
      </c>
    </row>
    <row r="47" spans="1:12" x14ac:dyDescent="0.3">
      <c r="A47" s="8"/>
      <c r="B47" s="176" t="s">
        <v>85</v>
      </c>
      <c r="C47" s="177"/>
      <c r="D47" s="178"/>
      <c r="E47" s="178">
        <f t="shared" ref="E47:G47" si="122">E46/D46-1</f>
        <v>0.28571428571428581</v>
      </c>
      <c r="F47" s="178">
        <f t="shared" si="122"/>
        <v>0.55555555555555558</v>
      </c>
      <c r="G47" s="178">
        <f t="shared" si="122"/>
        <v>0.28571428571428581</v>
      </c>
      <c r="H47" s="178">
        <f>H46/G46-1</f>
        <v>0.1252199074074074</v>
      </c>
      <c r="I47" s="178">
        <f t="shared" ref="I47:L47" si="123">I46/H46-1</f>
        <v>0.60605642929879955</v>
      </c>
      <c r="J47" s="178">
        <f t="shared" si="123"/>
        <v>0.53790559961880158</v>
      </c>
      <c r="K47" s="178">
        <f t="shared" si="123"/>
        <v>0.25185656694249925</v>
      </c>
      <c r="L47" s="178">
        <f t="shared" si="123"/>
        <v>5.3389830508474567E-2</v>
      </c>
    </row>
    <row r="48" spans="1:12" x14ac:dyDescent="0.3">
      <c r="A48" s="8"/>
      <c r="B48" s="135" t="s">
        <v>197</v>
      </c>
      <c r="C48" s="81"/>
      <c r="D48" s="102"/>
      <c r="E48" s="102"/>
      <c r="F48" s="102"/>
      <c r="G48" s="102">
        <f>G52</f>
        <v>48000000</v>
      </c>
      <c r="H48" s="102">
        <f>H52*(1+Macro!H8)</f>
        <v>55990000</v>
      </c>
      <c r="I48" s="102">
        <f>I52*(1+Macro!I8)</f>
        <v>98784000</v>
      </c>
      <c r="J48" s="102">
        <f>J52*(1+Macro!J8)</f>
        <v>146990750</v>
      </c>
      <c r="K48" s="102">
        <f>K52*(1+Macro!K8)</f>
        <v>179598749.99999997</v>
      </c>
      <c r="L48" s="102">
        <f>L52*(1+Macro!L8)</f>
        <v>183419999.99999997</v>
      </c>
    </row>
    <row r="49" spans="1:13" x14ac:dyDescent="0.3">
      <c r="A49" s="8"/>
      <c r="B49" s="37" t="s">
        <v>198</v>
      </c>
      <c r="C49" s="136"/>
      <c r="D49" s="137"/>
      <c r="E49" s="137"/>
      <c r="F49" s="137"/>
      <c r="G49" s="137">
        <f>G62</f>
        <v>60000000</v>
      </c>
      <c r="H49" s="137">
        <f>H62*(1+Macro!H8)</f>
        <v>65533750</v>
      </c>
      <c r="I49" s="137">
        <f>I62*(1+Macro!I8)</f>
        <v>96390000</v>
      </c>
      <c r="J49" s="137">
        <f>J62*(1+Macro!J8)</f>
        <v>153168437.5</v>
      </c>
      <c r="K49" s="137">
        <f>K62*(1+Macro!K8)</f>
        <v>196157499.99999997</v>
      </c>
      <c r="L49" s="137">
        <f>L62*(1+Macro!L8)</f>
        <v>212397812.49999997</v>
      </c>
    </row>
    <row r="50" spans="1:13" x14ac:dyDescent="0.3">
      <c r="A50" s="8"/>
      <c r="B50" s="19"/>
      <c r="C50" s="16"/>
      <c r="D50" s="99"/>
      <c r="E50" s="99"/>
      <c r="F50" s="99"/>
      <c r="G50" s="120" t="str">
        <f>IF(ABS(SUM(G48:G49)-G46)&gt;0.001,"Erro","Check")</f>
        <v>Check</v>
      </c>
      <c r="H50" s="99"/>
      <c r="I50" s="99"/>
      <c r="J50" s="99"/>
      <c r="K50" s="99"/>
      <c r="L50" s="99"/>
    </row>
    <row r="51" spans="1:13" x14ac:dyDescent="0.3">
      <c r="A51" s="8"/>
      <c r="B51" s="19"/>
      <c r="C51" s="16"/>
      <c r="D51" s="99"/>
      <c r="E51" s="99"/>
      <c r="F51" s="99"/>
      <c r="G51" s="99"/>
      <c r="H51" s="99"/>
      <c r="I51" s="99"/>
      <c r="J51" s="99"/>
      <c r="K51" s="99"/>
      <c r="L51" s="99"/>
    </row>
    <row r="52" spans="1:13" x14ac:dyDescent="0.3">
      <c r="A52" s="8"/>
      <c r="B52" s="78" t="s">
        <v>129</v>
      </c>
      <c r="C52" s="22"/>
      <c r="D52" s="100"/>
      <c r="E52" s="100"/>
      <c r="F52" s="100"/>
      <c r="G52" s="101">
        <f>G191*D207</f>
        <v>48000000</v>
      </c>
      <c r="H52" s="101">
        <f>SUM(H53:H57)</f>
        <v>55000000</v>
      </c>
      <c r="I52" s="101">
        <f>SUM(I53:I57)</f>
        <v>98000000</v>
      </c>
      <c r="J52" s="101">
        <f>SUM(J53:J57)</f>
        <v>144250000</v>
      </c>
      <c r="K52" s="101">
        <f>SUM(K53:K57)</f>
        <v>176250000</v>
      </c>
      <c r="L52" s="101">
        <f>SUM(L53:L57)</f>
        <v>180000000</v>
      </c>
      <c r="M52" s="77"/>
    </row>
    <row r="53" spans="1:13" ht="13.05" customHeight="1" x14ac:dyDescent="0.3">
      <c r="A53" s="8"/>
      <c r="B53" s="83" t="str">
        <f>"0.5Y "&amp;$B$52</f>
        <v>0.5Y Lojas Pequenas Receita</v>
      </c>
      <c r="C53" s="136"/>
      <c r="D53" s="137"/>
      <c r="E53" s="137"/>
      <c r="F53" s="137"/>
      <c r="G53" s="137"/>
      <c r="H53" s="103">
        <f>H193*$D$203</f>
        <v>7000000</v>
      </c>
      <c r="I53" s="103">
        <f>I193*$D$203</f>
        <v>7000000</v>
      </c>
      <c r="J53" s="103">
        <f>J193*$D$203</f>
        <v>5250000</v>
      </c>
      <c r="K53" s="103">
        <f>K193*$D$203</f>
        <v>0</v>
      </c>
      <c r="L53" s="103">
        <f>L193*$D$203</f>
        <v>0</v>
      </c>
      <c r="M53" s="77"/>
    </row>
    <row r="54" spans="1:13" x14ac:dyDescent="0.3">
      <c r="A54" s="8"/>
      <c r="B54" s="79" t="str">
        <f>"1.5Y "&amp;$B$52</f>
        <v>1.5Y Lojas Pequenas Receita</v>
      </c>
      <c r="C54" s="81"/>
      <c r="D54" s="102"/>
      <c r="E54" s="102"/>
      <c r="F54" s="102"/>
      <c r="G54" s="117"/>
      <c r="H54" s="105"/>
      <c r="I54" s="103">
        <f>I194*$D$204</f>
        <v>43000000</v>
      </c>
      <c r="J54" s="103">
        <f>J194*$D$204</f>
        <v>43000000</v>
      </c>
      <c r="K54" s="103">
        <f>K194*$D$204</f>
        <v>32250000</v>
      </c>
      <c r="L54" s="103">
        <f>L194*$D$204</f>
        <v>0</v>
      </c>
      <c r="M54" s="77"/>
    </row>
    <row r="55" spans="1:13" ht="13.05" customHeight="1" x14ac:dyDescent="0.3">
      <c r="A55" s="8"/>
      <c r="B55" s="83" t="str">
        <f>"2.5Y "&amp;$B$52</f>
        <v>2.5Y Lojas Pequenas Receita</v>
      </c>
      <c r="C55" s="136"/>
      <c r="D55" s="137"/>
      <c r="E55" s="137"/>
      <c r="F55" s="137"/>
      <c r="G55" s="179"/>
      <c r="H55" s="138"/>
      <c r="I55" s="137"/>
      <c r="J55" s="103">
        <f>J195*$D$205</f>
        <v>48000000</v>
      </c>
      <c r="K55" s="103">
        <f>K195*$D$205</f>
        <v>48000000</v>
      </c>
      <c r="L55" s="103">
        <f>L195*$D$205</f>
        <v>36000000</v>
      </c>
      <c r="M55" s="77"/>
    </row>
    <row r="56" spans="1:13" ht="13.05" customHeight="1" x14ac:dyDescent="0.3">
      <c r="A56" s="8"/>
      <c r="B56" s="79" t="str">
        <f>"3.5Y "&amp;$B$52</f>
        <v>3.5Y Lojas Pequenas Receita</v>
      </c>
      <c r="C56" s="81"/>
      <c r="D56" s="102"/>
      <c r="E56" s="102"/>
      <c r="F56" s="102"/>
      <c r="G56" s="117"/>
      <c r="H56" s="117"/>
      <c r="I56" s="117"/>
      <c r="J56" s="117"/>
      <c r="K56" s="103">
        <f>K196*$D$206</f>
        <v>48000000</v>
      </c>
      <c r="L56" s="103">
        <f>L196*$D$206</f>
        <v>48000000</v>
      </c>
      <c r="M56" s="77"/>
    </row>
    <row r="57" spans="1:13" x14ac:dyDescent="0.3">
      <c r="A57" s="8"/>
      <c r="B57" s="83" t="str">
        <f>"+Y "&amp;$B$52</f>
        <v>+Y Lojas Pequenas Receita</v>
      </c>
      <c r="C57" s="136"/>
      <c r="D57" s="137"/>
      <c r="E57" s="137"/>
      <c r="F57" s="137"/>
      <c r="G57" s="179"/>
      <c r="H57" s="103">
        <f>H197*$D$207</f>
        <v>48000000</v>
      </c>
      <c r="I57" s="103">
        <f>I197*$D$207</f>
        <v>48000000</v>
      </c>
      <c r="J57" s="103">
        <f>J197*$D$207</f>
        <v>48000000</v>
      </c>
      <c r="K57" s="103">
        <f>K197*$D$207</f>
        <v>48000000</v>
      </c>
      <c r="L57" s="103">
        <f>L197*$D$207</f>
        <v>96000000</v>
      </c>
      <c r="M57" s="77"/>
    </row>
    <row r="58" spans="1:13" x14ac:dyDescent="0.3">
      <c r="A58" s="8"/>
      <c r="B58" s="87" t="s">
        <v>85</v>
      </c>
      <c r="C58" s="88"/>
      <c r="D58" s="106"/>
      <c r="E58" s="106"/>
      <c r="F58" s="106"/>
      <c r="G58" s="180"/>
      <c r="H58" s="106">
        <f>H52/G52-1</f>
        <v>0.14583333333333326</v>
      </c>
      <c r="I58" s="106">
        <f>I52/H52-1</f>
        <v>0.78181818181818175</v>
      </c>
      <c r="J58" s="106">
        <f>J52/I52-1</f>
        <v>0.47193877551020402</v>
      </c>
      <c r="K58" s="106">
        <f>K52/J52-1</f>
        <v>0.22183708838821481</v>
      </c>
      <c r="L58" s="106">
        <f>L52/K52-1</f>
        <v>2.1276595744680771E-2</v>
      </c>
      <c r="M58" s="77"/>
    </row>
    <row r="59" spans="1:13" x14ac:dyDescent="0.3">
      <c r="A59" s="8"/>
      <c r="B59" s="91" t="s">
        <v>69</v>
      </c>
      <c r="C59" s="92"/>
      <c r="D59" s="107"/>
      <c r="E59" s="107"/>
      <c r="F59" s="107"/>
      <c r="G59" s="107"/>
      <c r="H59" s="93" t="str">
        <f>IF(ABS(SUM(H53:H57)-H52)&gt;0.001,"Erro","Check")</f>
        <v>Check</v>
      </c>
      <c r="I59" s="93" t="str">
        <f>IF(ABS(SUM(I53:I57)-I52)&gt;0.001,"Erro","Check")</f>
        <v>Check</v>
      </c>
      <c r="J59" s="93" t="str">
        <f>IF(ABS(SUM(J53:J57)-J52)&gt;0.001,"Erro","Check")</f>
        <v>Check</v>
      </c>
      <c r="K59" s="93" t="str">
        <f>IF(ABS(SUM(K53:K57)-K52)&gt;0.001,"Erro","Check")</f>
        <v>Check</v>
      </c>
      <c r="L59" s="93" t="str">
        <f>IF(ABS(SUM(L53:L57)-L52)&gt;0.001,"Erro","Check")</f>
        <v>Check</v>
      </c>
    </row>
    <row r="60" spans="1:13" x14ac:dyDescent="0.3">
      <c r="A60" s="8"/>
      <c r="B60" s="19"/>
      <c r="C60" s="16"/>
      <c r="D60" s="99"/>
      <c r="E60" s="99"/>
      <c r="F60" s="99"/>
      <c r="G60" s="99"/>
      <c r="H60" s="99"/>
      <c r="I60" s="99"/>
      <c r="J60" s="99"/>
      <c r="K60" s="99"/>
      <c r="L60" s="99"/>
    </row>
    <row r="61" spans="1:13" x14ac:dyDescent="0.3">
      <c r="A61" s="8"/>
      <c r="B61" s="19"/>
      <c r="C61" s="16"/>
      <c r="D61" s="99"/>
      <c r="E61" s="99"/>
      <c r="F61" s="99"/>
      <c r="G61" s="99"/>
      <c r="H61" s="99"/>
      <c r="I61" s="99"/>
      <c r="J61" s="99"/>
      <c r="K61" s="99"/>
      <c r="L61" s="99"/>
    </row>
    <row r="62" spans="1:13" x14ac:dyDescent="0.3">
      <c r="A62" s="8"/>
      <c r="B62" s="78" t="s">
        <v>130</v>
      </c>
      <c r="C62" s="22"/>
      <c r="D62" s="100"/>
      <c r="E62" s="100"/>
      <c r="F62" s="100"/>
      <c r="G62" s="101">
        <f>G180*E207</f>
        <v>60000000</v>
      </c>
      <c r="H62" s="101">
        <f>SUM(H63:H67)</f>
        <v>64375000</v>
      </c>
      <c r="I62" s="101">
        <f t="shared" ref="I62" si="124">SUM(I63:I67)</f>
        <v>95625000</v>
      </c>
      <c r="J62" s="101">
        <f t="shared" ref="J62" si="125">SUM(J63:J67)</f>
        <v>150312500</v>
      </c>
      <c r="K62" s="101">
        <f>SUM(K63:K67)</f>
        <v>192500000</v>
      </c>
      <c r="L62" s="101">
        <f t="shared" ref="L62" si="126">SUM(L63:L67)</f>
        <v>208437500</v>
      </c>
      <c r="M62" s="77"/>
    </row>
    <row r="63" spans="1:13" ht="13.05" customHeight="1" x14ac:dyDescent="0.3">
      <c r="A63" s="8"/>
      <c r="B63" s="83" t="str">
        <f>"0.5Y "&amp;$B$62</f>
        <v>0.5Y Lojas Grandes Receita</v>
      </c>
      <c r="C63" s="136"/>
      <c r="D63" s="137"/>
      <c r="E63" s="137"/>
      <c r="F63" s="137"/>
      <c r="G63" s="137"/>
      <c r="H63" s="103">
        <f>H182*$E$203</f>
        <v>4375000</v>
      </c>
      <c r="I63" s="103">
        <f>I182*$E$203</f>
        <v>4375000</v>
      </c>
      <c r="J63" s="103">
        <f>J182*$E$203</f>
        <v>2187500</v>
      </c>
      <c r="K63" s="103">
        <f>K182*$E$203</f>
        <v>0</v>
      </c>
      <c r="L63" s="103">
        <f>L182*$E$203</f>
        <v>0</v>
      </c>
      <c r="M63" s="77"/>
    </row>
    <row r="64" spans="1:13" x14ac:dyDescent="0.3">
      <c r="A64" s="8"/>
      <c r="B64" s="79" t="str">
        <f>"1.5Y "&amp;$B$62</f>
        <v>1.5Y Lojas Grandes Receita</v>
      </c>
      <c r="C64" s="81"/>
      <c r="D64" s="102"/>
      <c r="E64" s="102"/>
      <c r="F64" s="102"/>
      <c r="G64" s="117"/>
      <c r="H64" s="105"/>
      <c r="I64" s="103">
        <f>I183*$E$204</f>
        <v>31250000.000000004</v>
      </c>
      <c r="J64" s="103">
        <f>J183*$E$204</f>
        <v>31250000.000000004</v>
      </c>
      <c r="K64" s="103">
        <f>K183*$E$204</f>
        <v>15625000.000000002</v>
      </c>
      <c r="L64" s="103">
        <f>L183*$E$204</f>
        <v>0</v>
      </c>
      <c r="M64" s="77"/>
    </row>
    <row r="65" spans="1:13" ht="13.05" customHeight="1" x14ac:dyDescent="0.3">
      <c r="A65" s="8"/>
      <c r="B65" s="83" t="str">
        <f>"2.5Y "&amp;$B$62</f>
        <v>2.5Y Lojas Grandes Receita</v>
      </c>
      <c r="C65" s="136"/>
      <c r="D65" s="137"/>
      <c r="E65" s="137"/>
      <c r="F65" s="137"/>
      <c r="G65" s="179"/>
      <c r="H65" s="138"/>
      <c r="I65" s="137"/>
      <c r="J65" s="103">
        <f>J184*$E$205</f>
        <v>56875000</v>
      </c>
      <c r="K65" s="103">
        <f>K184*$E$205</f>
        <v>56875000</v>
      </c>
      <c r="L65" s="103">
        <f>L184*$E$205</f>
        <v>28437500</v>
      </c>
      <c r="M65" s="77"/>
    </row>
    <row r="66" spans="1:13" ht="13.05" customHeight="1" x14ac:dyDescent="0.3">
      <c r="A66" s="8"/>
      <c r="B66" s="79" t="str">
        <f>"3.5Y "&amp;$B$62</f>
        <v>3.5Y Lojas Grandes Receita</v>
      </c>
      <c r="C66" s="81"/>
      <c r="D66" s="102"/>
      <c r="E66" s="102"/>
      <c r="F66" s="102"/>
      <c r="G66" s="117"/>
      <c r="H66" s="117"/>
      <c r="I66" s="117"/>
      <c r="J66" s="117"/>
      <c r="K66" s="103">
        <f>K185*$E$206</f>
        <v>60000000</v>
      </c>
      <c r="L66" s="103">
        <f>L185*$E$206</f>
        <v>60000000</v>
      </c>
      <c r="M66" s="77"/>
    </row>
    <row r="67" spans="1:13" x14ac:dyDescent="0.3">
      <c r="A67" s="8"/>
      <c r="B67" s="83" t="str">
        <f>"+Y "&amp;$B$62</f>
        <v>+Y Lojas Grandes Receita</v>
      </c>
      <c r="C67" s="136"/>
      <c r="D67" s="137"/>
      <c r="E67" s="137"/>
      <c r="F67" s="137"/>
      <c r="G67" s="179"/>
      <c r="H67" s="103">
        <f>H186*$E$207</f>
        <v>60000000</v>
      </c>
      <c r="I67" s="103">
        <f>I186*$E$207</f>
        <v>60000000</v>
      </c>
      <c r="J67" s="103">
        <f>J186*$E$207</f>
        <v>60000000</v>
      </c>
      <c r="K67" s="103">
        <f>K186*$E$207</f>
        <v>60000000</v>
      </c>
      <c r="L67" s="103">
        <f>L186*$E$207</f>
        <v>120000000</v>
      </c>
      <c r="M67" s="77"/>
    </row>
    <row r="68" spans="1:13" x14ac:dyDescent="0.3">
      <c r="A68" s="8"/>
      <c r="B68" s="87" t="s">
        <v>85</v>
      </c>
      <c r="C68" s="88"/>
      <c r="D68" s="106"/>
      <c r="E68" s="106"/>
      <c r="F68" s="106"/>
      <c r="G68" s="180"/>
      <c r="H68" s="106">
        <f>H62/G62-1</f>
        <v>7.2916666666666741E-2</v>
      </c>
      <c r="I68" s="106">
        <f>I62/H62-1</f>
        <v>0.4854368932038835</v>
      </c>
      <c r="J68" s="106">
        <f>J62/I62-1</f>
        <v>0.57189542483660127</v>
      </c>
      <c r="K68" s="106">
        <f>K62/J62-1</f>
        <v>0.28066528066528074</v>
      </c>
      <c r="L68" s="106">
        <f>L62/K62-1</f>
        <v>8.2792207792207861E-2</v>
      </c>
      <c r="M68" s="77"/>
    </row>
    <row r="69" spans="1:13" x14ac:dyDescent="0.3">
      <c r="A69" s="8"/>
      <c r="B69" s="91" t="s">
        <v>69</v>
      </c>
      <c r="C69" s="92"/>
      <c r="D69" s="107"/>
      <c r="E69" s="107"/>
      <c r="F69" s="107"/>
      <c r="G69" s="107"/>
      <c r="H69" s="93" t="str">
        <f>IF(ABS(SUM(H63:H67)-H62)&gt;0.001,"Erro","Check")</f>
        <v>Check</v>
      </c>
      <c r="I69" s="93" t="str">
        <f>IF(ABS(SUM(I63:I67)-I62)&gt;0.001,"Erro","Check")</f>
        <v>Check</v>
      </c>
      <c r="J69" s="93" t="str">
        <f>IF(ABS(SUM(J63:J67)-J62)&gt;0.001,"Erro","Check")</f>
        <v>Check</v>
      </c>
      <c r="K69" s="93" t="str">
        <f>IF(ABS(SUM(K63:K67)-K62)&gt;0.001,"Erro","Check")</f>
        <v>Check</v>
      </c>
      <c r="L69" s="93" t="str">
        <f>IF(ABS(SUM(L63:L67)-L62)&gt;0.001,"Erro","Check")</f>
        <v>Check</v>
      </c>
    </row>
    <row r="70" spans="1:13" x14ac:dyDescent="0.3">
      <c r="A70" s="8"/>
      <c r="B70" s="19"/>
      <c r="C70" s="16"/>
      <c r="D70" s="99"/>
      <c r="E70" s="99"/>
      <c r="F70" s="99"/>
      <c r="G70" s="99"/>
      <c r="H70" s="99"/>
      <c r="I70" s="99"/>
      <c r="J70" s="99"/>
      <c r="K70" s="99"/>
      <c r="L70" s="99"/>
    </row>
    <row r="71" spans="1:13" x14ac:dyDescent="0.3">
      <c r="A71" s="8" t="s">
        <v>2</v>
      </c>
      <c r="B71" s="9" t="s">
        <v>133</v>
      </c>
      <c r="C71" s="9"/>
      <c r="D71" s="40">
        <f>$D$6</f>
        <v>2018</v>
      </c>
      <c r="E71" s="40">
        <f>$E$6</f>
        <v>2019</v>
      </c>
      <c r="F71" s="40">
        <f>$F$6</f>
        <v>2020</v>
      </c>
      <c r="G71" s="40">
        <f>$G$6</f>
        <v>2021</v>
      </c>
      <c r="H71" s="201">
        <f>$H$6</f>
        <v>2022</v>
      </c>
      <c r="I71" s="201">
        <f>$I$6</f>
        <v>2023</v>
      </c>
      <c r="J71" s="201">
        <f>$J$6</f>
        <v>2024</v>
      </c>
      <c r="K71" s="201">
        <f>$K$6</f>
        <v>2025</v>
      </c>
      <c r="L71" s="201">
        <f>$L$6</f>
        <v>2026</v>
      </c>
    </row>
    <row r="72" spans="1:13" x14ac:dyDescent="0.3">
      <c r="A72" s="8"/>
      <c r="B72" s="19"/>
      <c r="C72" s="16"/>
      <c r="D72" s="99"/>
      <c r="E72" s="99"/>
      <c r="F72" s="99"/>
      <c r="G72" s="99"/>
      <c r="H72" s="99"/>
      <c r="I72" s="99"/>
      <c r="J72" s="99"/>
      <c r="K72" s="99"/>
      <c r="L72" s="99"/>
    </row>
    <row r="73" spans="1:13" x14ac:dyDescent="0.3">
      <c r="A73" s="8"/>
      <c r="B73" s="13" t="s">
        <v>15</v>
      </c>
      <c r="C73" s="13"/>
      <c r="D73" s="112">
        <v>-21420000</v>
      </c>
      <c r="E73" s="112">
        <v>-27990000</v>
      </c>
      <c r="F73" s="112">
        <v>-42840000</v>
      </c>
      <c r="G73" s="112">
        <v>-55980000</v>
      </c>
      <c r="H73" s="112">
        <f>H76+H75</f>
        <v>-63093731.25</v>
      </c>
      <c r="I73" s="112">
        <f>I76+I75</f>
        <v>-101797290</v>
      </c>
      <c r="J73" s="112">
        <f>J76+J75</f>
        <v>-156295812.1875</v>
      </c>
      <c r="K73" s="112">
        <f>K76+K75</f>
        <v>-195428278.125</v>
      </c>
      <c r="L73" s="112">
        <f>L76+L75</f>
        <v>-205559367.1875</v>
      </c>
    </row>
    <row r="74" spans="1:13" x14ac:dyDescent="0.3">
      <c r="A74" s="8"/>
      <c r="B74" s="176" t="s">
        <v>85</v>
      </c>
      <c r="C74" s="177"/>
      <c r="D74" s="178"/>
      <c r="E74" s="178">
        <f t="shared" ref="E74" si="127">E73/D73-1</f>
        <v>0.30672268907563027</v>
      </c>
      <c r="F74" s="178">
        <f t="shared" ref="F74" si="128">F73/E73-1</f>
        <v>0.53054662379421225</v>
      </c>
      <c r="G74" s="178">
        <f t="shared" ref="G74" si="129">G73/F73-1</f>
        <v>0.30672268907563027</v>
      </c>
      <c r="H74" s="178">
        <f>H73/G73-1</f>
        <v>0.12707629957127553</v>
      </c>
      <c r="I74" s="178">
        <f t="shared" ref="I74" si="130">I73/H73-1</f>
        <v>0.61342954336687772</v>
      </c>
      <c r="J74" s="178">
        <f t="shared" ref="J74" si="131">J73/I73-1</f>
        <v>0.53536319274805844</v>
      </c>
      <c r="K74" s="178">
        <f t="shared" ref="K74" si="132">K73/J73-1</f>
        <v>0.25037437273466301</v>
      </c>
      <c r="L74" s="178">
        <f t="shared" ref="L74" si="133">L73/K73-1</f>
        <v>5.1840445813169156E-2</v>
      </c>
    </row>
    <row r="75" spans="1:13" x14ac:dyDescent="0.3">
      <c r="A75" s="8"/>
      <c r="B75" s="135" t="s">
        <v>65</v>
      </c>
      <c r="C75" s="81"/>
      <c r="D75" s="102"/>
      <c r="E75" s="102"/>
      <c r="F75" s="102"/>
      <c r="G75" s="102">
        <f>-G79</f>
        <v>-26280000</v>
      </c>
      <c r="H75" s="102">
        <f t="shared" ref="H75:L75" si="134">-H79</f>
        <v>-30654525</v>
      </c>
      <c r="I75" s="102">
        <f t="shared" si="134"/>
        <v>-54084240</v>
      </c>
      <c r="J75" s="102">
        <f t="shared" si="134"/>
        <v>-80477435.625</v>
      </c>
      <c r="K75" s="102">
        <f t="shared" si="134"/>
        <v>-98330315.625</v>
      </c>
      <c r="L75" s="102">
        <f t="shared" si="134"/>
        <v>-100422449.99999999</v>
      </c>
    </row>
    <row r="76" spans="1:13" x14ac:dyDescent="0.3">
      <c r="A76" s="8"/>
      <c r="B76" s="37" t="s">
        <v>64</v>
      </c>
      <c r="C76" s="136"/>
      <c r="D76" s="137"/>
      <c r="E76" s="137"/>
      <c r="F76" s="137"/>
      <c r="G76" s="137">
        <f>-G91</f>
        <v>-29700000</v>
      </c>
      <c r="H76" s="137">
        <f t="shared" ref="H76:L76" si="135">-H91</f>
        <v>-32439206.25</v>
      </c>
      <c r="I76" s="137">
        <f t="shared" si="135"/>
        <v>-47713050</v>
      </c>
      <c r="J76" s="137">
        <f t="shared" si="135"/>
        <v>-75818376.5625</v>
      </c>
      <c r="K76" s="137">
        <f t="shared" si="135"/>
        <v>-97097962.499999985</v>
      </c>
      <c r="L76" s="137">
        <f t="shared" si="135"/>
        <v>-105136917.1875</v>
      </c>
    </row>
    <row r="77" spans="1:13" x14ac:dyDescent="0.3">
      <c r="A77" s="8"/>
      <c r="B77" s="19"/>
      <c r="C77" s="16"/>
      <c r="D77" s="104"/>
      <c r="E77" s="104"/>
      <c r="F77" s="104"/>
      <c r="G77" s="120" t="str">
        <f>IF(ABS(SUM(G75:G76)-G73)&gt;0.001,"Erro","Check")</f>
        <v>Check</v>
      </c>
      <c r="H77" s="104"/>
      <c r="I77" s="104"/>
      <c r="J77" s="104"/>
      <c r="K77" s="104"/>
      <c r="L77" s="104"/>
    </row>
    <row r="78" spans="1:13" x14ac:dyDescent="0.3">
      <c r="A78" s="8"/>
      <c r="B78" s="19"/>
      <c r="C78" s="16"/>
      <c r="D78" s="104"/>
      <c r="E78" s="104"/>
      <c r="F78" s="104"/>
      <c r="G78" s="104"/>
      <c r="H78" s="104"/>
      <c r="I78" s="104"/>
      <c r="J78" s="104"/>
      <c r="K78" s="104"/>
      <c r="L78" s="104"/>
    </row>
    <row r="79" spans="1:13" x14ac:dyDescent="0.3">
      <c r="A79" s="8"/>
      <c r="B79" s="78" t="s">
        <v>134</v>
      </c>
      <c r="C79" s="22"/>
      <c r="D79" s="100"/>
      <c r="E79" s="100"/>
      <c r="F79" s="100"/>
      <c r="G79" s="101">
        <f>G80+G82+G84+G86</f>
        <v>26280000</v>
      </c>
      <c r="H79" s="101">
        <f>H80+H82+H84+H86</f>
        <v>30654525</v>
      </c>
      <c r="I79" s="101">
        <f t="shared" ref="I79:L79" si="136">I80+I82+I84+I86</f>
        <v>54084240</v>
      </c>
      <c r="J79" s="101">
        <f t="shared" si="136"/>
        <v>80477435.625</v>
      </c>
      <c r="K79" s="101">
        <f t="shared" si="136"/>
        <v>98330315.625</v>
      </c>
      <c r="L79" s="101">
        <f t="shared" si="136"/>
        <v>100422449.99999999</v>
      </c>
    </row>
    <row r="80" spans="1:13" x14ac:dyDescent="0.3">
      <c r="A80" s="8"/>
      <c r="B80" s="83" t="s">
        <v>63</v>
      </c>
      <c r="C80" s="136"/>
      <c r="D80" s="137"/>
      <c r="E80" s="137"/>
      <c r="F80" s="137"/>
      <c r="G80" s="137">
        <f>G$48*Premissas!$E49*(1-Premissas!$G49)</f>
        <v>0</v>
      </c>
      <c r="H80" s="137">
        <f>H$48*Premissas!$E49*(1-Premissas!$G49)</f>
        <v>0</v>
      </c>
      <c r="I80" s="137">
        <f>I$48*Premissas!$E49*(1-Premissas!$G49)</f>
        <v>0</v>
      </c>
      <c r="J80" s="137">
        <f>J$48*Premissas!$E49*(1-Premissas!$G49)</f>
        <v>0</v>
      </c>
      <c r="K80" s="137">
        <f>K$48*Premissas!$E49*(1-Premissas!$G49)</f>
        <v>0</v>
      </c>
      <c r="L80" s="137">
        <f>L$48*Premissas!$E49*(1-Premissas!$G49)</f>
        <v>0</v>
      </c>
    </row>
    <row r="81" spans="1:12" s="85" customFormat="1" x14ac:dyDescent="0.3">
      <c r="A81" s="118"/>
      <c r="B81" s="119" t="s">
        <v>85</v>
      </c>
      <c r="C81" s="88"/>
      <c r="D81" s="106"/>
      <c r="E81" s="106"/>
      <c r="F81" s="106"/>
      <c r="G81" s="106"/>
      <c r="H81" s="106">
        <f>IFERROR(H80/G80-1,)</f>
        <v>0</v>
      </c>
      <c r="I81" s="106">
        <f t="shared" ref="I81:L81" si="137">IFERROR(I80/H80-1,)</f>
        <v>0</v>
      </c>
      <c r="J81" s="106">
        <f t="shared" si="137"/>
        <v>0</v>
      </c>
      <c r="K81" s="106">
        <f t="shared" si="137"/>
        <v>0</v>
      </c>
      <c r="L81" s="106">
        <f t="shared" si="137"/>
        <v>0</v>
      </c>
    </row>
    <row r="82" spans="1:12" x14ac:dyDescent="0.3">
      <c r="A82" s="8"/>
      <c r="B82" s="83" t="s">
        <v>48</v>
      </c>
      <c r="C82" s="136"/>
      <c r="D82" s="137"/>
      <c r="E82" s="137"/>
      <c r="F82" s="137"/>
      <c r="G82" s="137">
        <f>G$48*Premissas!$E50*(1-Premissas!$G50)</f>
        <v>5760000</v>
      </c>
      <c r="H82" s="137">
        <f>H$48*Premissas!$E50*(1-Premissas!$G50)</f>
        <v>6718800</v>
      </c>
      <c r="I82" s="137">
        <f>I$48*Premissas!$E50*(1-Premissas!$G50)</f>
        <v>11854080</v>
      </c>
      <c r="J82" s="137">
        <f>J$48*Premissas!$E50*(1-Premissas!$G50)</f>
        <v>17638890</v>
      </c>
      <c r="K82" s="137">
        <f>K$48*Premissas!$E50*(1-Premissas!$G50)</f>
        <v>21551850</v>
      </c>
      <c r="L82" s="137">
        <f>L$48*Premissas!$E50*(1-Premissas!$G50)</f>
        <v>22010400</v>
      </c>
    </row>
    <row r="83" spans="1:12" s="85" customFormat="1" x14ac:dyDescent="0.3">
      <c r="A83" s="118"/>
      <c r="B83" s="119" t="s">
        <v>85</v>
      </c>
      <c r="C83" s="88"/>
      <c r="D83" s="106"/>
      <c r="E83" s="106"/>
      <c r="F83" s="106"/>
      <c r="G83" s="106"/>
      <c r="H83" s="106">
        <f>IFERROR(H82/G82-1,)</f>
        <v>0.16645833333333337</v>
      </c>
      <c r="I83" s="106">
        <f t="shared" ref="I83" si="138">IFERROR(I82/H82-1,)</f>
        <v>0.76431505626004648</v>
      </c>
      <c r="J83" s="106">
        <f t="shared" ref="J83" si="139">IFERROR(J82/I82-1,)</f>
        <v>0.48800159944930344</v>
      </c>
      <c r="K83" s="106">
        <f t="shared" ref="K83" si="140">IFERROR(K82/J82-1,)</f>
        <v>0.22183708838821481</v>
      </c>
      <c r="L83" s="106">
        <f t="shared" ref="L83" si="141">IFERROR(L82/K82-1,)</f>
        <v>2.1276595744680771E-2</v>
      </c>
    </row>
    <row r="84" spans="1:12" x14ac:dyDescent="0.3">
      <c r="A84" s="8"/>
      <c r="B84" s="83" t="s">
        <v>49</v>
      </c>
      <c r="C84" s="136"/>
      <c r="D84" s="137"/>
      <c r="E84" s="137"/>
      <c r="F84" s="137"/>
      <c r="G84" s="137">
        <f>G$48*Premissas!$E51*(1-Premissas!$G51)</f>
        <v>15840000.000000002</v>
      </c>
      <c r="H84" s="137">
        <f>H$48*Premissas!$E51*(1-Premissas!$G51)</f>
        <v>18476700</v>
      </c>
      <c r="I84" s="137">
        <f>I$48*Premissas!$E51*(1-Premissas!$G51)</f>
        <v>32598720.000000004</v>
      </c>
      <c r="J84" s="137">
        <f>J$48*Premissas!$E51*(1-Premissas!$G51)</f>
        <v>48506947.5</v>
      </c>
      <c r="K84" s="137">
        <f>K$48*Premissas!$E51*(1-Premissas!$G51)</f>
        <v>59267587.499999993</v>
      </c>
      <c r="L84" s="137">
        <f>L$48*Premissas!$E51*(1-Premissas!$G51)</f>
        <v>60528599.999999985</v>
      </c>
    </row>
    <row r="85" spans="1:12" s="85" customFormat="1" x14ac:dyDescent="0.3">
      <c r="A85" s="118"/>
      <c r="B85" s="119" t="s">
        <v>85</v>
      </c>
      <c r="C85" s="88"/>
      <c r="D85" s="106"/>
      <c r="E85" s="106"/>
      <c r="F85" s="106"/>
      <c r="G85" s="106"/>
      <c r="H85" s="106">
        <f>IFERROR(H84/G84-1,)</f>
        <v>0.16645833333333315</v>
      </c>
      <c r="I85" s="106">
        <f t="shared" ref="I85" si="142">IFERROR(I84/H84-1,)</f>
        <v>0.7643150562600467</v>
      </c>
      <c r="J85" s="106">
        <f t="shared" ref="J85" si="143">IFERROR(J84/I84-1,)</f>
        <v>0.48800159944930344</v>
      </c>
      <c r="K85" s="106">
        <f t="shared" ref="K85" si="144">IFERROR(K84/J84-1,)</f>
        <v>0.22183708838821481</v>
      </c>
      <c r="L85" s="106">
        <f t="shared" ref="L85" si="145">IFERROR(L84/K84-1,)</f>
        <v>2.1276595744680771E-2</v>
      </c>
    </row>
    <row r="86" spans="1:12" x14ac:dyDescent="0.3">
      <c r="A86" s="8"/>
      <c r="B86" s="83" t="s">
        <v>50</v>
      </c>
      <c r="C86" s="136"/>
      <c r="D86" s="137"/>
      <c r="E86" s="137"/>
      <c r="F86" s="137"/>
      <c r="G86" s="137">
        <f>G$48*Premissas!$E52*(1-Premissas!$G52)</f>
        <v>4680000</v>
      </c>
      <c r="H86" s="137">
        <f>H$48*Premissas!$E52*(1-Premissas!$G52)</f>
        <v>5459025</v>
      </c>
      <c r="I86" s="137">
        <f>I$48*Premissas!$E52*(1-Premissas!$G52)</f>
        <v>9631440</v>
      </c>
      <c r="J86" s="137">
        <f>J$48*Premissas!$E52*(1-Premissas!$G52)</f>
        <v>14331598.125</v>
      </c>
      <c r="K86" s="137">
        <f>K$48*Premissas!$E52*(1-Premissas!$G52)</f>
        <v>17510878.125</v>
      </c>
      <c r="L86" s="137">
        <f>L$48*Premissas!$E52*(1-Premissas!$G52)</f>
        <v>17883450</v>
      </c>
    </row>
    <row r="87" spans="1:12" s="85" customFormat="1" x14ac:dyDescent="0.3">
      <c r="A87" s="118"/>
      <c r="B87" s="119" t="s">
        <v>85</v>
      </c>
      <c r="C87" s="88"/>
      <c r="D87" s="106"/>
      <c r="E87" s="106"/>
      <c r="F87" s="106"/>
      <c r="G87" s="106"/>
      <c r="H87" s="106">
        <f>IFERROR(H86/G86-1,)</f>
        <v>0.16645833333333337</v>
      </c>
      <c r="I87" s="106">
        <f t="shared" ref="I87" si="146">IFERROR(I86/H86-1,)</f>
        <v>0.76431505626004648</v>
      </c>
      <c r="J87" s="106">
        <f t="shared" ref="J87" si="147">IFERROR(J86/I86-1,)</f>
        <v>0.48800159944930344</v>
      </c>
      <c r="K87" s="106">
        <f t="shared" ref="K87" si="148">IFERROR(K86/J86-1,)</f>
        <v>0.22183708838821481</v>
      </c>
      <c r="L87" s="106">
        <f t="shared" ref="L87" si="149">IFERROR(L86/K86-1,)</f>
        <v>2.1276595744680771E-2</v>
      </c>
    </row>
    <row r="88" spans="1:12" x14ac:dyDescent="0.3">
      <c r="A88" s="8"/>
      <c r="B88" s="91" t="s">
        <v>69</v>
      </c>
      <c r="C88" s="92"/>
      <c r="D88" s="107"/>
      <c r="E88" s="107"/>
      <c r="F88" s="107"/>
      <c r="G88" s="107"/>
      <c r="H88" s="93"/>
      <c r="I88" s="93"/>
      <c r="J88" s="93"/>
      <c r="K88" s="93"/>
      <c r="L88" s="93"/>
    </row>
    <row r="89" spans="1:12" x14ac:dyDescent="0.3">
      <c r="A89" s="8"/>
      <c r="B89" s="19"/>
      <c r="C89" s="16"/>
      <c r="D89" s="99"/>
      <c r="E89" s="99"/>
      <c r="F89" s="99"/>
      <c r="G89" s="99"/>
      <c r="H89" s="99"/>
      <c r="I89" s="99"/>
      <c r="J89" s="99"/>
      <c r="K89" s="99"/>
      <c r="L89" s="99"/>
    </row>
    <row r="90" spans="1:12" x14ac:dyDescent="0.3">
      <c r="A90" s="8"/>
      <c r="B90" s="19"/>
      <c r="C90" s="16"/>
      <c r="D90" s="99"/>
      <c r="E90" s="99"/>
      <c r="F90" s="99"/>
      <c r="G90" s="99"/>
      <c r="H90" s="99"/>
      <c r="I90" s="99"/>
      <c r="J90" s="99"/>
      <c r="K90" s="99"/>
      <c r="L90" s="99"/>
    </row>
    <row r="91" spans="1:12" x14ac:dyDescent="0.3">
      <c r="A91" s="8"/>
      <c r="B91" s="78" t="s">
        <v>135</v>
      </c>
      <c r="C91" s="22"/>
      <c r="D91" s="100"/>
      <c r="E91" s="100"/>
      <c r="F91" s="100"/>
      <c r="G91" s="101">
        <f>G92+G94+G96+G98</f>
        <v>29700000</v>
      </c>
      <c r="H91" s="101">
        <f>H92+H94+H96+H98</f>
        <v>32439206.25</v>
      </c>
      <c r="I91" s="101">
        <f t="shared" ref="I91" si="150">I92+I94+I96+I98</f>
        <v>47713050</v>
      </c>
      <c r="J91" s="101">
        <f t="shared" ref="J91" si="151">J92+J94+J96+J98</f>
        <v>75818376.5625</v>
      </c>
      <c r="K91" s="101">
        <f t="shared" ref="K91" si="152">K92+K94+K96+K98</f>
        <v>97097962.499999985</v>
      </c>
      <c r="L91" s="101">
        <f t="shared" ref="L91" si="153">L92+L94+L96+L98</f>
        <v>105136917.1875</v>
      </c>
    </row>
    <row r="92" spans="1:12" x14ac:dyDescent="0.3">
      <c r="A92" s="8"/>
      <c r="B92" s="83" t="s">
        <v>63</v>
      </c>
      <c r="C92" s="136"/>
      <c r="D92" s="137"/>
      <c r="E92" s="137"/>
      <c r="F92" s="137"/>
      <c r="G92" s="137">
        <f>G$49*Premissas!$F49*(1-Premissas!$G49)</f>
        <v>3600000.0000000005</v>
      </c>
      <c r="H92" s="137">
        <f>H$49*Premissas!$F49*(1-Premissas!$G49)</f>
        <v>3932025.0000000005</v>
      </c>
      <c r="I92" s="137">
        <f>I$49*Premissas!$F49*(1-Premissas!$G49)</f>
        <v>5783400.0000000009</v>
      </c>
      <c r="J92" s="137">
        <f>J$49*Premissas!$F49*(1-Premissas!$G49)</f>
        <v>9190106.2500000019</v>
      </c>
      <c r="K92" s="137">
        <f>K$49*Premissas!$F49*(1-Premissas!$G49)</f>
        <v>11769450</v>
      </c>
      <c r="L92" s="137">
        <f>L$49*Premissas!$F49*(1-Premissas!$G49)</f>
        <v>12743868.750000002</v>
      </c>
    </row>
    <row r="93" spans="1:12" s="85" customFormat="1" x14ac:dyDescent="0.3">
      <c r="A93" s="118"/>
      <c r="B93" s="119" t="s">
        <v>85</v>
      </c>
      <c r="C93" s="88"/>
      <c r="D93" s="106"/>
      <c r="E93" s="106"/>
      <c r="F93" s="106"/>
      <c r="G93" s="106"/>
      <c r="H93" s="106">
        <f>IFERROR(H91/G91-1,)</f>
        <v>9.2229166666666584E-2</v>
      </c>
      <c r="I93" s="106">
        <f>IFERROR(I91/H91-1,)</f>
        <v>0.47084517519598679</v>
      </c>
      <c r="J93" s="106">
        <f>IFERROR(J91/I91-1,)</f>
        <v>0.5890490455441435</v>
      </c>
      <c r="K93" s="106">
        <f>IFERROR(K91/J91-1,)</f>
        <v>0.28066528066528051</v>
      </c>
      <c r="L93" s="106">
        <f>IFERROR(L91/K91-1,)</f>
        <v>8.2792207792207861E-2</v>
      </c>
    </row>
    <row r="94" spans="1:12" x14ac:dyDescent="0.3">
      <c r="A94" s="8"/>
      <c r="B94" s="83" t="s">
        <v>48</v>
      </c>
      <c r="C94" s="136"/>
      <c r="D94" s="137"/>
      <c r="E94" s="137"/>
      <c r="F94" s="137"/>
      <c r="G94" s="137">
        <f>G$49*Premissas!$F50*(1-Premissas!$G50)</f>
        <v>6000000</v>
      </c>
      <c r="H94" s="137">
        <f>H$49*Premissas!$F50*(1-Premissas!$G50)</f>
        <v>6553375</v>
      </c>
      <c r="I94" s="137">
        <f>I$49*Premissas!$F50*(1-Premissas!$G50)</f>
        <v>9639000</v>
      </c>
      <c r="J94" s="137">
        <f>J$49*Premissas!$F50*(1-Premissas!$G50)</f>
        <v>15316843.75</v>
      </c>
      <c r="K94" s="137">
        <f>K$49*Premissas!$F50*(1-Premissas!$G50)</f>
        <v>19615749.999999996</v>
      </c>
      <c r="L94" s="137">
        <f>L$49*Premissas!$F50*(1-Premissas!$G50)</f>
        <v>21239781.25</v>
      </c>
    </row>
    <row r="95" spans="1:12" s="85" customFormat="1" x14ac:dyDescent="0.3">
      <c r="A95" s="118"/>
      <c r="B95" s="119" t="s">
        <v>85</v>
      </c>
      <c r="C95" s="88"/>
      <c r="D95" s="106"/>
      <c r="E95" s="106"/>
      <c r="F95" s="106"/>
      <c r="G95" s="106"/>
      <c r="H95" s="106">
        <f>IFERROR(H94/G94-1,)</f>
        <v>9.2229166666666584E-2</v>
      </c>
      <c r="I95" s="106">
        <f t="shared" ref="I95" si="154">IFERROR(I94/H94-1,)</f>
        <v>0.47084517519598679</v>
      </c>
      <c r="J95" s="106">
        <f t="shared" ref="J95" si="155">IFERROR(J94/I94-1,)</f>
        <v>0.5890490455441435</v>
      </c>
      <c r="K95" s="106">
        <f t="shared" ref="K95" si="156">IFERROR(K94/J94-1,)</f>
        <v>0.28066528066528051</v>
      </c>
      <c r="L95" s="106">
        <f t="shared" ref="L95" si="157">IFERROR(L94/K94-1,)</f>
        <v>8.2792207792208083E-2</v>
      </c>
    </row>
    <row r="96" spans="1:12" x14ac:dyDescent="0.3">
      <c r="A96" s="8"/>
      <c r="B96" s="83" t="s">
        <v>49</v>
      </c>
      <c r="C96" s="136"/>
      <c r="D96" s="137"/>
      <c r="E96" s="137"/>
      <c r="F96" s="137"/>
      <c r="G96" s="137">
        <f>G$49*Premissas!$F51*(1-Premissas!$G51)</f>
        <v>16200000</v>
      </c>
      <c r="H96" s="137">
        <f>H$49*Premissas!$F51*(1-Premissas!$G51)</f>
        <v>17694112.5</v>
      </c>
      <c r="I96" s="137">
        <f>I$49*Premissas!$F51*(1-Premissas!$G51)</f>
        <v>26025300</v>
      </c>
      <c r="J96" s="137">
        <f>J$49*Premissas!$F51*(1-Premissas!$G51)</f>
        <v>41355478.125</v>
      </c>
      <c r="K96" s="137">
        <f>K$49*Premissas!$F51*(1-Premissas!$G51)</f>
        <v>52962524.999999993</v>
      </c>
      <c r="L96" s="137">
        <f>L$49*Premissas!$F51*(1-Premissas!$G51)</f>
        <v>57347409.374999993</v>
      </c>
    </row>
    <row r="97" spans="1:12" s="85" customFormat="1" x14ac:dyDescent="0.3">
      <c r="A97" s="118"/>
      <c r="B97" s="119" t="s">
        <v>85</v>
      </c>
      <c r="C97" s="88"/>
      <c r="D97" s="106"/>
      <c r="E97" s="106"/>
      <c r="F97" s="106"/>
      <c r="G97" s="106"/>
      <c r="H97" s="106">
        <f>IFERROR(H96/G96-1,)</f>
        <v>9.2229166666666584E-2</v>
      </c>
      <c r="I97" s="106">
        <f t="shared" ref="I97" si="158">IFERROR(I96/H96-1,)</f>
        <v>0.47084517519598679</v>
      </c>
      <c r="J97" s="106">
        <f t="shared" ref="J97" si="159">IFERROR(J96/I96-1,)</f>
        <v>0.5890490455441435</v>
      </c>
      <c r="K97" s="106">
        <f t="shared" ref="K97" si="160">IFERROR(K96/J96-1,)</f>
        <v>0.28066528066528051</v>
      </c>
      <c r="L97" s="106">
        <f t="shared" ref="L97" si="161">IFERROR(L96/K96-1,)</f>
        <v>8.2792207792207861E-2</v>
      </c>
    </row>
    <row r="98" spans="1:12" x14ac:dyDescent="0.3">
      <c r="A98" s="8"/>
      <c r="B98" s="83" t="s">
        <v>50</v>
      </c>
      <c r="C98" s="136"/>
      <c r="D98" s="137"/>
      <c r="E98" s="137"/>
      <c r="F98" s="137"/>
      <c r="G98" s="137">
        <f>G$49*Premissas!$F52*(1-Premissas!$G52)</f>
        <v>3900000</v>
      </c>
      <c r="H98" s="137">
        <f>H$49*Premissas!$F52*(1-Premissas!$G52)</f>
        <v>4259693.75</v>
      </c>
      <c r="I98" s="137">
        <f>I$49*Premissas!$F52*(1-Premissas!$G52)</f>
        <v>6265350</v>
      </c>
      <c r="J98" s="137">
        <f>J$49*Premissas!$F52*(1-Premissas!$G52)</f>
        <v>9955948.4375</v>
      </c>
      <c r="K98" s="137">
        <f>K$49*Premissas!$F52*(1-Premissas!$G52)</f>
        <v>12750237.499999998</v>
      </c>
      <c r="L98" s="137">
        <f>L$49*Premissas!$F52*(1-Premissas!$G52)</f>
        <v>13805857.8125</v>
      </c>
    </row>
    <row r="99" spans="1:12" s="85" customFormat="1" x14ac:dyDescent="0.3">
      <c r="A99" s="118"/>
      <c r="B99" s="119" t="s">
        <v>85</v>
      </c>
      <c r="C99" s="88"/>
      <c r="D99" s="106"/>
      <c r="E99" s="106"/>
      <c r="F99" s="106"/>
      <c r="G99" s="106"/>
      <c r="H99" s="106">
        <f>IFERROR(H98/G98-1,)</f>
        <v>9.2229166666666584E-2</v>
      </c>
      <c r="I99" s="106">
        <f t="shared" ref="I99" si="162">IFERROR(I98/H98-1,)</f>
        <v>0.47084517519598679</v>
      </c>
      <c r="J99" s="106">
        <f t="shared" ref="J99" si="163">IFERROR(J98/I98-1,)</f>
        <v>0.5890490455441435</v>
      </c>
      <c r="K99" s="106">
        <f t="shared" ref="K99" si="164">IFERROR(K98/J98-1,)</f>
        <v>0.28066528066528051</v>
      </c>
      <c r="L99" s="106">
        <f t="shared" ref="L99" si="165">IFERROR(L98/K98-1,)</f>
        <v>8.2792207792207861E-2</v>
      </c>
    </row>
    <row r="100" spans="1:12" x14ac:dyDescent="0.3">
      <c r="A100" s="8"/>
      <c r="B100" s="91" t="s">
        <v>69</v>
      </c>
      <c r="C100" s="92"/>
      <c r="D100" s="107"/>
      <c r="E100" s="107"/>
      <c r="F100" s="107"/>
      <c r="G100" s="107"/>
      <c r="H100" s="93"/>
      <c r="I100" s="93"/>
      <c r="J100" s="93"/>
      <c r="K100" s="93"/>
      <c r="L100" s="93"/>
    </row>
    <row r="101" spans="1:12" x14ac:dyDescent="0.3">
      <c r="A101" s="8"/>
      <c r="B101" s="19"/>
      <c r="C101" s="16"/>
      <c r="D101" s="99"/>
      <c r="E101" s="99"/>
      <c r="F101" s="99"/>
      <c r="G101" s="99"/>
      <c r="H101" s="99"/>
      <c r="I101" s="99"/>
      <c r="J101" s="99"/>
      <c r="K101" s="99"/>
      <c r="L101" s="99"/>
    </row>
    <row r="102" spans="1:12" x14ac:dyDescent="0.3">
      <c r="A102" s="8" t="s">
        <v>2</v>
      </c>
      <c r="B102" s="9" t="s">
        <v>136</v>
      </c>
      <c r="C102" s="9"/>
      <c r="D102" s="40">
        <f>$D$6</f>
        <v>2018</v>
      </c>
      <c r="E102" s="40">
        <f>$E$6</f>
        <v>2019</v>
      </c>
      <c r="F102" s="40">
        <f>$F$6</f>
        <v>2020</v>
      </c>
      <c r="G102" s="40">
        <f>$G$6</f>
        <v>2021</v>
      </c>
      <c r="H102" s="201">
        <f>$H$6</f>
        <v>2022</v>
      </c>
      <c r="I102" s="201">
        <f>$I$6</f>
        <v>2023</v>
      </c>
      <c r="J102" s="201">
        <f>$J$6</f>
        <v>2024</v>
      </c>
      <c r="K102" s="201">
        <f>$K$6</f>
        <v>2025</v>
      </c>
      <c r="L102" s="201">
        <f>$L$6</f>
        <v>2026</v>
      </c>
    </row>
    <row r="103" spans="1:12" x14ac:dyDescent="0.3">
      <c r="A103" s="8"/>
      <c r="B103" s="19"/>
      <c r="C103" s="16"/>
      <c r="D103" s="99"/>
      <c r="E103" s="99"/>
      <c r="F103" s="99"/>
      <c r="G103" s="99"/>
      <c r="H103" s="99"/>
      <c r="I103" s="99"/>
      <c r="J103" s="99"/>
      <c r="K103" s="99"/>
      <c r="L103" s="99"/>
    </row>
    <row r="104" spans="1:12" x14ac:dyDescent="0.3">
      <c r="A104" s="8"/>
      <c r="B104" s="13" t="s">
        <v>45</v>
      </c>
      <c r="C104" s="13"/>
      <c r="D104" s="112">
        <v>-4320000</v>
      </c>
      <c r="E104" s="112">
        <v>-5760000</v>
      </c>
      <c r="F104" s="112">
        <v>-8640000</v>
      </c>
      <c r="G104" s="112">
        <v>-11520000</v>
      </c>
      <c r="H104" s="112">
        <f>H107+H106</f>
        <v>-17280000</v>
      </c>
      <c r="I104" s="112">
        <f>I107+I106</f>
        <v>-28800000</v>
      </c>
      <c r="J104" s="112">
        <f>J107+J106</f>
        <v>-38160000</v>
      </c>
      <c r="K104" s="112">
        <f>K107+K106</f>
        <v>-41760000</v>
      </c>
      <c r="L104" s="112">
        <f>L107+L106</f>
        <v>-41760000</v>
      </c>
    </row>
    <row r="105" spans="1:12" x14ac:dyDescent="0.3">
      <c r="A105" s="8"/>
      <c r="B105" s="176" t="s">
        <v>85</v>
      </c>
      <c r="C105" s="177"/>
      <c r="D105" s="178"/>
      <c r="E105" s="178">
        <f t="shared" ref="E105" si="166">E104/D104-1</f>
        <v>0.33333333333333326</v>
      </c>
      <c r="F105" s="178">
        <f t="shared" ref="F105" si="167">F104/E104-1</f>
        <v>0.5</v>
      </c>
      <c r="G105" s="178">
        <f t="shared" ref="G105" si="168">G104/F104-1</f>
        <v>0.33333333333333326</v>
      </c>
      <c r="H105" s="178">
        <f>H104/G104-1</f>
        <v>0.5</v>
      </c>
      <c r="I105" s="178">
        <f t="shared" ref="I105" si="169">I104/H104-1</f>
        <v>0.66666666666666674</v>
      </c>
      <c r="J105" s="178">
        <f t="shared" ref="J105" si="170">J104/I104-1</f>
        <v>0.32499999999999996</v>
      </c>
      <c r="K105" s="178">
        <f t="shared" ref="K105" si="171">K104/J104-1</f>
        <v>9.4339622641509413E-2</v>
      </c>
      <c r="L105" s="178">
        <f t="shared" ref="L105" si="172">L104/K104-1</f>
        <v>0</v>
      </c>
    </row>
    <row r="106" spans="1:12" x14ac:dyDescent="0.3">
      <c r="A106" s="8"/>
      <c r="B106" s="135" t="s">
        <v>65</v>
      </c>
      <c r="C106" s="81"/>
      <c r="D106" s="102"/>
      <c r="E106" s="102"/>
      <c r="F106" s="102"/>
      <c r="G106" s="102">
        <f>-G118</f>
        <v>-5760000</v>
      </c>
      <c r="H106" s="102">
        <f t="shared" ref="H106:L106" si="173">-H118</f>
        <v>-8640000</v>
      </c>
      <c r="I106" s="102">
        <f t="shared" si="173"/>
        <v>-14400000</v>
      </c>
      <c r="J106" s="102">
        <f t="shared" si="173"/>
        <v>-19440000</v>
      </c>
      <c r="K106" s="102">
        <f t="shared" si="173"/>
        <v>-21600000</v>
      </c>
      <c r="L106" s="102">
        <f t="shared" si="173"/>
        <v>-21600000</v>
      </c>
    </row>
    <row r="107" spans="1:12" x14ac:dyDescent="0.3">
      <c r="A107" s="8"/>
      <c r="B107" s="37" t="s">
        <v>64</v>
      </c>
      <c r="C107" s="136"/>
      <c r="D107" s="137"/>
      <c r="E107" s="137"/>
      <c r="F107" s="137"/>
      <c r="G107" s="137">
        <f>-G120</f>
        <v>-5760000</v>
      </c>
      <c r="H107" s="137">
        <f t="shared" ref="H107:L107" si="174">-H120</f>
        <v>-8640000</v>
      </c>
      <c r="I107" s="137">
        <f t="shared" si="174"/>
        <v>-14400000</v>
      </c>
      <c r="J107" s="137">
        <f t="shared" si="174"/>
        <v>-18720000</v>
      </c>
      <c r="K107" s="137">
        <f t="shared" si="174"/>
        <v>-20160000</v>
      </c>
      <c r="L107" s="137">
        <f t="shared" si="174"/>
        <v>-20160000</v>
      </c>
    </row>
    <row r="108" spans="1:12" x14ac:dyDescent="0.3">
      <c r="A108" s="8"/>
      <c r="B108" s="19"/>
      <c r="C108" s="16"/>
      <c r="D108" s="99"/>
      <c r="E108" s="99"/>
      <c r="F108" s="99"/>
      <c r="G108" s="120" t="str">
        <f>IF(ABS(SUM(G106:G107)-G104)&gt;0.001,"Erro","Check")</f>
        <v>Check</v>
      </c>
      <c r="H108" s="99"/>
      <c r="I108" s="99"/>
      <c r="J108" s="99"/>
      <c r="K108" s="99"/>
      <c r="L108" s="99"/>
    </row>
    <row r="109" spans="1:12" x14ac:dyDescent="0.3">
      <c r="A109" s="8"/>
      <c r="B109" s="19"/>
      <c r="C109" s="16"/>
      <c r="D109" s="99"/>
      <c r="E109" s="99"/>
      <c r="F109" s="99"/>
      <c r="G109" s="99"/>
      <c r="H109" s="99"/>
      <c r="I109" s="99"/>
      <c r="J109" s="99"/>
      <c r="K109" s="99"/>
      <c r="L109" s="99"/>
    </row>
    <row r="110" spans="1:12" x14ac:dyDescent="0.3">
      <c r="A110" s="8"/>
      <c r="B110" s="78" t="s">
        <v>137</v>
      </c>
      <c r="C110" s="22"/>
      <c r="D110" s="100"/>
      <c r="E110" s="100"/>
      <c r="F110" s="100"/>
      <c r="G110" s="101">
        <f>G111+G113</f>
        <v>320</v>
      </c>
      <c r="H110" s="101">
        <f t="shared" ref="H110:L110" si="175">H111+H113</f>
        <v>640</v>
      </c>
      <c r="I110" s="101">
        <f t="shared" si="175"/>
        <v>960</v>
      </c>
      <c r="J110" s="101">
        <f t="shared" si="175"/>
        <v>1160</v>
      </c>
      <c r="K110" s="101">
        <f t="shared" si="175"/>
        <v>1160</v>
      </c>
      <c r="L110" s="101">
        <f t="shared" si="175"/>
        <v>1160</v>
      </c>
    </row>
    <row r="111" spans="1:12" x14ac:dyDescent="0.3">
      <c r="A111" s="8"/>
      <c r="B111" s="83" t="s">
        <v>65</v>
      </c>
      <c r="C111" s="136"/>
      <c r="D111" s="137"/>
      <c r="E111" s="137"/>
      <c r="F111" s="137"/>
      <c r="G111" s="137">
        <f>Premissas!$F$32*G212</f>
        <v>160</v>
      </c>
      <c r="H111" s="137">
        <f>Premissas!$F$32*H212</f>
        <v>320</v>
      </c>
      <c r="I111" s="137">
        <f>Premissas!$F$32*I212</f>
        <v>480</v>
      </c>
      <c r="J111" s="137">
        <f>Premissas!$F$32*J212</f>
        <v>600</v>
      </c>
      <c r="K111" s="137">
        <f>Premissas!$F$32*K212</f>
        <v>600</v>
      </c>
      <c r="L111" s="137">
        <f>Premissas!$F$32*L212</f>
        <v>600</v>
      </c>
    </row>
    <row r="112" spans="1:12" s="85" customFormat="1" x14ac:dyDescent="0.3">
      <c r="A112" s="118"/>
      <c r="B112" s="119" t="s">
        <v>85</v>
      </c>
      <c r="C112" s="88"/>
      <c r="D112" s="106"/>
      <c r="E112" s="106"/>
      <c r="F112" s="106"/>
      <c r="G112" s="106"/>
      <c r="H112" s="106">
        <f>IFERROR(H111/G111-1,)</f>
        <v>1</v>
      </c>
      <c r="I112" s="106">
        <f t="shared" ref="I112" si="176">IFERROR(I111/H111-1,)</f>
        <v>0.5</v>
      </c>
      <c r="J112" s="106">
        <f t="shared" ref="J112" si="177">IFERROR(J111/I111-1,)</f>
        <v>0.25</v>
      </c>
      <c r="K112" s="106">
        <f t="shared" ref="K112" si="178">IFERROR(K111/J111-1,)</f>
        <v>0</v>
      </c>
      <c r="L112" s="106">
        <f t="shared" ref="L112" si="179">IFERROR(L111/K111-1,)</f>
        <v>0</v>
      </c>
    </row>
    <row r="113" spans="1:12" x14ac:dyDescent="0.3">
      <c r="A113" s="8"/>
      <c r="B113" s="83" t="s">
        <v>64</v>
      </c>
      <c r="C113" s="136"/>
      <c r="D113" s="137"/>
      <c r="E113" s="137"/>
      <c r="F113" s="137"/>
      <c r="G113" s="137">
        <f>Premissas!$G$32*G214</f>
        <v>160</v>
      </c>
      <c r="H113" s="137">
        <f>Premissas!$G$32*H214</f>
        <v>320</v>
      </c>
      <c r="I113" s="137">
        <f>Premissas!$G$32*I214</f>
        <v>480</v>
      </c>
      <c r="J113" s="137">
        <f>Premissas!$G$32*J214</f>
        <v>560</v>
      </c>
      <c r="K113" s="137">
        <f>Premissas!$G$32*K214</f>
        <v>560</v>
      </c>
      <c r="L113" s="137">
        <f>Premissas!$G$32*L214</f>
        <v>560</v>
      </c>
    </row>
    <row r="114" spans="1:12" s="85" customFormat="1" x14ac:dyDescent="0.3">
      <c r="A114" s="118"/>
      <c r="B114" s="170" t="s">
        <v>85</v>
      </c>
      <c r="C114" s="171"/>
      <c r="D114" s="172"/>
      <c r="E114" s="172"/>
      <c r="F114" s="172"/>
      <c r="G114" s="172"/>
      <c r="H114" s="172">
        <f>IFERROR(H113/G113-1,)</f>
        <v>1</v>
      </c>
      <c r="I114" s="172">
        <f t="shared" ref="I114" si="180">IFERROR(I113/H113-1,)</f>
        <v>0.5</v>
      </c>
      <c r="J114" s="172">
        <f t="shared" ref="J114" si="181">IFERROR(J113/I113-1,)</f>
        <v>0.16666666666666674</v>
      </c>
      <c r="K114" s="172">
        <f t="shared" ref="K114" si="182">IFERROR(K113/J113-1,)</f>
        <v>0</v>
      </c>
      <c r="L114" s="172">
        <f t="shared" ref="L114" si="183">IFERROR(L113/K113-1,)</f>
        <v>0</v>
      </c>
    </row>
    <row r="115" spans="1:12" x14ac:dyDescent="0.3">
      <c r="A115" s="8"/>
      <c r="B115" s="19"/>
      <c r="C115" s="16"/>
      <c r="D115" s="99"/>
      <c r="E115" s="99"/>
      <c r="F115" s="99"/>
      <c r="G115" s="99"/>
      <c r="H115" s="99"/>
      <c r="I115" s="99"/>
      <c r="J115" s="99"/>
      <c r="K115" s="99"/>
      <c r="L115" s="99"/>
    </row>
    <row r="116" spans="1:12" x14ac:dyDescent="0.3">
      <c r="A116" s="8"/>
      <c r="B116" s="19"/>
      <c r="C116" s="16"/>
      <c r="D116" s="99"/>
      <c r="E116" s="99"/>
      <c r="F116" s="99"/>
      <c r="G116" s="99"/>
      <c r="H116" s="99"/>
      <c r="I116" s="99"/>
      <c r="J116" s="99"/>
      <c r="K116" s="99"/>
      <c r="L116" s="99"/>
    </row>
    <row r="117" spans="1:12" x14ac:dyDescent="0.3">
      <c r="A117" s="8"/>
      <c r="B117" s="78" t="s">
        <v>139</v>
      </c>
      <c r="C117" s="22"/>
      <c r="D117" s="100"/>
      <c r="E117" s="100"/>
      <c r="F117" s="100"/>
      <c r="G117" s="101">
        <f>G118+G120</f>
        <v>11520000</v>
      </c>
      <c r="H117" s="101">
        <f t="shared" ref="H117" si="184">H118+H120</f>
        <v>17280000</v>
      </c>
      <c r="I117" s="101">
        <f t="shared" ref="I117" si="185">I118+I120</f>
        <v>28800000</v>
      </c>
      <c r="J117" s="101">
        <f t="shared" ref="J117" si="186">J118+J120</f>
        <v>38160000</v>
      </c>
      <c r="K117" s="101">
        <f t="shared" ref="K117" si="187">K118+K120</f>
        <v>41760000</v>
      </c>
      <c r="L117" s="101">
        <f t="shared" ref="L117" si="188">L118+L120</f>
        <v>41760000</v>
      </c>
    </row>
    <row r="118" spans="1:12" x14ac:dyDescent="0.3">
      <c r="A118" s="8"/>
      <c r="B118" s="83" t="s">
        <v>65</v>
      </c>
      <c r="C118" s="136"/>
      <c r="D118" s="137"/>
      <c r="E118" s="137"/>
      <c r="F118" s="137"/>
      <c r="G118" s="137">
        <f>Premissas!$F$41*12*G111-(Premissas!$F$32*G213*Premissas!$F$41*6)</f>
        <v>5760000</v>
      </c>
      <c r="H118" s="137">
        <f>Premissas!$F$41*12*H111-(Premissas!$F$32*H213*Premissas!$F$41*6)</f>
        <v>8640000</v>
      </c>
      <c r="I118" s="137">
        <f>Premissas!$F$41*12*I111-(Premissas!$F$32*I213*Premissas!$F$41*6)</f>
        <v>14400000</v>
      </c>
      <c r="J118" s="137">
        <f>Premissas!$F$41*12*J111-(Premissas!$F$32*J213*Premissas!$F$41*6)</f>
        <v>19440000</v>
      </c>
      <c r="K118" s="137">
        <f>Premissas!$F$41*12*K111-(Premissas!$F$32*K213*Premissas!$F$41*6)</f>
        <v>21600000</v>
      </c>
      <c r="L118" s="137">
        <f>Premissas!$F$41*12*L111-(Premissas!$F$32*L213*Premissas!$F$41*6)</f>
        <v>21600000</v>
      </c>
    </row>
    <row r="119" spans="1:12" s="85" customFormat="1" x14ac:dyDescent="0.3">
      <c r="A119" s="118"/>
      <c r="B119" s="119" t="s">
        <v>85</v>
      </c>
      <c r="C119" s="88"/>
      <c r="D119" s="106"/>
      <c r="E119" s="106"/>
      <c r="F119" s="106"/>
      <c r="G119" s="106"/>
      <c r="H119" s="106">
        <f>IFERROR(H118/G118-1,)</f>
        <v>0.5</v>
      </c>
      <c r="I119" s="106">
        <f t="shared" ref="I119" si="189">IFERROR(I118/H118-1,)</f>
        <v>0.66666666666666674</v>
      </c>
      <c r="J119" s="106">
        <f t="shared" ref="J119" si="190">IFERROR(J118/I118-1,)</f>
        <v>0.35000000000000009</v>
      </c>
      <c r="K119" s="106">
        <f t="shared" ref="K119" si="191">IFERROR(K118/J118-1,)</f>
        <v>0.11111111111111116</v>
      </c>
      <c r="L119" s="106">
        <f t="shared" ref="L119" si="192">IFERROR(L118/K118-1,)</f>
        <v>0</v>
      </c>
    </row>
    <row r="120" spans="1:12" x14ac:dyDescent="0.3">
      <c r="A120" s="8"/>
      <c r="B120" s="83" t="s">
        <v>64</v>
      </c>
      <c r="C120" s="136"/>
      <c r="D120" s="137"/>
      <c r="E120" s="137"/>
      <c r="F120" s="137"/>
      <c r="G120" s="137">
        <f>Premissas!$G$41*12*G113-(Premissas!$G$32*G215*Premissas!$G$41*6)</f>
        <v>5760000</v>
      </c>
      <c r="H120" s="137">
        <f>Premissas!$G$41*12*H113-(Premissas!$G$32*H215*Premissas!$G$41*6)</f>
        <v>8640000</v>
      </c>
      <c r="I120" s="137">
        <f>Premissas!$G$41*12*I113-(Premissas!$G$32*I215*Premissas!$G$41*6)</f>
        <v>14400000</v>
      </c>
      <c r="J120" s="137">
        <f>Premissas!$G$41*12*J113-(Premissas!$G$32*J215*Premissas!$G$41*6)</f>
        <v>18720000</v>
      </c>
      <c r="K120" s="137">
        <f>Premissas!$G$41*12*K113-(Premissas!$G$32*K215*Premissas!$G$41*6)</f>
        <v>20160000</v>
      </c>
      <c r="L120" s="137">
        <f>Premissas!$G$41*12*L113-(Premissas!$G$32*L215*Premissas!$G$41*6)</f>
        <v>20160000</v>
      </c>
    </row>
    <row r="121" spans="1:12" s="85" customFormat="1" x14ac:dyDescent="0.3">
      <c r="A121" s="118"/>
      <c r="B121" s="119" t="s">
        <v>85</v>
      </c>
      <c r="C121" s="88"/>
      <c r="D121" s="106"/>
      <c r="E121" s="106"/>
      <c r="F121" s="106"/>
      <c r="G121" s="106"/>
      <c r="H121" s="106">
        <f>IFERROR(H120/G120-1,)</f>
        <v>0.5</v>
      </c>
      <c r="I121" s="106">
        <f t="shared" ref="I121" si="193">IFERROR(I120/H120-1,)</f>
        <v>0.66666666666666674</v>
      </c>
      <c r="J121" s="106">
        <f t="shared" ref="J121" si="194">IFERROR(J120/I120-1,)</f>
        <v>0.30000000000000004</v>
      </c>
      <c r="K121" s="106">
        <f t="shared" ref="K121" si="195">IFERROR(K120/J120-1,)</f>
        <v>7.6923076923076872E-2</v>
      </c>
      <c r="L121" s="106">
        <f t="shared" ref="L121" si="196">IFERROR(L120/K120-1,)</f>
        <v>0</v>
      </c>
    </row>
    <row r="122" spans="1:12" x14ac:dyDescent="0.3">
      <c r="A122" s="8"/>
      <c r="B122" s="173"/>
      <c r="C122" s="174"/>
      <c r="D122" s="175"/>
      <c r="E122" s="175"/>
      <c r="F122" s="175"/>
      <c r="G122" s="175"/>
      <c r="H122" s="175"/>
      <c r="I122" s="175"/>
      <c r="J122" s="175"/>
      <c r="K122" s="175"/>
      <c r="L122" s="175"/>
    </row>
    <row r="123" spans="1:12" x14ac:dyDescent="0.3">
      <c r="A123" s="8" t="s">
        <v>2</v>
      </c>
      <c r="B123" s="9" t="s">
        <v>141</v>
      </c>
      <c r="C123" s="9"/>
      <c r="D123" s="40">
        <f>$D$6</f>
        <v>2018</v>
      </c>
      <c r="E123" s="40">
        <f>$E$6</f>
        <v>2019</v>
      </c>
      <c r="F123" s="40">
        <f>$F$6</f>
        <v>2020</v>
      </c>
      <c r="G123" s="40">
        <f>$G$6</f>
        <v>2021</v>
      </c>
      <c r="H123" s="201">
        <f>$H$6</f>
        <v>2022</v>
      </c>
      <c r="I123" s="201">
        <f>$I$6</f>
        <v>2023</v>
      </c>
      <c r="J123" s="201">
        <f>$J$6</f>
        <v>2024</v>
      </c>
      <c r="K123" s="201">
        <f>$K$6</f>
        <v>2025</v>
      </c>
      <c r="L123" s="201">
        <f>$L$6</f>
        <v>2026</v>
      </c>
    </row>
    <row r="124" spans="1:12" x14ac:dyDescent="0.3">
      <c r="A124" s="8"/>
      <c r="B124" s="19"/>
      <c r="C124" s="16"/>
      <c r="D124" s="99"/>
      <c r="E124" s="99"/>
      <c r="F124" s="99"/>
      <c r="G124" s="99"/>
      <c r="H124" s="99"/>
      <c r="I124" s="99"/>
      <c r="J124" s="99"/>
      <c r="K124" s="99"/>
      <c r="L124" s="99"/>
    </row>
    <row r="125" spans="1:12" x14ac:dyDescent="0.3">
      <c r="A125" s="8"/>
      <c r="B125" s="13" t="s">
        <v>40</v>
      </c>
      <c r="C125" s="13"/>
      <c r="D125" s="112">
        <v>-5033400</v>
      </c>
      <c r="E125" s="112">
        <v>-6517800</v>
      </c>
      <c r="F125" s="112">
        <v>-9730800</v>
      </c>
      <c r="G125" s="112">
        <v>-15603600</v>
      </c>
      <c r="H125" s="112">
        <f>H129+H134+H139+H145</f>
        <v>-18933483.847222224</v>
      </c>
      <c r="I125" s="112">
        <f>I129+I134+I139+I145</f>
        <v>-30410649.799999997</v>
      </c>
      <c r="J125" s="112">
        <f>J129+J134+J139+J145</f>
        <v>-43899009.764583334</v>
      </c>
      <c r="K125" s="112">
        <f>K129+K134+K139+K145</f>
        <v>-51972127.986111104</v>
      </c>
      <c r="L125" s="112">
        <f>L129+L134+L139+L145</f>
        <v>-53115987.329861104</v>
      </c>
    </row>
    <row r="126" spans="1:12" x14ac:dyDescent="0.3">
      <c r="A126" s="8"/>
      <c r="B126" s="115" t="s">
        <v>85</v>
      </c>
      <c r="C126" s="113"/>
      <c r="D126" s="114"/>
      <c r="E126" s="130">
        <f>IFERROR(E125/D125-1,"")</f>
        <v>0.29491000119203714</v>
      </c>
      <c r="F126" s="130">
        <f t="shared" ref="F126" si="197">IFERROR(F125/E125-1,"")</f>
        <v>0.49295774647887325</v>
      </c>
      <c r="G126" s="130">
        <f t="shared" ref="G126" si="198">IFERROR(G125/F125-1,"")</f>
        <v>0.60352694536934282</v>
      </c>
      <c r="H126" s="130">
        <f t="shared" ref="H126" si="199">IFERROR(H125/G125-1,"")</f>
        <v>0.21340484549861727</v>
      </c>
      <c r="I126" s="130">
        <f t="shared" ref="I126" si="200">IFERROR(I125/H125-1,"")</f>
        <v>0.60618352361293582</v>
      </c>
      <c r="J126" s="130">
        <f t="shared" ref="J126" si="201">IFERROR(J125/I125-1,"")</f>
        <v>0.44354066924881486</v>
      </c>
      <c r="K126" s="130">
        <f t="shared" ref="K126" si="202">IFERROR(K125/J125-1,"")</f>
        <v>0.18390205758219547</v>
      </c>
      <c r="L126" s="130">
        <f t="shared" ref="L126" si="203">IFERROR(L125/K125-1,"")</f>
        <v>2.2009091951279869E-2</v>
      </c>
    </row>
    <row r="127" spans="1:12" x14ac:dyDescent="0.3">
      <c r="A127" s="8"/>
      <c r="B127" s="115"/>
      <c r="C127" s="113"/>
      <c r="D127" s="114"/>
      <c r="E127" s="114"/>
      <c r="F127" s="114"/>
      <c r="G127" s="120" t="str">
        <f>IF(ABS(SUM(G129,G134,G139,G145)-G125)&gt;0.001,"Erro","Check")</f>
        <v>Check</v>
      </c>
      <c r="H127" s="114"/>
      <c r="I127" s="114"/>
      <c r="J127" s="114"/>
      <c r="K127" s="114"/>
      <c r="L127" s="114"/>
    </row>
    <row r="128" spans="1:12" x14ac:dyDescent="0.3">
      <c r="A128" s="8"/>
      <c r="B128" s="115"/>
      <c r="C128" s="113"/>
      <c r="D128" s="114"/>
      <c r="E128" s="114"/>
      <c r="F128" s="114"/>
      <c r="G128" s="114"/>
      <c r="H128" s="114"/>
      <c r="I128" s="114"/>
      <c r="J128" s="114"/>
      <c r="K128" s="114"/>
      <c r="L128" s="114"/>
    </row>
    <row r="129" spans="1:12" s="183" customFormat="1" x14ac:dyDescent="0.3">
      <c r="A129" s="74"/>
      <c r="B129" s="121" t="s">
        <v>41</v>
      </c>
      <c r="C129" s="16"/>
      <c r="D129" s="184">
        <v>-1793400</v>
      </c>
      <c r="E129" s="184">
        <v>-2305800</v>
      </c>
      <c r="F129" s="184">
        <v>-3586800</v>
      </c>
      <c r="G129" s="184">
        <v>-4611600</v>
      </c>
      <c r="H129" s="184">
        <f>-H131*H46</f>
        <v>-5189064.125</v>
      </c>
      <c r="I129" s="184">
        <f t="shared" ref="I129:L129" si="204">-I131*I46</f>
        <v>-8333929.8000000007</v>
      </c>
      <c r="J129" s="184">
        <f t="shared" si="204"/>
        <v>-12816797.30625</v>
      </c>
      <c r="K129" s="184">
        <f t="shared" si="204"/>
        <v>-16044791.874999998</v>
      </c>
      <c r="L129" s="184">
        <f t="shared" si="204"/>
        <v>-16901420.59375</v>
      </c>
    </row>
    <row r="130" spans="1:12" x14ac:dyDescent="0.3">
      <c r="A130" s="8"/>
      <c r="B130" s="115" t="s">
        <v>85</v>
      </c>
      <c r="C130" s="129"/>
      <c r="D130" s="130"/>
      <c r="E130" s="130">
        <f>IFERROR(E129/D129-1,"")</f>
        <v>0.28571428571428581</v>
      </c>
      <c r="F130" s="130">
        <f t="shared" ref="F130" si="205">IFERROR(F129/E129-1,"")</f>
        <v>0.55555555555555558</v>
      </c>
      <c r="G130" s="130">
        <f t="shared" ref="G130" si="206">IFERROR(G129/F129-1,"")</f>
        <v>0.28571428571428581</v>
      </c>
      <c r="H130" s="130">
        <f t="shared" ref="H130" si="207">IFERROR(H129/G129-1,"")</f>
        <v>0.1252199074074074</v>
      </c>
      <c r="I130" s="130">
        <f t="shared" ref="I130" si="208">IFERROR(I129/H129-1,"")</f>
        <v>0.60605642929879977</v>
      </c>
      <c r="J130" s="130">
        <f t="shared" ref="J130" si="209">IFERROR(J129/I129-1,"")</f>
        <v>0.53790559961880158</v>
      </c>
      <c r="K130" s="130">
        <f t="shared" ref="K130" si="210">IFERROR(K129/J129-1,"")</f>
        <v>0.25185656694249925</v>
      </c>
      <c r="L130" s="130">
        <f t="shared" ref="L130" si="211">IFERROR(L129/K129-1,"")</f>
        <v>5.3389830508474789E-2</v>
      </c>
    </row>
    <row r="131" spans="1:12" x14ac:dyDescent="0.3">
      <c r="A131" s="8"/>
      <c r="B131" s="24" t="s">
        <v>142</v>
      </c>
      <c r="C131" s="16"/>
      <c r="D131" s="131">
        <f>-D129/D46</f>
        <v>4.2700000000000002E-2</v>
      </c>
      <c r="E131" s="131">
        <f t="shared" ref="E131:G131" si="212">-E129/E46</f>
        <v>4.2700000000000002E-2</v>
      </c>
      <c r="F131" s="131">
        <f t="shared" si="212"/>
        <v>4.2700000000000002E-2</v>
      </c>
      <c r="G131" s="131">
        <f t="shared" si="212"/>
        <v>4.2700000000000002E-2</v>
      </c>
      <c r="H131" s="131">
        <f>G131+H132</f>
        <v>4.2700000000000002E-2</v>
      </c>
      <c r="I131" s="131">
        <f>H131+I132</f>
        <v>4.2700000000000002E-2</v>
      </c>
      <c r="J131" s="131">
        <f t="shared" ref="J131:L131" si="213">I131+J132</f>
        <v>4.2700000000000002E-2</v>
      </c>
      <c r="K131" s="131">
        <f t="shared" si="213"/>
        <v>4.2700000000000002E-2</v>
      </c>
      <c r="L131" s="131">
        <f t="shared" si="213"/>
        <v>4.2700000000000002E-2</v>
      </c>
    </row>
    <row r="132" spans="1:12" x14ac:dyDescent="0.3">
      <c r="A132" s="8"/>
      <c r="B132" s="132" t="s">
        <v>143</v>
      </c>
      <c r="C132" s="15"/>
      <c r="D132" s="124"/>
      <c r="E132" s="133">
        <f>E131-D131</f>
        <v>0</v>
      </c>
      <c r="F132" s="133">
        <f t="shared" ref="F132" si="214">F131-E131</f>
        <v>0</v>
      </c>
      <c r="G132" s="133">
        <f t="shared" ref="G132" si="215">G131-F131</f>
        <v>0</v>
      </c>
      <c r="H132" s="134">
        <f>AVERAGE(E132:G132)</f>
        <v>0</v>
      </c>
      <c r="I132" s="134">
        <f>H132</f>
        <v>0</v>
      </c>
      <c r="J132" s="134">
        <f t="shared" ref="J132:L132" si="216">I132</f>
        <v>0</v>
      </c>
      <c r="K132" s="134">
        <f t="shared" si="216"/>
        <v>0</v>
      </c>
      <c r="L132" s="134">
        <f t="shared" si="216"/>
        <v>0</v>
      </c>
    </row>
    <row r="133" spans="1:12" x14ac:dyDescent="0.3">
      <c r="A133" s="8"/>
      <c r="B133" s="19"/>
      <c r="C133" s="16"/>
      <c r="D133" s="104"/>
      <c r="E133" s="104"/>
      <c r="F133" s="104"/>
      <c r="G133" s="104"/>
      <c r="H133" s="104"/>
      <c r="I133" s="104"/>
      <c r="J133" s="104"/>
      <c r="K133" s="104"/>
      <c r="L133" s="104"/>
    </row>
    <row r="134" spans="1:12" s="183" customFormat="1" x14ac:dyDescent="0.3">
      <c r="A134" s="74"/>
      <c r="B134" s="121" t="s">
        <v>43</v>
      </c>
      <c r="C134" s="16"/>
      <c r="D134" s="184">
        <v>-1680000</v>
      </c>
      <c r="E134" s="184">
        <v>-2052000</v>
      </c>
      <c r="F134" s="184">
        <v>-3023999.9999999995</v>
      </c>
      <c r="G134" s="184">
        <v>-3671999.9999999995</v>
      </c>
      <c r="H134" s="184">
        <f>-H136*H46</f>
        <v>-3888759.9999999991</v>
      </c>
      <c r="I134" s="184">
        <f>-I136*I46</f>
        <v>-5855219.9999999981</v>
      </c>
      <c r="J134" s="184">
        <f>-J136*J46</f>
        <v>-8404457.2499999963</v>
      </c>
      <c r="K134" s="184">
        <f>-K136*K46</f>
        <v>-9769662.4999999944</v>
      </c>
      <c r="L134" s="184">
        <f>-L136*L46</f>
        <v>-9499627.4999999925</v>
      </c>
    </row>
    <row r="135" spans="1:12" x14ac:dyDescent="0.3">
      <c r="A135" s="8"/>
      <c r="B135" s="115" t="s">
        <v>85</v>
      </c>
      <c r="C135" s="129"/>
      <c r="D135" s="130"/>
      <c r="E135" s="130">
        <f>IFERROR(E134/D134-1,"")</f>
        <v>0.22142857142857153</v>
      </c>
      <c r="F135" s="130">
        <f t="shared" ref="F135" si="217">IFERROR(F134/E134-1,"")</f>
        <v>0.47368421052631549</v>
      </c>
      <c r="G135" s="130">
        <f t="shared" ref="G135" si="218">IFERROR(G134/F134-1,"")</f>
        <v>0.21428571428571441</v>
      </c>
      <c r="H135" s="130">
        <f t="shared" ref="H135" si="219">IFERROR(H134/G134-1,"")</f>
        <v>5.9030501089324394E-2</v>
      </c>
      <c r="I135" s="130">
        <f t="shared" ref="I135" si="220">IFERROR(I134/H134-1,"")</f>
        <v>0.50567790246762456</v>
      </c>
      <c r="J135" s="130">
        <f t="shared" ref="J135" si="221">IFERROR(J134/I134-1,"")</f>
        <v>0.43537855964421479</v>
      </c>
      <c r="K135" s="130">
        <f t="shared" ref="K135" si="222">IFERROR(K134/J134-1,"")</f>
        <v>0.16243824073232083</v>
      </c>
      <c r="L135" s="130">
        <f t="shared" ref="L135" si="223">IFERROR(L134/K134-1,"")</f>
        <v>-2.7640156453715981E-2</v>
      </c>
    </row>
    <row r="136" spans="1:12" x14ac:dyDescent="0.3">
      <c r="A136" s="8"/>
      <c r="B136" s="24" t="s">
        <v>142</v>
      </c>
      <c r="C136" s="16"/>
      <c r="D136" s="131">
        <f>-D134/D46</f>
        <v>0.04</v>
      </c>
      <c r="E136" s="131">
        <f>-E134/E46</f>
        <v>3.7999999999999999E-2</v>
      </c>
      <c r="F136" s="131">
        <f>-F134/F46</f>
        <v>3.5999999999999997E-2</v>
      </c>
      <c r="G136" s="131">
        <f>-G134/G46</f>
        <v>3.3999999999999996E-2</v>
      </c>
      <c r="H136" s="131">
        <f>G136+H137</f>
        <v>3.1999999999999994E-2</v>
      </c>
      <c r="I136" s="131">
        <f t="shared" ref="I136:L136" si="224">H136+I137</f>
        <v>2.9999999999999992E-2</v>
      </c>
      <c r="J136" s="131">
        <f t="shared" si="224"/>
        <v>2.799999999999999E-2</v>
      </c>
      <c r="K136" s="131">
        <f t="shared" si="224"/>
        <v>2.5999999999999988E-2</v>
      </c>
      <c r="L136" s="131">
        <f t="shared" si="224"/>
        <v>2.3999999999999987E-2</v>
      </c>
    </row>
    <row r="137" spans="1:12" x14ac:dyDescent="0.3">
      <c r="A137" s="8"/>
      <c r="B137" s="132" t="s">
        <v>143</v>
      </c>
      <c r="C137" s="15"/>
      <c r="D137" s="124"/>
      <c r="E137" s="133">
        <f>E136-D136</f>
        <v>-2.0000000000000018E-3</v>
      </c>
      <c r="F137" s="133">
        <f t="shared" ref="F137:G137" si="225">F136-E136</f>
        <v>-2.0000000000000018E-3</v>
      </c>
      <c r="G137" s="133">
        <f t="shared" si="225"/>
        <v>-2.0000000000000018E-3</v>
      </c>
      <c r="H137" s="134">
        <f>AVERAGE(E137:G137)</f>
        <v>-2.0000000000000018E-3</v>
      </c>
      <c r="I137" s="134">
        <f t="shared" ref="I137:L137" si="226">H137</f>
        <v>-2.0000000000000018E-3</v>
      </c>
      <c r="J137" s="134">
        <f t="shared" si="226"/>
        <v>-2.0000000000000018E-3</v>
      </c>
      <c r="K137" s="134">
        <f t="shared" si="226"/>
        <v>-2.0000000000000018E-3</v>
      </c>
      <c r="L137" s="134">
        <f t="shared" si="226"/>
        <v>-2.0000000000000018E-3</v>
      </c>
    </row>
    <row r="138" spans="1:12" x14ac:dyDescent="0.3">
      <c r="A138" s="8"/>
      <c r="B138" s="19"/>
      <c r="C138" s="16"/>
      <c r="D138" s="125">
        <f t="shared" ref="D138:L138" si="227">D139/D8</f>
        <v>-3.7142857142857144E-2</v>
      </c>
      <c r="E138" s="125">
        <f t="shared" si="227"/>
        <v>-0.04</v>
      </c>
      <c r="F138" s="125">
        <f t="shared" si="227"/>
        <v>-3.7142857142857144E-2</v>
      </c>
      <c r="G138" s="125">
        <f t="shared" si="227"/>
        <v>-0.04</v>
      </c>
      <c r="H138" s="125">
        <f t="shared" si="227"/>
        <v>-5.3322910130735764E-2</v>
      </c>
      <c r="I138" s="125">
        <f t="shared" si="227"/>
        <v>-5.5335239324910079E-2</v>
      </c>
      <c r="J138" s="125">
        <f t="shared" si="227"/>
        <v>-4.7774649576568434E-2</v>
      </c>
      <c r="K138" s="125">
        <f t="shared" si="227"/>
        <v>-4.1835631476522354E-2</v>
      </c>
      <c r="L138" s="125">
        <f t="shared" si="227"/>
        <v>-3.9715241466046963E-2</v>
      </c>
    </row>
    <row r="139" spans="1:12" s="183" customFormat="1" x14ac:dyDescent="0.3">
      <c r="A139" s="74"/>
      <c r="B139" s="121" t="s">
        <v>42</v>
      </c>
      <c r="C139" s="16"/>
      <c r="D139" s="184">
        <v>-1560000</v>
      </c>
      <c r="E139" s="184">
        <v>-2160000</v>
      </c>
      <c r="F139" s="184">
        <v>-3120000</v>
      </c>
      <c r="G139" s="184">
        <v>-4320000</v>
      </c>
      <c r="H139" s="184">
        <f>H141+H142</f>
        <v>-6480000</v>
      </c>
      <c r="I139" s="184">
        <f t="shared" ref="I139:L139" si="228">I141+I142</f>
        <v>-10800000</v>
      </c>
      <c r="J139" s="184">
        <f t="shared" si="228"/>
        <v>-14340000</v>
      </c>
      <c r="K139" s="184">
        <f t="shared" si="228"/>
        <v>-15720000</v>
      </c>
      <c r="L139" s="184">
        <f t="shared" si="228"/>
        <v>-15720000</v>
      </c>
    </row>
    <row r="140" spans="1:12" x14ac:dyDescent="0.3">
      <c r="A140" s="8"/>
      <c r="B140" s="115" t="s">
        <v>85</v>
      </c>
      <c r="C140" s="113"/>
      <c r="D140" s="114"/>
      <c r="E140" s="130">
        <f>IFERROR(E139/D139-1,"")</f>
        <v>0.38461538461538458</v>
      </c>
      <c r="F140" s="130">
        <f t="shared" ref="F140" si="229">IFERROR(F139/E139-1,"")</f>
        <v>0.44444444444444442</v>
      </c>
      <c r="G140" s="130">
        <f t="shared" ref="G140" si="230">IFERROR(G139/F139-1,"")</f>
        <v>0.38461538461538458</v>
      </c>
      <c r="H140" s="130">
        <f t="shared" ref="H140" si="231">IFERROR(H139/G139-1,"")</f>
        <v>0.5</v>
      </c>
      <c r="I140" s="130">
        <f t="shared" ref="I140" si="232">IFERROR(I139/H139-1,"")</f>
        <v>0.66666666666666674</v>
      </c>
      <c r="J140" s="130">
        <f t="shared" ref="J140" si="233">IFERROR(J139/I139-1,"")</f>
        <v>0.32777777777777772</v>
      </c>
      <c r="K140" s="130">
        <f t="shared" ref="K140" si="234">IFERROR(K139/J139-1,"")</f>
        <v>9.6234309623431047E-2</v>
      </c>
      <c r="L140" s="130">
        <f t="shared" ref="L140" si="235">IFERROR(L139/K139-1,"")</f>
        <v>0</v>
      </c>
    </row>
    <row r="141" spans="1:12" x14ac:dyDescent="0.3">
      <c r="A141" s="8"/>
      <c r="B141" s="24" t="s">
        <v>65</v>
      </c>
      <c r="C141" s="16"/>
      <c r="D141" s="104"/>
      <c r="E141" s="104"/>
      <c r="F141" s="104"/>
      <c r="G141" s="104">
        <f t="shared" ref="G141:L141" si="236">-G159</f>
        <v>-2400000</v>
      </c>
      <c r="H141" s="104">
        <f t="shared" si="236"/>
        <v>-3600000</v>
      </c>
      <c r="I141" s="104">
        <f t="shared" si="236"/>
        <v>-6000000</v>
      </c>
      <c r="J141" s="104">
        <f t="shared" si="236"/>
        <v>-8100000</v>
      </c>
      <c r="K141" s="104">
        <f t="shared" si="236"/>
        <v>-9000000</v>
      </c>
      <c r="L141" s="104">
        <f t="shared" si="236"/>
        <v>-9000000</v>
      </c>
    </row>
    <row r="142" spans="1:12" x14ac:dyDescent="0.3">
      <c r="A142" s="8"/>
      <c r="B142" s="24" t="s">
        <v>64</v>
      </c>
      <c r="C142" s="16"/>
      <c r="D142" s="104"/>
      <c r="E142" s="104"/>
      <c r="F142" s="104"/>
      <c r="G142" s="104">
        <f t="shared" ref="G142:L142" si="237">-G161</f>
        <v>-1920000</v>
      </c>
      <c r="H142" s="104">
        <f t="shared" si="237"/>
        <v>-2880000</v>
      </c>
      <c r="I142" s="104">
        <f t="shared" si="237"/>
        <v>-4800000</v>
      </c>
      <c r="J142" s="104">
        <f t="shared" si="237"/>
        <v>-6240000</v>
      </c>
      <c r="K142" s="104">
        <f t="shared" si="237"/>
        <v>-6720000</v>
      </c>
      <c r="L142" s="104">
        <f t="shared" si="237"/>
        <v>-6720000</v>
      </c>
    </row>
    <row r="143" spans="1:12" x14ac:dyDescent="0.3">
      <c r="A143" s="8"/>
      <c r="B143" s="123"/>
      <c r="C143" s="15"/>
      <c r="D143" s="124"/>
      <c r="E143" s="124"/>
      <c r="F143" s="124"/>
      <c r="G143" s="120" t="str">
        <f>IF(ABS(SUM(G141:G142)-G139)&gt;0.001,"Erro","Check")</f>
        <v>Check</v>
      </c>
      <c r="H143" s="124"/>
      <c r="I143" s="124"/>
      <c r="J143" s="124"/>
      <c r="K143" s="124"/>
      <c r="L143" s="124"/>
    </row>
    <row r="144" spans="1:12" x14ac:dyDescent="0.3">
      <c r="A144" s="8"/>
      <c r="B144" s="19"/>
      <c r="C144" s="16"/>
      <c r="D144" s="104"/>
      <c r="E144" s="104"/>
      <c r="F144" s="104"/>
      <c r="G144" s="104"/>
      <c r="H144" s="104"/>
      <c r="I144" s="104"/>
      <c r="J144" s="104"/>
      <c r="K144" s="104"/>
      <c r="L144" s="104"/>
    </row>
    <row r="145" spans="1:12" s="183" customFormat="1" x14ac:dyDescent="0.3">
      <c r="A145" s="74"/>
      <c r="B145" s="121" t="s">
        <v>44</v>
      </c>
      <c r="C145" s="16"/>
      <c r="D145" s="184">
        <v>0</v>
      </c>
      <c r="E145" s="184">
        <v>0</v>
      </c>
      <c r="F145" s="184">
        <v>0</v>
      </c>
      <c r="G145" s="184">
        <v>-3000000</v>
      </c>
      <c r="H145" s="184">
        <f>-H147*H46</f>
        <v>-3375659.722222222</v>
      </c>
      <c r="I145" s="184">
        <f>-I147*I46</f>
        <v>-5421500</v>
      </c>
      <c r="J145" s="184">
        <f>-J147*J46</f>
        <v>-8337755.208333333</v>
      </c>
      <c r="K145" s="184">
        <f>-K147*K46</f>
        <v>-10437673.611111108</v>
      </c>
      <c r="L145" s="184">
        <f>-L147*L46</f>
        <v>-10994939.236111108</v>
      </c>
    </row>
    <row r="146" spans="1:12" x14ac:dyDescent="0.3">
      <c r="A146" s="8"/>
      <c r="B146" s="115" t="s">
        <v>85</v>
      </c>
      <c r="C146" s="129"/>
      <c r="D146" s="130"/>
      <c r="E146" s="130" t="str">
        <f>IFERROR(E145/D145-1,"")</f>
        <v/>
      </c>
      <c r="F146" s="130" t="str">
        <f t="shared" ref="F146:L146" si="238">IFERROR(F145/E145-1,"")</f>
        <v/>
      </c>
      <c r="G146" s="130" t="str">
        <f t="shared" si="238"/>
        <v/>
      </c>
      <c r="H146" s="130">
        <f t="shared" si="238"/>
        <v>0.1252199074074074</v>
      </c>
      <c r="I146" s="130">
        <f t="shared" si="238"/>
        <v>0.60605642929879977</v>
      </c>
      <c r="J146" s="130">
        <f t="shared" si="238"/>
        <v>0.53790559961880158</v>
      </c>
      <c r="K146" s="130">
        <f t="shared" si="238"/>
        <v>0.25185656694249925</v>
      </c>
      <c r="L146" s="130">
        <f t="shared" si="238"/>
        <v>5.3389830508474567E-2</v>
      </c>
    </row>
    <row r="147" spans="1:12" x14ac:dyDescent="0.3">
      <c r="A147" s="8"/>
      <c r="B147" s="24" t="s">
        <v>142</v>
      </c>
      <c r="C147" s="16"/>
      <c r="D147" s="131">
        <f>-D145/D46</f>
        <v>0</v>
      </c>
      <c r="E147" s="131">
        <f>-E145/E46</f>
        <v>0</v>
      </c>
      <c r="F147" s="131">
        <f>-F145/F46</f>
        <v>0</v>
      </c>
      <c r="G147" s="131">
        <f>-G145/G46</f>
        <v>2.7777777777777776E-2</v>
      </c>
      <c r="H147" s="131">
        <f>G147+H148</f>
        <v>2.7777777777777776E-2</v>
      </c>
      <c r="I147" s="131">
        <f>H147+I148</f>
        <v>2.7777777777777776E-2</v>
      </c>
      <c r="J147" s="131">
        <f t="shared" ref="J147:L147" si="239">I147+J148</f>
        <v>2.7777777777777776E-2</v>
      </c>
      <c r="K147" s="131">
        <f t="shared" si="239"/>
        <v>2.7777777777777776E-2</v>
      </c>
      <c r="L147" s="131">
        <f t="shared" si="239"/>
        <v>2.7777777777777776E-2</v>
      </c>
    </row>
    <row r="148" spans="1:12" x14ac:dyDescent="0.3">
      <c r="A148" s="8"/>
      <c r="B148" s="132" t="s">
        <v>143</v>
      </c>
      <c r="C148" s="15"/>
      <c r="D148" s="124"/>
      <c r="E148" s="133">
        <f>E147-D147</f>
        <v>0</v>
      </c>
      <c r="F148" s="133">
        <f t="shared" ref="F148" si="240">F147-E147</f>
        <v>0</v>
      </c>
      <c r="G148" s="133">
        <f t="shared" ref="G148" si="241">G147-F147</f>
        <v>2.7777777777777776E-2</v>
      </c>
      <c r="H148" s="134">
        <v>0</v>
      </c>
      <c r="I148" s="134">
        <f t="shared" ref="I148:L148" si="242">H148</f>
        <v>0</v>
      </c>
      <c r="J148" s="134">
        <f t="shared" si="242"/>
        <v>0</v>
      </c>
      <c r="K148" s="134">
        <f t="shared" si="242"/>
        <v>0</v>
      </c>
      <c r="L148" s="134">
        <f t="shared" si="242"/>
        <v>0</v>
      </c>
    </row>
    <row r="149" spans="1:12" x14ac:dyDescent="0.3">
      <c r="A149" s="8"/>
      <c r="B149" s="19"/>
      <c r="C149" s="16"/>
      <c r="D149" s="104"/>
      <c r="E149" s="104"/>
      <c r="F149" s="104"/>
      <c r="G149" s="104"/>
      <c r="H149" s="104"/>
      <c r="I149" s="104"/>
      <c r="J149" s="104"/>
      <c r="K149" s="104"/>
      <c r="L149" s="104"/>
    </row>
    <row r="150" spans="1:12" x14ac:dyDescent="0.3">
      <c r="A150" s="8"/>
      <c r="B150" s="19"/>
      <c r="C150" s="16"/>
      <c r="D150" s="104"/>
      <c r="E150" s="104"/>
      <c r="F150" s="104"/>
      <c r="G150" s="104"/>
      <c r="H150" s="104"/>
      <c r="I150" s="104"/>
      <c r="J150" s="104"/>
      <c r="K150" s="104"/>
      <c r="L150" s="104"/>
    </row>
    <row r="151" spans="1:12" x14ac:dyDescent="0.3">
      <c r="A151" s="8"/>
      <c r="B151" s="78" t="s">
        <v>138</v>
      </c>
      <c r="C151" s="22"/>
      <c r="D151" s="100"/>
      <c r="E151" s="100"/>
      <c r="F151" s="100"/>
      <c r="G151" s="101">
        <f t="shared" ref="G151:L151" si="243">G152+G154</f>
        <v>36</v>
      </c>
      <c r="H151" s="101">
        <f t="shared" si="243"/>
        <v>72</v>
      </c>
      <c r="I151" s="101">
        <f t="shared" si="243"/>
        <v>108</v>
      </c>
      <c r="J151" s="101">
        <f t="shared" si="243"/>
        <v>131</v>
      </c>
      <c r="K151" s="101">
        <f t="shared" si="243"/>
        <v>131</v>
      </c>
      <c r="L151" s="101">
        <f t="shared" si="243"/>
        <v>131</v>
      </c>
    </row>
    <row r="152" spans="1:12" x14ac:dyDescent="0.3">
      <c r="A152" s="8"/>
      <c r="B152" s="83" t="s">
        <v>65</v>
      </c>
      <c r="C152" s="136"/>
      <c r="D152" s="137"/>
      <c r="E152" s="137"/>
      <c r="F152" s="137"/>
      <c r="G152" s="137">
        <f>Premissas!$F$34*G212</f>
        <v>20</v>
      </c>
      <c r="H152" s="137">
        <f>Premissas!$F$34*H212</f>
        <v>40</v>
      </c>
      <c r="I152" s="137">
        <f>Premissas!$F$34*I212</f>
        <v>60</v>
      </c>
      <c r="J152" s="137">
        <f>Premissas!$F$34*J212</f>
        <v>75</v>
      </c>
      <c r="K152" s="137">
        <f>Premissas!$F$34*K212</f>
        <v>75</v>
      </c>
      <c r="L152" s="137">
        <f>Premissas!$F$34*L212</f>
        <v>75</v>
      </c>
    </row>
    <row r="153" spans="1:12" s="85" customFormat="1" x14ac:dyDescent="0.3">
      <c r="A153" s="118"/>
      <c r="B153" s="119" t="s">
        <v>85</v>
      </c>
      <c r="C153" s="88"/>
      <c r="D153" s="106"/>
      <c r="E153" s="106"/>
      <c r="F153" s="106"/>
      <c r="G153" s="106"/>
      <c r="H153" s="106">
        <f>IFERROR(H152/G152-1,)</f>
        <v>1</v>
      </c>
      <c r="I153" s="106">
        <f>IFERROR(I152/H152-1,)</f>
        <v>0.5</v>
      </c>
      <c r="J153" s="106">
        <f>IFERROR(J152/I152-1,)</f>
        <v>0.25</v>
      </c>
      <c r="K153" s="106">
        <f>IFERROR(K152/J152-1,)</f>
        <v>0</v>
      </c>
      <c r="L153" s="106">
        <f>IFERROR(L152/K152-1,)</f>
        <v>0</v>
      </c>
    </row>
    <row r="154" spans="1:12" x14ac:dyDescent="0.3">
      <c r="A154" s="8"/>
      <c r="B154" s="83" t="s">
        <v>64</v>
      </c>
      <c r="C154" s="136"/>
      <c r="D154" s="137"/>
      <c r="E154" s="137"/>
      <c r="F154" s="137"/>
      <c r="G154" s="137">
        <f>Premissas!$G$34*G214</f>
        <v>16</v>
      </c>
      <c r="H154" s="137">
        <f>Premissas!$G$34*H214</f>
        <v>32</v>
      </c>
      <c r="I154" s="137">
        <f>Premissas!$G$34*I214</f>
        <v>48</v>
      </c>
      <c r="J154" s="137">
        <f>Premissas!$G$34*J214</f>
        <v>56</v>
      </c>
      <c r="K154" s="137">
        <f>Premissas!$G$34*K214</f>
        <v>56</v>
      </c>
      <c r="L154" s="137">
        <f>Premissas!$G$34*L214</f>
        <v>56</v>
      </c>
    </row>
    <row r="155" spans="1:12" s="85" customFormat="1" x14ac:dyDescent="0.3">
      <c r="A155" s="118"/>
      <c r="B155" s="170" t="s">
        <v>85</v>
      </c>
      <c r="C155" s="171"/>
      <c r="D155" s="172"/>
      <c r="E155" s="172"/>
      <c r="F155" s="172"/>
      <c r="G155" s="172"/>
      <c r="H155" s="172">
        <f>IFERROR(H154/G154-1,)</f>
        <v>1</v>
      </c>
      <c r="I155" s="172">
        <f>IFERROR(I154/H154-1,)</f>
        <v>0.5</v>
      </c>
      <c r="J155" s="172">
        <f>IFERROR(J154/I154-1,)</f>
        <v>0.16666666666666674</v>
      </c>
      <c r="K155" s="172">
        <f>IFERROR(K154/J154-1,)</f>
        <v>0</v>
      </c>
      <c r="L155" s="172">
        <f>IFERROR(L154/K154-1,)</f>
        <v>0</v>
      </c>
    </row>
    <row r="156" spans="1:12" x14ac:dyDescent="0.3">
      <c r="A156" s="8"/>
      <c r="B156" s="19"/>
      <c r="C156" s="16"/>
      <c r="D156" s="99"/>
      <c r="E156" s="99"/>
      <c r="F156" s="99"/>
      <c r="G156" s="99"/>
      <c r="H156" s="99"/>
      <c r="I156" s="99"/>
      <c r="J156" s="99"/>
      <c r="K156" s="99"/>
      <c r="L156" s="99"/>
    </row>
    <row r="157" spans="1:12" x14ac:dyDescent="0.3">
      <c r="A157" s="8"/>
      <c r="B157" s="19"/>
      <c r="C157" s="16"/>
      <c r="D157" s="99"/>
      <c r="E157" s="99"/>
      <c r="F157" s="99"/>
      <c r="G157" s="99"/>
      <c r="H157" s="99"/>
      <c r="I157" s="99"/>
      <c r="J157" s="99"/>
      <c r="K157" s="99"/>
      <c r="L157" s="99"/>
    </row>
    <row r="158" spans="1:12" x14ac:dyDescent="0.3">
      <c r="A158" s="8"/>
      <c r="B158" s="78" t="s">
        <v>140</v>
      </c>
      <c r="C158" s="22"/>
      <c r="D158" s="100"/>
      <c r="E158" s="100"/>
      <c r="F158" s="100"/>
      <c r="G158" s="101">
        <f t="shared" ref="G158:L158" si="244">G159+G161</f>
        <v>4320000</v>
      </c>
      <c r="H158" s="101">
        <f t="shared" si="244"/>
        <v>6480000</v>
      </c>
      <c r="I158" s="101">
        <f t="shared" si="244"/>
        <v>10800000</v>
      </c>
      <c r="J158" s="101">
        <f t="shared" si="244"/>
        <v>14340000</v>
      </c>
      <c r="K158" s="101">
        <f t="shared" si="244"/>
        <v>15720000</v>
      </c>
      <c r="L158" s="101">
        <f t="shared" si="244"/>
        <v>15720000</v>
      </c>
    </row>
    <row r="159" spans="1:12" x14ac:dyDescent="0.3">
      <c r="A159" s="8"/>
      <c r="B159" s="83" t="s">
        <v>65</v>
      </c>
      <c r="C159" s="136"/>
      <c r="D159" s="137"/>
      <c r="E159" s="137"/>
      <c r="F159" s="137"/>
      <c r="G159" s="137">
        <f>Premissas!$F$43*12*G152-(Premissas!$F$34*G213*Premissas!$F$43*6)</f>
        <v>2400000</v>
      </c>
      <c r="H159" s="137">
        <f>Premissas!$F$43*12*H152-(Premissas!$F$34*H213*Premissas!$F$43*6)</f>
        <v>3600000</v>
      </c>
      <c r="I159" s="137">
        <f>Premissas!$F$43*12*I152-(Premissas!$F$34*I213*Premissas!$F$43*6)</f>
        <v>6000000</v>
      </c>
      <c r="J159" s="137">
        <f>Premissas!$F$43*12*J152-(Premissas!$F$34*J213*Premissas!$F$43*6)</f>
        <v>8100000</v>
      </c>
      <c r="K159" s="137">
        <f>Premissas!$F$43*12*K152-(Premissas!$F$34*K213*Premissas!$F$43*6)</f>
        <v>9000000</v>
      </c>
      <c r="L159" s="137">
        <f>Premissas!$F$43*12*L152-(Premissas!$F$34*L213*Premissas!$F$43*6)</f>
        <v>9000000</v>
      </c>
    </row>
    <row r="160" spans="1:12" s="85" customFormat="1" x14ac:dyDescent="0.3">
      <c r="A160" s="118"/>
      <c r="B160" s="119" t="s">
        <v>85</v>
      </c>
      <c r="C160" s="88"/>
      <c r="D160" s="106"/>
      <c r="E160" s="106"/>
      <c r="F160" s="106"/>
      <c r="G160" s="106"/>
      <c r="H160" s="106">
        <f>IFERROR(H159/G159-1,)</f>
        <v>0.5</v>
      </c>
      <c r="I160" s="106">
        <f>IFERROR(I159/H159-1,)</f>
        <v>0.66666666666666674</v>
      </c>
      <c r="J160" s="106">
        <f>IFERROR(J159/I159-1,)</f>
        <v>0.35000000000000009</v>
      </c>
      <c r="K160" s="106">
        <f>IFERROR(K159/J159-1,)</f>
        <v>0.11111111111111116</v>
      </c>
      <c r="L160" s="106">
        <f>IFERROR(L159/K159-1,)</f>
        <v>0</v>
      </c>
    </row>
    <row r="161" spans="1:12" x14ac:dyDescent="0.3">
      <c r="A161" s="8"/>
      <c r="B161" s="83" t="s">
        <v>64</v>
      </c>
      <c r="C161" s="136"/>
      <c r="D161" s="137"/>
      <c r="E161" s="137"/>
      <c r="F161" s="137"/>
      <c r="G161" s="137">
        <f>Premissas!$G$43*12*G154-(Premissas!$G$34*G215*Premissas!$G$43*6)</f>
        <v>1920000</v>
      </c>
      <c r="H161" s="137">
        <f>Premissas!$G$43*12*H154-(Premissas!$G$34*H215*Premissas!$G$43*6)</f>
        <v>2880000</v>
      </c>
      <c r="I161" s="137">
        <f>Premissas!$G$43*12*I154-(Premissas!$G$34*I215*Premissas!$G$43*6)</f>
        <v>4800000</v>
      </c>
      <c r="J161" s="137">
        <f>Premissas!$G$43*12*J154-(Premissas!$G$34*J215*Premissas!$G$43*6)</f>
        <v>6240000</v>
      </c>
      <c r="K161" s="137">
        <f>Premissas!$G$43*12*K154-(Premissas!$G$34*K215*Premissas!$G$43*6)</f>
        <v>6720000</v>
      </c>
      <c r="L161" s="137">
        <f>Premissas!$G$43*12*L154-(Premissas!$G$34*L215*Premissas!$G$43*6)</f>
        <v>6720000</v>
      </c>
    </row>
    <row r="162" spans="1:12" s="85" customFormat="1" x14ac:dyDescent="0.3">
      <c r="A162" s="118"/>
      <c r="B162" s="170" t="s">
        <v>85</v>
      </c>
      <c r="C162" s="171"/>
      <c r="D162" s="172"/>
      <c r="E162" s="172"/>
      <c r="F162" s="172"/>
      <c r="G162" s="172"/>
      <c r="H162" s="172">
        <f>IFERROR(H161/G161-1,)</f>
        <v>0.5</v>
      </c>
      <c r="I162" s="172">
        <f>IFERROR(I161/H161-1,)</f>
        <v>0.66666666666666674</v>
      </c>
      <c r="J162" s="172">
        <f>IFERROR(J161/I161-1,)</f>
        <v>0.30000000000000004</v>
      </c>
      <c r="K162" s="172">
        <f>IFERROR(K161/J161-1,)</f>
        <v>7.6923076923076872E-2</v>
      </c>
      <c r="L162" s="172">
        <f>IFERROR(L161/K161-1,)</f>
        <v>0</v>
      </c>
    </row>
    <row r="163" spans="1:12" x14ac:dyDescent="0.3">
      <c r="A163" s="8"/>
      <c r="B163" s="19"/>
      <c r="C163" s="16"/>
      <c r="D163" s="104"/>
      <c r="E163" s="104"/>
      <c r="F163" s="104"/>
      <c r="G163" s="104"/>
      <c r="H163" s="104"/>
      <c r="I163" s="104"/>
      <c r="J163" s="104"/>
      <c r="K163" s="104"/>
      <c r="L163" s="104"/>
    </row>
    <row r="164" spans="1:12" x14ac:dyDescent="0.3">
      <c r="A164" s="8"/>
      <c r="B164" s="19"/>
      <c r="C164" s="16"/>
      <c r="D164" s="104"/>
      <c r="E164" s="104"/>
      <c r="F164" s="104"/>
      <c r="G164" s="104"/>
      <c r="H164" s="104"/>
      <c r="I164" s="104"/>
      <c r="J164" s="104"/>
      <c r="K164" s="104"/>
      <c r="L164" s="104"/>
    </row>
    <row r="165" spans="1:12" x14ac:dyDescent="0.3">
      <c r="A165" s="8" t="s">
        <v>2</v>
      </c>
      <c r="B165" s="9" t="s">
        <v>144</v>
      </c>
      <c r="C165" s="9"/>
      <c r="D165" s="40">
        <f>$D$6</f>
        <v>2018</v>
      </c>
      <c r="E165" s="40">
        <f>$E$6</f>
        <v>2019</v>
      </c>
      <c r="F165" s="40">
        <f>$F$6</f>
        <v>2020</v>
      </c>
      <c r="G165" s="40">
        <f>$G$6</f>
        <v>2021</v>
      </c>
      <c r="H165" s="201">
        <f>$H$6</f>
        <v>2022</v>
      </c>
      <c r="I165" s="201">
        <f>$I$6</f>
        <v>2023</v>
      </c>
      <c r="J165" s="201">
        <f>$J$6</f>
        <v>2024</v>
      </c>
      <c r="K165" s="201">
        <f>$K$6</f>
        <v>2025</v>
      </c>
      <c r="L165" s="201">
        <f>$L$6</f>
        <v>2026</v>
      </c>
    </row>
    <row r="166" spans="1:12" x14ac:dyDescent="0.3">
      <c r="A166" s="8"/>
      <c r="B166" s="19"/>
      <c r="C166" s="16"/>
      <c r="D166" s="104"/>
      <c r="E166" s="104"/>
      <c r="F166" s="104"/>
      <c r="G166" s="104"/>
      <c r="H166" s="104"/>
      <c r="I166" s="104"/>
      <c r="J166" s="104"/>
      <c r="K166" s="104"/>
      <c r="L166" s="104"/>
    </row>
    <row r="167" spans="1:12" x14ac:dyDescent="0.3">
      <c r="A167" s="8"/>
      <c r="B167" s="13" t="s">
        <v>47</v>
      </c>
      <c r="C167" s="13"/>
      <c r="D167" s="112">
        <v>-600000</v>
      </c>
      <c r="E167" s="112">
        <v>-540000</v>
      </c>
      <c r="F167" s="112">
        <v>-940000</v>
      </c>
      <c r="G167" s="112">
        <v>-2340000</v>
      </c>
      <c r="H167" s="112">
        <f>H169</f>
        <v>-5758000</v>
      </c>
      <c r="I167" s="112">
        <f t="shared" ref="I167:L167" si="245">I169</f>
        <v>-8782200</v>
      </c>
      <c r="J167" s="112">
        <f t="shared" si="245"/>
        <v>-10803980</v>
      </c>
      <c r="K167" s="112">
        <f t="shared" si="245"/>
        <v>-10823582</v>
      </c>
      <c r="L167" s="112">
        <f t="shared" si="245"/>
        <v>-9741223.8000000007</v>
      </c>
    </row>
    <row r="168" spans="1:12" x14ac:dyDescent="0.3">
      <c r="A168" s="8"/>
      <c r="B168" s="176" t="s">
        <v>85</v>
      </c>
      <c r="C168" s="177"/>
      <c r="D168" s="178"/>
      <c r="E168" s="178">
        <f t="shared" ref="E168" si="246">E167/D167-1</f>
        <v>-9.9999999999999978E-2</v>
      </c>
      <c r="F168" s="178">
        <f t="shared" ref="F168" si="247">F167/E167-1</f>
        <v>0.7407407407407407</v>
      </c>
      <c r="G168" s="178">
        <f t="shared" ref="G168" si="248">G167/F167-1</f>
        <v>1.4893617021276597</v>
      </c>
      <c r="H168" s="178">
        <f>H167/G167-1</f>
        <v>1.4606837606837608</v>
      </c>
      <c r="I168" s="178">
        <f t="shared" ref="I168" si="249">I167/H167-1</f>
        <v>0.52521708926710664</v>
      </c>
      <c r="J168" s="178">
        <f t="shared" ref="J168" si="250">J167/I167-1</f>
        <v>0.23021338616747511</v>
      </c>
      <c r="K168" s="178">
        <f t="shared" ref="K168" si="251">K167/J167-1</f>
        <v>1.8143313852858611E-3</v>
      </c>
      <c r="L168" s="178">
        <f t="shared" ref="L168" si="252">L167/K167-1</f>
        <v>-9.9999999999999978E-2</v>
      </c>
    </row>
    <row r="169" spans="1:12" x14ac:dyDescent="0.3">
      <c r="A169" s="8"/>
      <c r="B169" s="135" t="s">
        <v>153</v>
      </c>
      <c r="C169" s="81"/>
      <c r="D169" s="102">
        <f>'Modelo BP&amp;CF'!D52</f>
        <v>-600000</v>
      </c>
      <c r="E169" s="102">
        <f>'Modelo BP&amp;CF'!E52</f>
        <v>-540000</v>
      </c>
      <c r="F169" s="102">
        <f>'Modelo BP&amp;CF'!F52</f>
        <v>-940000</v>
      </c>
      <c r="G169" s="102">
        <f>'Modelo BP&amp;CF'!G52</f>
        <v>-2340000</v>
      </c>
      <c r="H169" s="102">
        <f>'Modelo BP&amp;CF'!H52</f>
        <v>-5758000</v>
      </c>
      <c r="I169" s="102">
        <f>'Modelo BP&amp;CF'!I52</f>
        <v>-8782200</v>
      </c>
      <c r="J169" s="102">
        <f>'Modelo BP&amp;CF'!J52</f>
        <v>-10803980</v>
      </c>
      <c r="K169" s="102">
        <f>'Modelo BP&amp;CF'!K52</f>
        <v>-10823582</v>
      </c>
      <c r="L169" s="102">
        <f>'Modelo BP&amp;CF'!L52</f>
        <v>-9741223.8000000007</v>
      </c>
    </row>
    <row r="170" spans="1:12" x14ac:dyDescent="0.3">
      <c r="A170" s="8"/>
      <c r="B170" s="19"/>
      <c r="C170" s="16"/>
      <c r="D170" s="104"/>
      <c r="E170" s="104"/>
      <c r="F170" s="104"/>
      <c r="G170" s="104"/>
      <c r="H170" s="104"/>
      <c r="I170" s="104"/>
      <c r="J170" s="104"/>
      <c r="K170" s="104"/>
      <c r="L170" s="104"/>
    </row>
    <row r="171" spans="1:12" x14ac:dyDescent="0.3">
      <c r="A171" s="8"/>
      <c r="B171" s="19"/>
      <c r="C171" s="16"/>
      <c r="D171" s="104"/>
      <c r="E171" s="104"/>
      <c r="F171" s="104"/>
      <c r="G171" s="104"/>
      <c r="H171" s="104"/>
      <c r="I171" s="104"/>
      <c r="J171" s="104"/>
      <c r="K171" s="104"/>
      <c r="L171" s="104"/>
    </row>
    <row r="172" spans="1:12" x14ac:dyDescent="0.3">
      <c r="A172" s="8" t="s">
        <v>2</v>
      </c>
      <c r="B172" s="9" t="s">
        <v>145</v>
      </c>
      <c r="C172" s="9"/>
      <c r="D172" s="40">
        <f>$D$6</f>
        <v>2018</v>
      </c>
      <c r="E172" s="40">
        <f>$E$6</f>
        <v>2019</v>
      </c>
      <c r="F172" s="40">
        <f>$F$6</f>
        <v>2020</v>
      </c>
      <c r="G172" s="40">
        <f>$G$6</f>
        <v>2021</v>
      </c>
      <c r="H172" s="201">
        <f>$H$6</f>
        <v>2022</v>
      </c>
      <c r="I172" s="201">
        <f>$I$6</f>
        <v>2023</v>
      </c>
      <c r="J172" s="201">
        <f>$J$6</f>
        <v>2024</v>
      </c>
      <c r="K172" s="201">
        <f>$K$6</f>
        <v>2025</v>
      </c>
      <c r="L172" s="201">
        <f>$L$6</f>
        <v>2026</v>
      </c>
    </row>
    <row r="173" spans="1:12" x14ac:dyDescent="0.3">
      <c r="A173" s="8"/>
      <c r="B173" s="19"/>
      <c r="C173" s="16"/>
      <c r="D173" s="104"/>
      <c r="E173" s="104"/>
      <c r="F173" s="104"/>
      <c r="G173" s="104"/>
      <c r="H173" s="104"/>
      <c r="I173" s="104"/>
      <c r="J173" s="104"/>
      <c r="K173" s="104"/>
      <c r="L173" s="104"/>
    </row>
    <row r="174" spans="1:12" x14ac:dyDescent="0.3">
      <c r="A174" s="8"/>
      <c r="B174" s="13" t="s">
        <v>146</v>
      </c>
      <c r="C174" s="13"/>
      <c r="D174" s="112"/>
      <c r="E174" s="112">
        <f>'Modelo BP&amp;CF'!E53</f>
        <v>4000000</v>
      </c>
      <c r="F174" s="112">
        <f>'Modelo BP&amp;CF'!F53</f>
        <v>14000000</v>
      </c>
      <c r="G174" s="112">
        <f>'Modelo BP&amp;CF'!G53</f>
        <v>20000000</v>
      </c>
      <c r="H174" s="112">
        <f>H176+H177</f>
        <v>36000000</v>
      </c>
      <c r="I174" s="112">
        <f t="shared" ref="I174:L174" si="253">I176+I177</f>
        <v>36000000</v>
      </c>
      <c r="J174" s="112">
        <f t="shared" si="253"/>
        <v>22000000</v>
      </c>
      <c r="K174" s="112">
        <f t="shared" si="253"/>
        <v>0</v>
      </c>
      <c r="L174" s="112">
        <f t="shared" si="253"/>
        <v>0</v>
      </c>
    </row>
    <row r="175" spans="1:12" x14ac:dyDescent="0.3">
      <c r="A175" s="8"/>
      <c r="B175" s="176" t="s">
        <v>85</v>
      </c>
      <c r="C175" s="177"/>
      <c r="D175" s="178"/>
      <c r="E175" s="178" t="str">
        <f t="shared" ref="E175:G175" si="254">IFERROR(E174/D174-1,"")</f>
        <v/>
      </c>
      <c r="F175" s="178">
        <f t="shared" si="254"/>
        <v>2.5</v>
      </c>
      <c r="G175" s="178">
        <f t="shared" si="254"/>
        <v>0.4285714285714286</v>
      </c>
      <c r="H175" s="178">
        <f>IFERROR(H174/G174-1,"")</f>
        <v>0.8</v>
      </c>
      <c r="I175" s="178">
        <f t="shared" ref="I175:L175" si="255">IFERROR(I174/H174-1,"")</f>
        <v>0</v>
      </c>
      <c r="J175" s="178">
        <f t="shared" si="255"/>
        <v>-0.38888888888888884</v>
      </c>
      <c r="K175" s="178">
        <f t="shared" si="255"/>
        <v>-1</v>
      </c>
      <c r="L175" s="178" t="str">
        <f t="shared" si="255"/>
        <v/>
      </c>
    </row>
    <row r="176" spans="1:12" x14ac:dyDescent="0.3">
      <c r="A176" s="8"/>
      <c r="B176" s="135" t="s">
        <v>65</v>
      </c>
      <c r="C176" s="81"/>
      <c r="D176" s="102"/>
      <c r="E176" s="102"/>
      <c r="F176" s="102"/>
      <c r="G176" s="102"/>
      <c r="H176" s="102">
        <f>H213*Premissas!$F$36*1000000</f>
        <v>16000000</v>
      </c>
      <c r="I176" s="102">
        <f>I213*Premissas!$F$36*1000000</f>
        <v>16000000</v>
      </c>
      <c r="J176" s="102">
        <f>J213*Premissas!$F$36*1000000</f>
        <v>12000000</v>
      </c>
      <c r="K176" s="102">
        <f>K213*Premissas!$F$36*1000000</f>
        <v>0</v>
      </c>
      <c r="L176" s="102">
        <f>L213*Premissas!$F$36*1000000</f>
        <v>0</v>
      </c>
    </row>
    <row r="177" spans="1:16" x14ac:dyDescent="0.3">
      <c r="A177" s="8"/>
      <c r="B177" s="37" t="s">
        <v>64</v>
      </c>
      <c r="C177" s="136"/>
      <c r="D177" s="137"/>
      <c r="E177" s="137"/>
      <c r="F177" s="137"/>
      <c r="G177" s="137"/>
      <c r="H177" s="137">
        <f>H215*Premissas!$G$36*1000000</f>
        <v>20000000</v>
      </c>
      <c r="I177" s="137">
        <f>I215*Premissas!$G$36*1000000</f>
        <v>20000000</v>
      </c>
      <c r="J177" s="137">
        <f>J215*Premissas!$G$36*1000000</f>
        <v>10000000</v>
      </c>
      <c r="K177" s="137">
        <f>K215*Premissas!$G$36*1000000</f>
        <v>0</v>
      </c>
      <c r="L177" s="137">
        <f>L215*Premissas!$G$36*1000000</f>
        <v>0</v>
      </c>
    </row>
    <row r="178" spans="1:16" x14ac:dyDescent="0.3">
      <c r="A178" s="8"/>
      <c r="B178" s="19"/>
      <c r="C178" s="16"/>
      <c r="D178" s="99"/>
      <c r="E178" s="99"/>
      <c r="F178" s="99"/>
      <c r="G178" s="99"/>
      <c r="H178" s="99"/>
      <c r="I178" s="99"/>
      <c r="J178" s="99"/>
      <c r="K178" s="99"/>
      <c r="L178" s="99"/>
    </row>
    <row r="179" spans="1:16" x14ac:dyDescent="0.3">
      <c r="A179" s="8"/>
      <c r="B179" s="19"/>
      <c r="C179" s="16"/>
      <c r="D179" s="99"/>
      <c r="E179" s="99"/>
      <c r="F179" s="99"/>
      <c r="G179" s="99"/>
      <c r="H179" s="99"/>
      <c r="I179" s="99"/>
      <c r="J179" s="99"/>
      <c r="K179" s="99"/>
      <c r="L179" s="99"/>
    </row>
    <row r="180" spans="1:16" x14ac:dyDescent="0.3">
      <c r="A180" s="8"/>
      <c r="B180" s="78" t="s">
        <v>131</v>
      </c>
      <c r="C180" s="22"/>
      <c r="D180" s="100"/>
      <c r="E180" s="100"/>
      <c r="F180" s="100"/>
      <c r="G180" s="101">
        <f>G214</f>
        <v>2</v>
      </c>
      <c r="H180" s="101">
        <f t="shared" ref="H180:L180" si="256">H214</f>
        <v>4</v>
      </c>
      <c r="I180" s="101">
        <f t="shared" si="256"/>
        <v>6</v>
      </c>
      <c r="J180" s="101">
        <f t="shared" si="256"/>
        <v>7</v>
      </c>
      <c r="K180" s="101">
        <f t="shared" si="256"/>
        <v>7</v>
      </c>
      <c r="L180" s="101">
        <f t="shared" si="256"/>
        <v>7</v>
      </c>
      <c r="M180" s="77"/>
    </row>
    <row r="181" spans="1:16" x14ac:dyDescent="0.3">
      <c r="A181" s="8"/>
      <c r="B181" s="79" t="s">
        <v>70</v>
      </c>
      <c r="C181" s="81"/>
      <c r="D181" s="102"/>
      <c r="E181" s="102"/>
      <c r="F181" s="102"/>
      <c r="G181" s="102"/>
      <c r="H181" s="103">
        <f>H215</f>
        <v>2</v>
      </c>
      <c r="I181" s="103">
        <f t="shared" ref="I181:L181" si="257">I215</f>
        <v>2</v>
      </c>
      <c r="J181" s="103">
        <f t="shared" si="257"/>
        <v>1</v>
      </c>
      <c r="K181" s="103">
        <f t="shared" si="257"/>
        <v>0</v>
      </c>
      <c r="L181" s="103">
        <f t="shared" si="257"/>
        <v>0</v>
      </c>
      <c r="M181" s="77"/>
    </row>
    <row r="182" spans="1:16" ht="13.05" customHeight="1" x14ac:dyDescent="0.3">
      <c r="A182" s="8"/>
      <c r="B182" s="83" t="str">
        <f>"0.5Y "&amp;$B$180</f>
        <v>0.5Y Lojas Grandes (Ramp-up)</v>
      </c>
      <c r="C182" s="136"/>
      <c r="D182" s="137"/>
      <c r="E182" s="137"/>
      <c r="F182" s="137"/>
      <c r="G182" s="137"/>
      <c r="H182" s="103">
        <f>H181</f>
        <v>2</v>
      </c>
      <c r="I182" s="103">
        <f t="shared" ref="I182:L182" si="258">I181</f>
        <v>2</v>
      </c>
      <c r="J182" s="103">
        <f t="shared" si="258"/>
        <v>1</v>
      </c>
      <c r="K182" s="103">
        <f t="shared" si="258"/>
        <v>0</v>
      </c>
      <c r="L182" s="103">
        <f t="shared" si="258"/>
        <v>0</v>
      </c>
      <c r="M182" s="77"/>
    </row>
    <row r="183" spans="1:16" x14ac:dyDescent="0.3">
      <c r="A183" s="8"/>
      <c r="B183" s="79" t="str">
        <f>"1.5Y "&amp;$B$180</f>
        <v>1.5Y Lojas Grandes (Ramp-up)</v>
      </c>
      <c r="C183" s="81"/>
      <c r="D183" s="102"/>
      <c r="E183" s="102"/>
      <c r="F183" s="102"/>
      <c r="G183" s="117"/>
      <c r="H183" s="105"/>
      <c r="I183" s="103">
        <f>H182</f>
        <v>2</v>
      </c>
      <c r="J183" s="103">
        <f t="shared" ref="J183" si="259">I182</f>
        <v>2</v>
      </c>
      <c r="K183" s="103">
        <f t="shared" ref="K183:K185" si="260">J182</f>
        <v>1</v>
      </c>
      <c r="L183" s="103">
        <f t="shared" ref="L183:L185" si="261">K182</f>
        <v>0</v>
      </c>
      <c r="M183" s="77"/>
    </row>
    <row r="184" spans="1:16" ht="13.05" customHeight="1" x14ac:dyDescent="0.3">
      <c r="A184" s="8"/>
      <c r="B184" s="83" t="str">
        <f>"2.5Y "&amp;$B$180</f>
        <v>2.5Y Lojas Grandes (Ramp-up)</v>
      </c>
      <c r="C184" s="136"/>
      <c r="D184" s="137"/>
      <c r="E184" s="137"/>
      <c r="F184" s="137"/>
      <c r="G184" s="179"/>
      <c r="H184" s="138"/>
      <c r="I184" s="137"/>
      <c r="J184" s="103">
        <f>I183</f>
        <v>2</v>
      </c>
      <c r="K184" s="103">
        <f t="shared" si="260"/>
        <v>2</v>
      </c>
      <c r="L184" s="103">
        <f t="shared" si="261"/>
        <v>1</v>
      </c>
      <c r="M184" s="77"/>
      <c r="O184" s="26">
        <v>4</v>
      </c>
      <c r="P184" s="26">
        <v>8</v>
      </c>
    </row>
    <row r="185" spans="1:16" ht="13.05" customHeight="1" x14ac:dyDescent="0.3">
      <c r="A185" s="8"/>
      <c r="B185" s="79" t="str">
        <f>"3.5Y "&amp;$B$180</f>
        <v>3.5Y Lojas Grandes (Ramp-up)</v>
      </c>
      <c r="C185" s="81"/>
      <c r="D185" s="102"/>
      <c r="E185" s="102"/>
      <c r="F185" s="102"/>
      <c r="G185" s="117"/>
      <c r="H185" s="117"/>
      <c r="I185" s="117"/>
      <c r="J185" s="117"/>
      <c r="K185" s="103">
        <f t="shared" si="260"/>
        <v>2</v>
      </c>
      <c r="L185" s="103">
        <f t="shared" si="261"/>
        <v>2</v>
      </c>
      <c r="M185" s="77"/>
      <c r="O185" s="26">
        <v>0</v>
      </c>
      <c r="P185" s="26">
        <v>2</v>
      </c>
    </row>
    <row r="186" spans="1:16" x14ac:dyDescent="0.3">
      <c r="A186" s="8"/>
      <c r="B186" s="83" t="str">
        <f>"+Y "&amp;$B$180</f>
        <v>+Y Lojas Grandes (Ramp-up)</v>
      </c>
      <c r="C186" s="136"/>
      <c r="D186" s="137"/>
      <c r="E186" s="137"/>
      <c r="F186" s="137"/>
      <c r="G186" s="179"/>
      <c r="H186" s="103">
        <f>H180-SUM(H182:H185)</f>
        <v>2</v>
      </c>
      <c r="I186" s="103">
        <f t="shared" ref="I186" si="262">I180-SUM(I182:I185)</f>
        <v>2</v>
      </c>
      <c r="J186" s="103">
        <f t="shared" ref="J186" si="263">J180-SUM(J182:J185)</f>
        <v>2</v>
      </c>
      <c r="K186" s="103">
        <f t="shared" ref="K186" si="264">K180-SUM(K182:K185)</f>
        <v>2</v>
      </c>
      <c r="L186" s="103">
        <f t="shared" ref="L186" si="265">L180-SUM(L182:L185)</f>
        <v>4</v>
      </c>
      <c r="M186" s="77"/>
    </row>
    <row r="187" spans="1:16" x14ac:dyDescent="0.3">
      <c r="A187" s="8"/>
      <c r="B187" s="87" t="s">
        <v>85</v>
      </c>
      <c r="C187" s="88"/>
      <c r="D187" s="106"/>
      <c r="E187" s="106"/>
      <c r="F187" s="106"/>
      <c r="G187" s="180"/>
      <c r="H187" s="106">
        <f>H180/G180-1</f>
        <v>1</v>
      </c>
      <c r="I187" s="106">
        <f>I180/H180-1</f>
        <v>0.5</v>
      </c>
      <c r="J187" s="106">
        <f>J180/I180-1</f>
        <v>0.16666666666666674</v>
      </c>
      <c r="K187" s="106">
        <f>K180/J180-1</f>
        <v>0</v>
      </c>
      <c r="L187" s="106">
        <f>L180/K180-1</f>
        <v>0</v>
      </c>
      <c r="M187" s="77"/>
      <c r="N187" s="26">
        <v>4</v>
      </c>
      <c r="O187" s="26">
        <v>4</v>
      </c>
      <c r="P187" s="26">
        <v>4</v>
      </c>
    </row>
    <row r="188" spans="1:16" x14ac:dyDescent="0.3">
      <c r="A188" s="8"/>
      <c r="B188" s="91" t="s">
        <v>69</v>
      </c>
      <c r="C188" s="92"/>
      <c r="D188" s="107"/>
      <c r="E188" s="107"/>
      <c r="F188" s="107"/>
      <c r="G188" s="107"/>
      <c r="H188" s="93" t="str">
        <f>IF(ABS(SUM(H182:H186)-H180)&gt;0.001,"Erro","Check")</f>
        <v>Check</v>
      </c>
      <c r="I188" s="93" t="str">
        <f>IF(ABS(SUM(I182:I186)-I180)&gt;0.001,"Erro","Check")</f>
        <v>Check</v>
      </c>
      <c r="J188" s="93" t="str">
        <f>IF(ABS(SUM(J182:J186)-J180)&gt;0.001,"Erro","Check")</f>
        <v>Check</v>
      </c>
      <c r="K188" s="93" t="str">
        <f>IF(ABS(SUM(K182:K186)-K180)&gt;0.001,"Erro","Check")</f>
        <v>Check</v>
      </c>
      <c r="L188" s="93" t="str">
        <f>IF(ABS(SUM(L182:L186)-L180)&gt;0.001,"Erro","Check")</f>
        <v>Check</v>
      </c>
      <c r="N188" s="26">
        <v>2</v>
      </c>
      <c r="O188" s="26">
        <v>2</v>
      </c>
      <c r="P188" s="26">
        <v>2</v>
      </c>
    </row>
    <row r="189" spans="1:16" x14ac:dyDescent="0.3">
      <c r="A189" s="8"/>
      <c r="B189" s="19"/>
      <c r="C189" s="16"/>
      <c r="D189" s="99"/>
      <c r="E189" s="99"/>
      <c r="F189" s="99"/>
      <c r="G189" s="99"/>
      <c r="H189" s="99"/>
      <c r="I189" s="99"/>
      <c r="J189" s="99"/>
      <c r="K189" s="99"/>
      <c r="L189" s="99"/>
    </row>
    <row r="190" spans="1:16" x14ac:dyDescent="0.3">
      <c r="A190" s="8"/>
      <c r="B190" s="19"/>
      <c r="C190" s="16"/>
      <c r="D190" s="99"/>
      <c r="E190" s="99"/>
      <c r="F190" s="99"/>
      <c r="G190" s="99"/>
      <c r="H190" s="99"/>
      <c r="I190" s="99"/>
      <c r="J190" s="99"/>
      <c r="K190" s="99"/>
      <c r="L190" s="99"/>
      <c r="N190" s="26">
        <f>SUM(N184:N188)</f>
        <v>6</v>
      </c>
      <c r="O190" s="26">
        <f>SUM(O184:O188)</f>
        <v>10</v>
      </c>
      <c r="P190" s="26">
        <f>SUM(P184:P188)</f>
        <v>16</v>
      </c>
    </row>
    <row r="191" spans="1:16" x14ac:dyDescent="0.3">
      <c r="A191" s="8"/>
      <c r="B191" s="78" t="s">
        <v>67</v>
      </c>
      <c r="C191" s="22"/>
      <c r="D191" s="100"/>
      <c r="E191" s="100"/>
      <c r="F191" s="100"/>
      <c r="G191" s="101">
        <f>G212</f>
        <v>4</v>
      </c>
      <c r="H191" s="101">
        <f t="shared" ref="H191:L191" si="266">H212</f>
        <v>8</v>
      </c>
      <c r="I191" s="101">
        <f t="shared" si="266"/>
        <v>12</v>
      </c>
      <c r="J191" s="101">
        <f t="shared" si="266"/>
        <v>15</v>
      </c>
      <c r="K191" s="101">
        <f t="shared" si="266"/>
        <v>15</v>
      </c>
      <c r="L191" s="101">
        <f t="shared" si="266"/>
        <v>15</v>
      </c>
      <c r="M191" s="77"/>
    </row>
    <row r="192" spans="1:16" x14ac:dyDescent="0.3">
      <c r="A192" s="8"/>
      <c r="B192" s="79" t="s">
        <v>70</v>
      </c>
      <c r="C192" s="81"/>
      <c r="D192" s="102"/>
      <c r="E192" s="102"/>
      <c r="F192" s="102"/>
      <c r="G192" s="102"/>
      <c r="H192" s="103">
        <f t="shared" ref="H192" si="267">H191-G191</f>
        <v>4</v>
      </c>
      <c r="I192" s="103">
        <f t="shared" ref="I192" si="268">I191-H191</f>
        <v>4</v>
      </c>
      <c r="J192" s="103">
        <f t="shared" ref="J192" si="269">J191-I191</f>
        <v>3</v>
      </c>
      <c r="K192" s="103">
        <f t="shared" ref="K192" si="270">K191-J191</f>
        <v>0</v>
      </c>
      <c r="L192" s="103">
        <f t="shared" ref="L192" si="271">L191-K191</f>
        <v>0</v>
      </c>
      <c r="M192" s="77"/>
    </row>
    <row r="193" spans="1:58" ht="13.05" customHeight="1" x14ac:dyDescent="0.3">
      <c r="A193" s="8"/>
      <c r="B193" s="83" t="str">
        <f>"0.5Y "&amp;$B$191</f>
        <v>0.5Y Lojas Pequenas (Ramp-up)</v>
      </c>
      <c r="C193" s="136"/>
      <c r="D193" s="137"/>
      <c r="E193" s="137"/>
      <c r="F193" s="137"/>
      <c r="G193" s="137"/>
      <c r="H193" s="103">
        <f>H192</f>
        <v>4</v>
      </c>
      <c r="I193" s="103">
        <f t="shared" ref="I193:L193" si="272">I192</f>
        <v>4</v>
      </c>
      <c r="J193" s="103">
        <f t="shared" si="272"/>
        <v>3</v>
      </c>
      <c r="K193" s="103">
        <f t="shared" si="272"/>
        <v>0</v>
      </c>
      <c r="L193" s="103">
        <f t="shared" si="272"/>
        <v>0</v>
      </c>
      <c r="M193" s="77"/>
    </row>
    <row r="194" spans="1:58" x14ac:dyDescent="0.3">
      <c r="A194" s="8"/>
      <c r="B194" s="79" t="str">
        <f>"1.5Y "&amp;$B$191</f>
        <v>1.5Y Lojas Pequenas (Ramp-up)</v>
      </c>
      <c r="C194" s="81"/>
      <c r="D194" s="102"/>
      <c r="E194" s="102"/>
      <c r="F194" s="102"/>
      <c r="G194" s="117"/>
      <c r="H194" s="105"/>
      <c r="I194" s="103">
        <f>H193</f>
        <v>4</v>
      </c>
      <c r="J194" s="103">
        <f t="shared" ref="J194:L196" si="273">I193</f>
        <v>4</v>
      </c>
      <c r="K194" s="103">
        <f t="shared" si="273"/>
        <v>3</v>
      </c>
      <c r="L194" s="103">
        <f t="shared" si="273"/>
        <v>0</v>
      </c>
      <c r="M194" s="77"/>
    </row>
    <row r="195" spans="1:58" ht="13.05" customHeight="1" x14ac:dyDescent="0.3">
      <c r="A195" s="8"/>
      <c r="B195" s="83" t="str">
        <f>"2.5Y "&amp;$B$191</f>
        <v>2.5Y Lojas Pequenas (Ramp-up)</v>
      </c>
      <c r="C195" s="136"/>
      <c r="D195" s="137"/>
      <c r="E195" s="137"/>
      <c r="F195" s="137"/>
      <c r="G195" s="179"/>
      <c r="H195" s="138"/>
      <c r="I195" s="137"/>
      <c r="J195" s="103">
        <f>I194</f>
        <v>4</v>
      </c>
      <c r="K195" s="103">
        <f t="shared" si="273"/>
        <v>4</v>
      </c>
      <c r="L195" s="103">
        <f t="shared" si="273"/>
        <v>3</v>
      </c>
      <c r="M195" s="77"/>
    </row>
    <row r="196" spans="1:58" ht="13.05" customHeight="1" x14ac:dyDescent="0.3">
      <c r="A196" s="8"/>
      <c r="B196" s="79" t="str">
        <f>"3.5Y "&amp;$B$191</f>
        <v>3.5Y Lojas Pequenas (Ramp-up)</v>
      </c>
      <c r="C196" s="81"/>
      <c r="D196" s="102"/>
      <c r="E196" s="102"/>
      <c r="F196" s="102"/>
      <c r="G196" s="117"/>
      <c r="H196" s="117"/>
      <c r="I196" s="117"/>
      <c r="J196" s="117"/>
      <c r="K196" s="103">
        <f t="shared" si="273"/>
        <v>4</v>
      </c>
      <c r="L196" s="103">
        <f t="shared" si="273"/>
        <v>4</v>
      </c>
      <c r="M196" s="77"/>
    </row>
    <row r="197" spans="1:58" x14ac:dyDescent="0.3">
      <c r="A197" s="8"/>
      <c r="B197" s="83" t="str">
        <f>"+Y "&amp;B191</f>
        <v>+Y Lojas Pequenas (Ramp-up)</v>
      </c>
      <c r="C197" s="136"/>
      <c r="D197" s="137"/>
      <c r="E197" s="137"/>
      <c r="F197" s="137"/>
      <c r="G197" s="179"/>
      <c r="H197" s="103">
        <f>H191-SUM(H193:H196)</f>
        <v>4</v>
      </c>
      <c r="I197" s="103">
        <f t="shared" ref="I197:L197" si="274">I191-SUM(I193:I196)</f>
        <v>4</v>
      </c>
      <c r="J197" s="103">
        <f t="shared" si="274"/>
        <v>4</v>
      </c>
      <c r="K197" s="103">
        <f t="shared" si="274"/>
        <v>4</v>
      </c>
      <c r="L197" s="103">
        <f t="shared" si="274"/>
        <v>8</v>
      </c>
      <c r="M197" s="77"/>
    </row>
    <row r="198" spans="1:58" x14ac:dyDescent="0.3">
      <c r="A198" s="8"/>
      <c r="B198" s="87" t="s">
        <v>85</v>
      </c>
      <c r="C198" s="88"/>
      <c r="D198" s="106"/>
      <c r="E198" s="106"/>
      <c r="F198" s="106"/>
      <c r="G198" s="180"/>
      <c r="H198" s="106">
        <f>H191/G191-1</f>
        <v>1</v>
      </c>
      <c r="I198" s="106">
        <f>I191/H191-1</f>
        <v>0.5</v>
      </c>
      <c r="J198" s="106">
        <f>J191/I191-1</f>
        <v>0.25</v>
      </c>
      <c r="K198" s="106">
        <f>K191/J191-1</f>
        <v>0</v>
      </c>
      <c r="L198" s="106">
        <f>L191/K191-1</f>
        <v>0</v>
      </c>
      <c r="M198" s="77"/>
    </row>
    <row r="199" spans="1:58" x14ac:dyDescent="0.3">
      <c r="A199" s="8"/>
      <c r="B199" s="91" t="s">
        <v>69</v>
      </c>
      <c r="C199" s="92"/>
      <c r="D199" s="107"/>
      <c r="E199" s="107"/>
      <c r="F199" s="107"/>
      <c r="G199" s="107"/>
      <c r="H199" s="93" t="str">
        <f>IF(ABS(SUM(H193:H197)-H191)&gt;0.001,"Erro","Check")</f>
        <v>Check</v>
      </c>
      <c r="I199" s="93" t="str">
        <f>IF(ABS(SUM(I193:I197)-I191)&gt;0.001,"Erro","Check")</f>
        <v>Check</v>
      </c>
      <c r="J199" s="93" t="str">
        <f>IF(ABS(SUM(J193:J197)-J191)&gt;0.001,"Erro","Check")</f>
        <v>Check</v>
      </c>
      <c r="K199" s="93" t="str">
        <f>IF(ABS(SUM(K193:K197)-K191)&gt;0.001,"Erro","Check")</f>
        <v>Check</v>
      </c>
      <c r="L199" s="93" t="str">
        <f>IF(ABS(SUM(L193:L197)-L191)&gt;0.001,"Erro","Check")</f>
        <v>Check</v>
      </c>
    </row>
    <row r="200" spans="1:58" x14ac:dyDescent="0.3">
      <c r="A200" s="8"/>
      <c r="B200" s="19"/>
      <c r="C200" s="16"/>
      <c r="D200" s="99"/>
      <c r="E200" s="99"/>
      <c r="F200" s="99"/>
      <c r="G200" s="99"/>
      <c r="H200" s="99"/>
      <c r="I200" s="99"/>
      <c r="J200" s="99"/>
      <c r="K200" s="99"/>
      <c r="L200" s="99"/>
      <c r="V200" s="89" t="s">
        <v>87</v>
      </c>
      <c r="AB200" s="89" t="s">
        <v>88</v>
      </c>
      <c r="AH200" s="89" t="s">
        <v>95</v>
      </c>
      <c r="AN200" s="89" t="s">
        <v>102</v>
      </c>
      <c r="AT200" s="89" t="s">
        <v>109</v>
      </c>
      <c r="AZ200" s="89" t="s">
        <v>120</v>
      </c>
      <c r="BF200" s="89" t="s">
        <v>127</v>
      </c>
    </row>
    <row r="201" spans="1:58" x14ac:dyDescent="0.3">
      <c r="A201" s="8"/>
      <c r="B201" s="19"/>
      <c r="C201" s="16"/>
      <c r="D201" s="99"/>
      <c r="E201" s="99"/>
      <c r="F201" s="99"/>
      <c r="G201" s="99"/>
      <c r="H201" s="99"/>
      <c r="I201" s="99"/>
      <c r="J201" s="99"/>
      <c r="K201" s="99"/>
      <c r="L201" s="99"/>
      <c r="V201" s="89"/>
      <c r="AB201" s="89"/>
      <c r="AH201" s="89"/>
      <c r="AN201" s="89"/>
      <c r="AT201" s="89"/>
      <c r="AZ201" s="89"/>
      <c r="BF201" s="89"/>
    </row>
    <row r="202" spans="1:58" x14ac:dyDescent="0.3">
      <c r="A202" s="8"/>
      <c r="B202" s="84" t="s">
        <v>399</v>
      </c>
      <c r="C202" s="84"/>
      <c r="D202" s="181" t="s">
        <v>110</v>
      </c>
      <c r="E202" s="181" t="s">
        <v>111</v>
      </c>
      <c r="F202" s="99"/>
      <c r="G202" s="99"/>
      <c r="H202" s="99"/>
      <c r="I202" s="99"/>
      <c r="J202" s="99"/>
      <c r="K202" s="99"/>
      <c r="L202" s="99"/>
      <c r="O202" s="84" t="s">
        <v>71</v>
      </c>
      <c r="P202" s="89" t="s">
        <v>84</v>
      </c>
      <c r="Q202" s="89" t="s">
        <v>72</v>
      </c>
      <c r="R202" s="89" t="s">
        <v>73</v>
      </c>
      <c r="S202" s="89" t="s">
        <v>74</v>
      </c>
      <c r="T202" s="89" t="s">
        <v>75</v>
      </c>
      <c r="U202" s="89" t="s">
        <v>76</v>
      </c>
      <c r="V202" s="89" t="s">
        <v>77</v>
      </c>
      <c r="W202" s="89" t="s">
        <v>78</v>
      </c>
      <c r="X202" s="89" t="s">
        <v>79</v>
      </c>
      <c r="Y202" s="89" t="s">
        <v>80</v>
      </c>
      <c r="Z202" s="89" t="s">
        <v>81</v>
      </c>
      <c r="AA202" s="89" t="s">
        <v>82</v>
      </c>
      <c r="AB202" s="89" t="s">
        <v>83</v>
      </c>
      <c r="AC202" s="89" t="s">
        <v>89</v>
      </c>
      <c r="AD202" s="89" t="s">
        <v>90</v>
      </c>
      <c r="AE202" s="89" t="s">
        <v>91</v>
      </c>
      <c r="AF202" s="89" t="s">
        <v>92</v>
      </c>
      <c r="AG202" s="89" t="s">
        <v>93</v>
      </c>
      <c r="AH202" s="89" t="s">
        <v>94</v>
      </c>
      <c r="AI202" s="89" t="s">
        <v>96</v>
      </c>
      <c r="AJ202" s="89" t="s">
        <v>97</v>
      </c>
      <c r="AK202" s="89" t="s">
        <v>98</v>
      </c>
      <c r="AL202" s="89" t="s">
        <v>99</v>
      </c>
      <c r="AM202" s="89" t="s">
        <v>100</v>
      </c>
      <c r="AN202" s="89" t="s">
        <v>101</v>
      </c>
      <c r="AO202" s="89" t="s">
        <v>103</v>
      </c>
      <c r="AP202" s="89" t="s">
        <v>104</v>
      </c>
      <c r="AQ202" s="89" t="s">
        <v>105</v>
      </c>
      <c r="AR202" s="89" t="s">
        <v>106</v>
      </c>
      <c r="AS202" s="89" t="s">
        <v>107</v>
      </c>
      <c r="AT202" s="89" t="s">
        <v>108</v>
      </c>
      <c r="AU202" s="89" t="s">
        <v>114</v>
      </c>
      <c r="AV202" s="89" t="s">
        <v>115</v>
      </c>
      <c r="AW202" s="89" t="s">
        <v>116</v>
      </c>
      <c r="AX202" s="89" t="s">
        <v>117</v>
      </c>
      <c r="AY202" s="89" t="s">
        <v>118</v>
      </c>
      <c r="AZ202" s="89" t="s">
        <v>119</v>
      </c>
      <c r="BA202" s="89" t="s">
        <v>121</v>
      </c>
      <c r="BB202" s="89" t="s">
        <v>122</v>
      </c>
      <c r="BC202" s="89" t="s">
        <v>123</v>
      </c>
      <c r="BD202" s="89" t="s">
        <v>124</v>
      </c>
      <c r="BE202" s="89" t="s">
        <v>125</v>
      </c>
      <c r="BF202" s="89" t="s">
        <v>126</v>
      </c>
    </row>
    <row r="203" spans="1:58" x14ac:dyDescent="0.3">
      <c r="A203" s="8"/>
      <c r="B203" s="79" t="str">
        <f>"0.5Y "&amp;$B$202</f>
        <v>0.5Y Receita Anual da Loja Ramp-up</v>
      </c>
      <c r="C203" s="110" t="s">
        <v>87</v>
      </c>
      <c r="D203" s="108">
        <f>SUM($Q$203:$V$203)</f>
        <v>1750000</v>
      </c>
      <c r="E203" s="108">
        <f>SUM($Q$210:$V$210)</f>
        <v>2187500</v>
      </c>
      <c r="F203" s="99"/>
      <c r="G203" s="99"/>
      <c r="H203" s="99"/>
      <c r="I203" s="99"/>
      <c r="J203" s="99"/>
      <c r="K203" s="99"/>
      <c r="L203" s="99"/>
      <c r="O203" s="79" t="s">
        <v>397</v>
      </c>
      <c r="P203" s="86">
        <v>0</v>
      </c>
      <c r="Q203" s="86">
        <f t="shared" ref="Q203:AA203" si="275">P203+Q204</f>
        <v>83333.333333333328</v>
      </c>
      <c r="R203" s="86">
        <f t="shared" si="275"/>
        <v>166666.66666666666</v>
      </c>
      <c r="S203" s="86">
        <f t="shared" si="275"/>
        <v>250000</v>
      </c>
      <c r="T203" s="86">
        <f t="shared" si="275"/>
        <v>333333.33333333331</v>
      </c>
      <c r="U203" s="86">
        <f t="shared" si="275"/>
        <v>416666.66666666663</v>
      </c>
      <c r="V203" s="86">
        <f t="shared" si="275"/>
        <v>499999.99999999994</v>
      </c>
      <c r="W203" s="86">
        <f t="shared" si="275"/>
        <v>583333.33333333326</v>
      </c>
      <c r="X203" s="86">
        <f t="shared" si="275"/>
        <v>666666.66666666663</v>
      </c>
      <c r="Y203" s="86">
        <f t="shared" si="275"/>
        <v>750000</v>
      </c>
      <c r="Z203" s="86">
        <f t="shared" si="275"/>
        <v>833333.33333333337</v>
      </c>
      <c r="AA203" s="86">
        <f t="shared" si="275"/>
        <v>916666.66666666674</v>
      </c>
      <c r="AB203" s="90">
        <f>Premissas!$F$28*1000000</f>
        <v>1000000</v>
      </c>
      <c r="AC203" s="86">
        <f t="shared" ref="AC203:BF203" si="276">AB203</f>
        <v>1000000</v>
      </c>
      <c r="AD203" s="86">
        <f t="shared" si="276"/>
        <v>1000000</v>
      </c>
      <c r="AE203" s="86">
        <f t="shared" si="276"/>
        <v>1000000</v>
      </c>
      <c r="AF203" s="86">
        <f t="shared" si="276"/>
        <v>1000000</v>
      </c>
      <c r="AG203" s="86">
        <f t="shared" si="276"/>
        <v>1000000</v>
      </c>
      <c r="AH203" s="86">
        <f t="shared" si="276"/>
        <v>1000000</v>
      </c>
      <c r="AI203" s="86">
        <f t="shared" si="276"/>
        <v>1000000</v>
      </c>
      <c r="AJ203" s="86">
        <f t="shared" si="276"/>
        <v>1000000</v>
      </c>
      <c r="AK203" s="86">
        <f t="shared" si="276"/>
        <v>1000000</v>
      </c>
      <c r="AL203" s="86">
        <f t="shared" si="276"/>
        <v>1000000</v>
      </c>
      <c r="AM203" s="86">
        <f t="shared" si="276"/>
        <v>1000000</v>
      </c>
      <c r="AN203" s="86">
        <f t="shared" si="276"/>
        <v>1000000</v>
      </c>
      <c r="AO203" s="86">
        <f t="shared" si="276"/>
        <v>1000000</v>
      </c>
      <c r="AP203" s="86">
        <f t="shared" si="276"/>
        <v>1000000</v>
      </c>
      <c r="AQ203" s="86">
        <f t="shared" si="276"/>
        <v>1000000</v>
      </c>
      <c r="AR203" s="86">
        <f t="shared" si="276"/>
        <v>1000000</v>
      </c>
      <c r="AS203" s="86">
        <f t="shared" si="276"/>
        <v>1000000</v>
      </c>
      <c r="AT203" s="86">
        <f t="shared" si="276"/>
        <v>1000000</v>
      </c>
      <c r="AU203" s="86">
        <f t="shared" si="276"/>
        <v>1000000</v>
      </c>
      <c r="AV203" s="86">
        <f t="shared" si="276"/>
        <v>1000000</v>
      </c>
      <c r="AW203" s="86">
        <f t="shared" si="276"/>
        <v>1000000</v>
      </c>
      <c r="AX203" s="86">
        <f t="shared" si="276"/>
        <v>1000000</v>
      </c>
      <c r="AY203" s="86">
        <f t="shared" si="276"/>
        <v>1000000</v>
      </c>
      <c r="AZ203" s="86">
        <f t="shared" si="276"/>
        <v>1000000</v>
      </c>
      <c r="BA203" s="86">
        <f t="shared" si="276"/>
        <v>1000000</v>
      </c>
      <c r="BB203" s="86">
        <f t="shared" si="276"/>
        <v>1000000</v>
      </c>
      <c r="BC203" s="86">
        <f t="shared" si="276"/>
        <v>1000000</v>
      </c>
      <c r="BD203" s="86">
        <f t="shared" si="276"/>
        <v>1000000</v>
      </c>
      <c r="BE203" s="86">
        <f t="shared" si="276"/>
        <v>1000000</v>
      </c>
      <c r="BF203" s="86">
        <f t="shared" si="276"/>
        <v>1000000</v>
      </c>
    </row>
    <row r="204" spans="1:58" x14ac:dyDescent="0.3">
      <c r="A204" s="8"/>
      <c r="B204" s="83" t="str">
        <f>"1.5Y "&amp;$B$202</f>
        <v>1.5Y Receita Anual da Loja Ramp-up</v>
      </c>
      <c r="C204" s="140" t="s">
        <v>95</v>
      </c>
      <c r="D204" s="139">
        <f>SUM($W$203:$AH$203)</f>
        <v>10750000</v>
      </c>
      <c r="E204" s="139">
        <f>SUM($W$210:$AH$210)</f>
        <v>15625000.000000002</v>
      </c>
      <c r="F204" s="99"/>
      <c r="G204" s="99"/>
      <c r="H204" s="99"/>
      <c r="I204" s="99"/>
      <c r="J204" s="99"/>
      <c r="K204" s="99"/>
      <c r="L204" s="99"/>
      <c r="O204" s="80" t="s">
        <v>86</v>
      </c>
      <c r="P204" s="53"/>
      <c r="Q204" s="90">
        <f>($AB$203-$P$203)/12</f>
        <v>83333.333333333328</v>
      </c>
      <c r="R204" s="90">
        <f t="shared" ref="R204:AA204" si="277">Q204</f>
        <v>83333.333333333328</v>
      </c>
      <c r="S204" s="90">
        <f t="shared" si="277"/>
        <v>83333.333333333328</v>
      </c>
      <c r="T204" s="90">
        <f t="shared" si="277"/>
        <v>83333.333333333328</v>
      </c>
      <c r="U204" s="90">
        <f t="shared" si="277"/>
        <v>83333.333333333328</v>
      </c>
      <c r="V204" s="90">
        <f t="shared" si="277"/>
        <v>83333.333333333328</v>
      </c>
      <c r="W204" s="90">
        <f t="shared" si="277"/>
        <v>83333.333333333328</v>
      </c>
      <c r="X204" s="90">
        <f t="shared" si="277"/>
        <v>83333.333333333328</v>
      </c>
      <c r="Y204" s="90">
        <f t="shared" si="277"/>
        <v>83333.333333333328</v>
      </c>
      <c r="Z204" s="90">
        <f t="shared" si="277"/>
        <v>83333.333333333328</v>
      </c>
      <c r="AA204" s="90">
        <f t="shared" si="277"/>
        <v>83333.333333333328</v>
      </c>
      <c r="AB204" s="90">
        <v>0</v>
      </c>
      <c r="AC204" s="90">
        <v>0</v>
      </c>
      <c r="AD204" s="90">
        <v>0</v>
      </c>
      <c r="AE204" s="90">
        <v>0</v>
      </c>
      <c r="AF204" s="90">
        <v>0</v>
      </c>
      <c r="AG204" s="90">
        <v>0</v>
      </c>
      <c r="AH204" s="90">
        <v>0</v>
      </c>
      <c r="AI204" s="90">
        <v>0</v>
      </c>
      <c r="AJ204" s="90">
        <v>0</v>
      </c>
      <c r="AK204" s="90">
        <v>0</v>
      </c>
      <c r="AL204" s="90">
        <v>0</v>
      </c>
      <c r="AM204" s="90">
        <v>0</v>
      </c>
      <c r="AN204" s="90">
        <v>0</v>
      </c>
      <c r="AO204" s="90">
        <v>0</v>
      </c>
      <c r="AP204" s="90">
        <v>0</v>
      </c>
      <c r="AQ204" s="90">
        <v>0</v>
      </c>
      <c r="AR204" s="90">
        <v>0</v>
      </c>
      <c r="AS204" s="90">
        <v>0</v>
      </c>
      <c r="AT204" s="90">
        <v>0</v>
      </c>
      <c r="AU204" s="90">
        <v>0</v>
      </c>
      <c r="AV204" s="90">
        <v>0</v>
      </c>
      <c r="AW204" s="90">
        <v>0</v>
      </c>
      <c r="AX204" s="90">
        <v>0</v>
      </c>
      <c r="AY204" s="90">
        <v>0</v>
      </c>
      <c r="AZ204" s="90">
        <v>0</v>
      </c>
      <c r="BA204" s="90">
        <v>0</v>
      </c>
      <c r="BB204" s="90">
        <v>0</v>
      </c>
      <c r="BC204" s="90">
        <v>0</v>
      </c>
      <c r="BD204" s="90">
        <v>0</v>
      </c>
      <c r="BE204" s="90">
        <v>0</v>
      </c>
      <c r="BF204" s="90">
        <v>0</v>
      </c>
    </row>
    <row r="205" spans="1:58" x14ac:dyDescent="0.3">
      <c r="A205" s="8"/>
      <c r="B205" s="79" t="str">
        <f>"2.5Y "&amp;$B$202</f>
        <v>2.5Y Receita Anual da Loja Ramp-up</v>
      </c>
      <c r="C205" s="110" t="s">
        <v>109</v>
      </c>
      <c r="D205" s="108">
        <f>SUM($AI$203:$AT$203)</f>
        <v>12000000</v>
      </c>
      <c r="E205" s="108">
        <f>SUM($AI$210:$AT$210)</f>
        <v>28437500</v>
      </c>
      <c r="F205" s="99"/>
      <c r="G205" s="99"/>
      <c r="H205" s="99"/>
      <c r="I205" s="99"/>
      <c r="J205" s="99"/>
      <c r="K205" s="99"/>
      <c r="L205" s="99"/>
      <c r="O205" s="87" t="s">
        <v>181</v>
      </c>
      <c r="P205" s="88"/>
      <c r="Q205" s="88"/>
      <c r="R205" s="88">
        <f t="shared" ref="R205:BF205" si="278">R203/Q203-1</f>
        <v>1</v>
      </c>
      <c r="S205" s="88">
        <f t="shared" si="278"/>
        <v>0.5</v>
      </c>
      <c r="T205" s="88">
        <f t="shared" si="278"/>
        <v>0.33333333333333326</v>
      </c>
      <c r="U205" s="88">
        <f t="shared" si="278"/>
        <v>0.25</v>
      </c>
      <c r="V205" s="88">
        <f t="shared" si="278"/>
        <v>0.19999999999999996</v>
      </c>
      <c r="W205" s="88">
        <f t="shared" si="278"/>
        <v>0.16666666666666674</v>
      </c>
      <c r="X205" s="88">
        <f t="shared" si="278"/>
        <v>0.14285714285714302</v>
      </c>
      <c r="Y205" s="88">
        <f t="shared" si="278"/>
        <v>0.125</v>
      </c>
      <c r="Z205" s="88">
        <f t="shared" si="278"/>
        <v>0.11111111111111116</v>
      </c>
      <c r="AA205" s="88">
        <f t="shared" si="278"/>
        <v>0.10000000000000009</v>
      </c>
      <c r="AB205" s="88">
        <f t="shared" si="278"/>
        <v>9.0909090909090828E-2</v>
      </c>
      <c r="AC205" s="88">
        <f t="shared" si="278"/>
        <v>0</v>
      </c>
      <c r="AD205" s="88">
        <f t="shared" si="278"/>
        <v>0</v>
      </c>
      <c r="AE205" s="88">
        <f t="shared" si="278"/>
        <v>0</v>
      </c>
      <c r="AF205" s="88">
        <f t="shared" si="278"/>
        <v>0</v>
      </c>
      <c r="AG205" s="88">
        <f t="shared" si="278"/>
        <v>0</v>
      </c>
      <c r="AH205" s="88">
        <f t="shared" si="278"/>
        <v>0</v>
      </c>
      <c r="AI205" s="88">
        <f t="shared" si="278"/>
        <v>0</v>
      </c>
      <c r="AJ205" s="88">
        <f t="shared" si="278"/>
        <v>0</v>
      </c>
      <c r="AK205" s="88">
        <f t="shared" si="278"/>
        <v>0</v>
      </c>
      <c r="AL205" s="88">
        <f t="shared" si="278"/>
        <v>0</v>
      </c>
      <c r="AM205" s="88">
        <f t="shared" si="278"/>
        <v>0</v>
      </c>
      <c r="AN205" s="88">
        <f t="shared" si="278"/>
        <v>0</v>
      </c>
      <c r="AO205" s="88">
        <f t="shared" si="278"/>
        <v>0</v>
      </c>
      <c r="AP205" s="88">
        <f t="shared" si="278"/>
        <v>0</v>
      </c>
      <c r="AQ205" s="88">
        <f t="shared" si="278"/>
        <v>0</v>
      </c>
      <c r="AR205" s="88">
        <f t="shared" si="278"/>
        <v>0</v>
      </c>
      <c r="AS205" s="88">
        <f t="shared" si="278"/>
        <v>0</v>
      </c>
      <c r="AT205" s="88">
        <f t="shared" si="278"/>
        <v>0</v>
      </c>
      <c r="AU205" s="88">
        <f t="shared" si="278"/>
        <v>0</v>
      </c>
      <c r="AV205" s="88">
        <f t="shared" si="278"/>
        <v>0</v>
      </c>
      <c r="AW205" s="88">
        <f t="shared" si="278"/>
        <v>0</v>
      </c>
      <c r="AX205" s="88">
        <f t="shared" si="278"/>
        <v>0</v>
      </c>
      <c r="AY205" s="88">
        <f t="shared" si="278"/>
        <v>0</v>
      </c>
      <c r="AZ205" s="88">
        <f t="shared" si="278"/>
        <v>0</v>
      </c>
      <c r="BA205" s="88">
        <f t="shared" si="278"/>
        <v>0</v>
      </c>
      <c r="BB205" s="88">
        <f t="shared" si="278"/>
        <v>0</v>
      </c>
      <c r="BC205" s="88">
        <f t="shared" si="278"/>
        <v>0</v>
      </c>
      <c r="BD205" s="88">
        <f t="shared" si="278"/>
        <v>0</v>
      </c>
      <c r="BE205" s="88">
        <f t="shared" si="278"/>
        <v>0</v>
      </c>
      <c r="BF205" s="88">
        <f t="shared" si="278"/>
        <v>0</v>
      </c>
    </row>
    <row r="206" spans="1:58" x14ac:dyDescent="0.3">
      <c r="A206" s="8"/>
      <c r="B206" s="83" t="str">
        <f>"3.5Y "&amp;$B$202</f>
        <v>3.5Y Receita Anual da Loja Ramp-up</v>
      </c>
      <c r="C206" s="140" t="s">
        <v>127</v>
      </c>
      <c r="D206" s="139">
        <f>SUM(AU203:BF203)</f>
        <v>12000000</v>
      </c>
      <c r="E206" s="139">
        <f>SUM($AU$210:$BF$210)</f>
        <v>30000000</v>
      </c>
      <c r="F206" s="99"/>
      <c r="G206" s="99"/>
      <c r="H206" s="99"/>
      <c r="I206" s="99"/>
      <c r="J206" s="99"/>
      <c r="K206" s="99"/>
      <c r="L206" s="99"/>
    </row>
    <row r="207" spans="1:58" x14ac:dyDescent="0.3">
      <c r="A207" s="8"/>
      <c r="B207" s="79" t="str">
        <f>"+Y "&amp;$B$202</f>
        <v>+Y Receita Anual da Loja Ramp-up</v>
      </c>
      <c r="C207" s="111" t="s">
        <v>128</v>
      </c>
      <c r="D207" s="102">
        <f>Premissas!$F$28*12*1000000</f>
        <v>12000000</v>
      </c>
      <c r="E207" s="102">
        <f>Premissas!$G$28*12*1000000</f>
        <v>30000000</v>
      </c>
      <c r="F207" s="99"/>
      <c r="G207" s="99"/>
      <c r="H207" s="99"/>
      <c r="I207" s="99"/>
      <c r="J207" s="99"/>
      <c r="K207" s="99"/>
      <c r="L207" s="99"/>
    </row>
    <row r="208" spans="1:58" x14ac:dyDescent="0.3">
      <c r="A208" s="8"/>
      <c r="B208" s="91" t="s">
        <v>69</v>
      </c>
      <c r="C208" s="92"/>
      <c r="D208" s="93" t="str">
        <f>IF(ABS(D207-D206)&gt;0.001,"Erro","Check")</f>
        <v>Check</v>
      </c>
      <c r="E208" s="93" t="str">
        <f>IF(ABS(E207-E206)&gt;0.001,"Erro","Check")</f>
        <v>Check</v>
      </c>
      <c r="F208" s="99"/>
      <c r="G208" s="99"/>
      <c r="H208" s="99"/>
      <c r="I208" s="99"/>
      <c r="J208" s="99"/>
      <c r="K208" s="99"/>
      <c r="L208" s="99"/>
      <c r="V208" s="89" t="s">
        <v>87</v>
      </c>
      <c r="AB208" s="89" t="s">
        <v>88</v>
      </c>
      <c r="AH208" s="89" t="s">
        <v>95</v>
      </c>
      <c r="AN208" s="89" t="s">
        <v>102</v>
      </c>
      <c r="AT208" s="89" t="s">
        <v>109</v>
      </c>
      <c r="AZ208" s="89" t="s">
        <v>120</v>
      </c>
      <c r="BF208" s="89" t="s">
        <v>127</v>
      </c>
    </row>
    <row r="209" spans="1:58" x14ac:dyDescent="0.3">
      <c r="A209" s="8"/>
      <c r="B209" s="80"/>
      <c r="C209" s="77"/>
      <c r="D209" s="99"/>
      <c r="E209" s="99"/>
      <c r="F209" s="99"/>
      <c r="G209" s="99"/>
      <c r="H209" s="99"/>
      <c r="I209" s="99"/>
      <c r="J209" s="99"/>
      <c r="K209" s="99"/>
      <c r="L209" s="99"/>
      <c r="O209" s="84" t="s">
        <v>112</v>
      </c>
      <c r="P209" s="89" t="s">
        <v>84</v>
      </c>
      <c r="Q209" s="89" t="s">
        <v>72</v>
      </c>
      <c r="R209" s="89" t="s">
        <v>73</v>
      </c>
      <c r="S209" s="89" t="s">
        <v>74</v>
      </c>
      <c r="T209" s="89" t="s">
        <v>75</v>
      </c>
      <c r="U209" s="89" t="s">
        <v>76</v>
      </c>
      <c r="V209" s="89" t="s">
        <v>77</v>
      </c>
      <c r="W209" s="89" t="s">
        <v>78</v>
      </c>
      <c r="X209" s="89" t="s">
        <v>79</v>
      </c>
      <c r="Y209" s="89" t="s">
        <v>80</v>
      </c>
      <c r="Z209" s="89" t="s">
        <v>81</v>
      </c>
      <c r="AA209" s="89" t="s">
        <v>82</v>
      </c>
      <c r="AB209" s="89" t="s">
        <v>83</v>
      </c>
      <c r="AC209" s="89" t="s">
        <v>89</v>
      </c>
      <c r="AD209" s="89" t="s">
        <v>90</v>
      </c>
      <c r="AE209" s="89" t="s">
        <v>91</v>
      </c>
      <c r="AF209" s="89" t="s">
        <v>92</v>
      </c>
      <c r="AG209" s="89" t="s">
        <v>93</v>
      </c>
      <c r="AH209" s="89" t="s">
        <v>94</v>
      </c>
      <c r="AI209" s="89" t="s">
        <v>96</v>
      </c>
      <c r="AJ209" s="89" t="s">
        <v>97</v>
      </c>
      <c r="AK209" s="89" t="s">
        <v>98</v>
      </c>
      <c r="AL209" s="89" t="s">
        <v>99</v>
      </c>
      <c r="AM209" s="89" t="s">
        <v>100</v>
      </c>
      <c r="AN209" s="89" t="s">
        <v>101</v>
      </c>
      <c r="AO209" s="89" t="s">
        <v>103</v>
      </c>
      <c r="AP209" s="89" t="s">
        <v>104</v>
      </c>
      <c r="AQ209" s="89" t="s">
        <v>105</v>
      </c>
      <c r="AR209" s="89" t="s">
        <v>106</v>
      </c>
      <c r="AS209" s="89" t="s">
        <v>107</v>
      </c>
      <c r="AT209" s="89" t="s">
        <v>108</v>
      </c>
      <c r="AU209" s="89" t="s">
        <v>114</v>
      </c>
      <c r="AV209" s="89" t="s">
        <v>115</v>
      </c>
      <c r="AW209" s="89" t="s">
        <v>116</v>
      </c>
      <c r="AX209" s="89" t="s">
        <v>117</v>
      </c>
      <c r="AY209" s="89" t="s">
        <v>118</v>
      </c>
      <c r="AZ209" s="89" t="s">
        <v>119</v>
      </c>
      <c r="BA209" s="89" t="s">
        <v>121</v>
      </c>
      <c r="BB209" s="89" t="s">
        <v>122</v>
      </c>
      <c r="BC209" s="89" t="s">
        <v>123</v>
      </c>
      <c r="BD209" s="89" t="s">
        <v>124</v>
      </c>
      <c r="BE209" s="89" t="s">
        <v>125</v>
      </c>
      <c r="BF209" s="89" t="s">
        <v>126</v>
      </c>
    </row>
    <row r="210" spans="1:58" x14ac:dyDescent="0.3">
      <c r="A210" s="8"/>
      <c r="B210" s="19"/>
      <c r="C210" s="16"/>
      <c r="D210" s="99"/>
      <c r="E210" s="99"/>
      <c r="F210" s="99"/>
      <c r="G210" s="99"/>
      <c r="H210" s="99"/>
      <c r="I210" s="99"/>
      <c r="J210" s="99"/>
      <c r="K210" s="99"/>
      <c r="L210" s="99"/>
      <c r="O210" s="79" t="s">
        <v>398</v>
      </c>
      <c r="P210" s="86">
        <v>0</v>
      </c>
      <c r="Q210" s="86">
        <f>P210+Q211</f>
        <v>104166.66666666667</v>
      </c>
      <c r="R210" s="86">
        <f>Q210+R211</f>
        <v>208333.33333333334</v>
      </c>
      <c r="S210" s="86">
        <f t="shared" ref="S210" si="279">R210+S211</f>
        <v>312500</v>
      </c>
      <c r="T210" s="86">
        <f t="shared" ref="T210" si="280">S210+T211</f>
        <v>416666.66666666669</v>
      </c>
      <c r="U210" s="86">
        <f t="shared" ref="U210" si="281">T210+U211</f>
        <v>520833.33333333337</v>
      </c>
      <c r="V210" s="86">
        <f t="shared" ref="V210" si="282">U210+V211</f>
        <v>625000</v>
      </c>
      <c r="W210" s="86">
        <f t="shared" ref="W210" si="283">V210+W211</f>
        <v>729166.66666666663</v>
      </c>
      <c r="X210" s="86">
        <f t="shared" ref="X210" si="284">W210+X211</f>
        <v>833333.33333333326</v>
      </c>
      <c r="Y210" s="86">
        <f t="shared" ref="Y210" si="285">X210+Y211</f>
        <v>937499.99999999988</v>
      </c>
      <c r="Z210" s="86">
        <f t="shared" ref="Z210" si="286">Y210+Z211</f>
        <v>1041666.6666666665</v>
      </c>
      <c r="AA210" s="86">
        <f t="shared" ref="AA210" si="287">Z210+AA211</f>
        <v>1145833.3333333333</v>
      </c>
      <c r="AB210" s="86">
        <f t="shared" ref="AB210" si="288">AA210+AB211</f>
        <v>1250000</v>
      </c>
      <c r="AC210" s="86">
        <f t="shared" ref="AC210" si="289">AB210+AC211</f>
        <v>1354166.6666666667</v>
      </c>
      <c r="AD210" s="86">
        <f t="shared" ref="AD210" si="290">AC210+AD211</f>
        <v>1458333.3333333335</v>
      </c>
      <c r="AE210" s="86">
        <f t="shared" ref="AE210" si="291">AD210+AE211</f>
        <v>1562500.0000000002</v>
      </c>
      <c r="AF210" s="86">
        <f t="shared" ref="AF210" si="292">AE210+AF211</f>
        <v>1666666.666666667</v>
      </c>
      <c r="AG210" s="86">
        <f t="shared" ref="AG210" si="293">AF210+AG211</f>
        <v>1770833.3333333337</v>
      </c>
      <c r="AH210" s="86">
        <f t="shared" ref="AH210" si="294">AG210+AH211</f>
        <v>1875000.0000000005</v>
      </c>
      <c r="AI210" s="86">
        <f t="shared" ref="AI210" si="295">AH210+AI211</f>
        <v>1979166.6666666672</v>
      </c>
      <c r="AJ210" s="86">
        <f t="shared" ref="AJ210" si="296">AI210+AJ211</f>
        <v>2083333.333333334</v>
      </c>
      <c r="AK210" s="86">
        <f t="shared" ref="AK210" si="297">AJ210+AK211</f>
        <v>2187500.0000000005</v>
      </c>
      <c r="AL210" s="86">
        <f t="shared" ref="AL210" si="298">AK210+AL211</f>
        <v>2291666.666666667</v>
      </c>
      <c r="AM210" s="86">
        <f t="shared" ref="AM210" si="299">AL210+AM211</f>
        <v>2395833.3333333335</v>
      </c>
      <c r="AN210" s="90">
        <f>Premissas!$G$28*1000000</f>
        <v>2500000</v>
      </c>
      <c r="AO210" s="86">
        <f>AN210</f>
        <v>2500000</v>
      </c>
      <c r="AP210" s="86">
        <f t="shared" ref="AP210:AT210" si="300">AO210</f>
        <v>2500000</v>
      </c>
      <c r="AQ210" s="86">
        <f t="shared" si="300"/>
        <v>2500000</v>
      </c>
      <c r="AR210" s="86">
        <f t="shared" si="300"/>
        <v>2500000</v>
      </c>
      <c r="AS210" s="86">
        <f t="shared" si="300"/>
        <v>2500000</v>
      </c>
      <c r="AT210" s="86">
        <f t="shared" si="300"/>
        <v>2500000</v>
      </c>
      <c r="AU210" s="86">
        <f t="shared" ref="AU210:BF210" si="301">AT210</f>
        <v>2500000</v>
      </c>
      <c r="AV210" s="86">
        <f t="shared" si="301"/>
        <v>2500000</v>
      </c>
      <c r="AW210" s="86">
        <f t="shared" si="301"/>
        <v>2500000</v>
      </c>
      <c r="AX210" s="86">
        <f t="shared" si="301"/>
        <v>2500000</v>
      </c>
      <c r="AY210" s="86">
        <f t="shared" si="301"/>
        <v>2500000</v>
      </c>
      <c r="AZ210" s="86">
        <f t="shared" si="301"/>
        <v>2500000</v>
      </c>
      <c r="BA210" s="86">
        <f t="shared" si="301"/>
        <v>2500000</v>
      </c>
      <c r="BB210" s="86">
        <f t="shared" si="301"/>
        <v>2500000</v>
      </c>
      <c r="BC210" s="86">
        <f t="shared" si="301"/>
        <v>2500000</v>
      </c>
      <c r="BD210" s="86">
        <f t="shared" si="301"/>
        <v>2500000</v>
      </c>
      <c r="BE210" s="86">
        <f t="shared" si="301"/>
        <v>2500000</v>
      </c>
      <c r="BF210" s="86">
        <f t="shared" si="301"/>
        <v>2500000</v>
      </c>
    </row>
    <row r="211" spans="1:58" x14ac:dyDescent="0.3">
      <c r="A211" s="8"/>
      <c r="B211" s="78" t="s">
        <v>113</v>
      </c>
      <c r="C211" s="22"/>
      <c r="D211" s="100"/>
      <c r="E211" s="100"/>
      <c r="F211" s="100"/>
      <c r="G211" s="101">
        <f t="shared" ref="G211:L211" si="302">G212+G214</f>
        <v>6</v>
      </c>
      <c r="H211" s="101">
        <f t="shared" si="302"/>
        <v>12</v>
      </c>
      <c r="I211" s="101">
        <f t="shared" si="302"/>
        <v>18</v>
      </c>
      <c r="J211" s="101">
        <f t="shared" si="302"/>
        <v>22</v>
      </c>
      <c r="K211" s="101">
        <f t="shared" si="302"/>
        <v>22</v>
      </c>
      <c r="L211" s="101">
        <f t="shared" si="302"/>
        <v>22</v>
      </c>
      <c r="O211" s="80" t="s">
        <v>86</v>
      </c>
      <c r="P211" s="53"/>
      <c r="Q211" s="90">
        <f>($AN$210-$P$210)/(2*12)</f>
        <v>104166.66666666667</v>
      </c>
      <c r="R211" s="90">
        <f>Q211</f>
        <v>104166.66666666667</v>
      </c>
      <c r="S211" s="90">
        <f t="shared" ref="S211:AM211" si="303">R211</f>
        <v>104166.66666666667</v>
      </c>
      <c r="T211" s="90">
        <f t="shared" si="303"/>
        <v>104166.66666666667</v>
      </c>
      <c r="U211" s="90">
        <f t="shared" si="303"/>
        <v>104166.66666666667</v>
      </c>
      <c r="V211" s="90">
        <f t="shared" si="303"/>
        <v>104166.66666666667</v>
      </c>
      <c r="W211" s="90">
        <f t="shared" si="303"/>
        <v>104166.66666666667</v>
      </c>
      <c r="X211" s="90">
        <f t="shared" si="303"/>
        <v>104166.66666666667</v>
      </c>
      <c r="Y211" s="90">
        <f t="shared" si="303"/>
        <v>104166.66666666667</v>
      </c>
      <c r="Z211" s="90">
        <f t="shared" si="303"/>
        <v>104166.66666666667</v>
      </c>
      <c r="AA211" s="90">
        <f t="shared" si="303"/>
        <v>104166.66666666667</v>
      </c>
      <c r="AB211" s="90">
        <f t="shared" si="303"/>
        <v>104166.66666666667</v>
      </c>
      <c r="AC211" s="90">
        <f t="shared" si="303"/>
        <v>104166.66666666667</v>
      </c>
      <c r="AD211" s="90">
        <f t="shared" si="303"/>
        <v>104166.66666666667</v>
      </c>
      <c r="AE211" s="90">
        <f t="shared" si="303"/>
        <v>104166.66666666667</v>
      </c>
      <c r="AF211" s="90">
        <f t="shared" si="303"/>
        <v>104166.66666666667</v>
      </c>
      <c r="AG211" s="90">
        <f t="shared" si="303"/>
        <v>104166.66666666667</v>
      </c>
      <c r="AH211" s="90">
        <f t="shared" si="303"/>
        <v>104166.66666666667</v>
      </c>
      <c r="AI211" s="90">
        <f t="shared" si="303"/>
        <v>104166.66666666667</v>
      </c>
      <c r="AJ211" s="90">
        <f t="shared" si="303"/>
        <v>104166.66666666667</v>
      </c>
      <c r="AK211" s="90">
        <f t="shared" si="303"/>
        <v>104166.66666666667</v>
      </c>
      <c r="AL211" s="90">
        <f t="shared" si="303"/>
        <v>104166.66666666667</v>
      </c>
      <c r="AM211" s="90">
        <f t="shared" si="303"/>
        <v>104166.66666666667</v>
      </c>
      <c r="AN211" s="90">
        <v>0</v>
      </c>
      <c r="AO211" s="90">
        <v>0</v>
      </c>
      <c r="AP211" s="90">
        <v>0</v>
      </c>
      <c r="AQ211" s="90">
        <v>0</v>
      </c>
      <c r="AR211" s="90">
        <v>0</v>
      </c>
      <c r="AS211" s="90">
        <v>0</v>
      </c>
      <c r="AT211" s="90">
        <v>0</v>
      </c>
      <c r="AU211" s="90">
        <v>0</v>
      </c>
      <c r="AV211" s="90">
        <v>0</v>
      </c>
      <c r="AW211" s="90">
        <v>0</v>
      </c>
      <c r="AX211" s="90">
        <v>0</v>
      </c>
      <c r="AY211" s="90">
        <v>0</v>
      </c>
      <c r="AZ211" s="90">
        <v>0</v>
      </c>
      <c r="BA211" s="90">
        <v>0</v>
      </c>
      <c r="BB211" s="90">
        <v>0</v>
      </c>
      <c r="BC211" s="90">
        <v>0</v>
      </c>
      <c r="BD211" s="90">
        <v>0</v>
      </c>
      <c r="BE211" s="90">
        <v>0</v>
      </c>
      <c r="BF211" s="90">
        <v>0</v>
      </c>
    </row>
    <row r="212" spans="1:58" x14ac:dyDescent="0.3">
      <c r="A212" s="8"/>
      <c r="B212" s="79" t="s">
        <v>65</v>
      </c>
      <c r="C212" s="82"/>
      <c r="D212" s="108"/>
      <c r="E212" s="108"/>
      <c r="F212" s="108"/>
      <c r="G212" s="103">
        <f>Premissas!$G$17</f>
        <v>4</v>
      </c>
      <c r="H212" s="102">
        <f>G212+H213</f>
        <v>8</v>
      </c>
      <c r="I212" s="102">
        <f t="shared" ref="I212:L212" si="304">H212+I213</f>
        <v>12</v>
      </c>
      <c r="J212" s="102">
        <f t="shared" si="304"/>
        <v>15</v>
      </c>
      <c r="K212" s="102">
        <f t="shared" si="304"/>
        <v>15</v>
      </c>
      <c r="L212" s="102">
        <f t="shared" si="304"/>
        <v>15</v>
      </c>
      <c r="O212" s="87" t="s">
        <v>181</v>
      </c>
      <c r="P212" s="88"/>
      <c r="Q212" s="88"/>
      <c r="R212" s="88">
        <f t="shared" ref="R212:AT212" si="305">R210/Q210-1</f>
        <v>1</v>
      </c>
      <c r="S212" s="88">
        <f t="shared" si="305"/>
        <v>0.5</v>
      </c>
      <c r="T212" s="88">
        <f t="shared" si="305"/>
        <v>0.33333333333333348</v>
      </c>
      <c r="U212" s="88">
        <f t="shared" si="305"/>
        <v>0.25</v>
      </c>
      <c r="V212" s="88">
        <f t="shared" si="305"/>
        <v>0.19999999999999996</v>
      </c>
      <c r="W212" s="88">
        <f t="shared" si="305"/>
        <v>0.16666666666666652</v>
      </c>
      <c r="X212" s="88">
        <f t="shared" si="305"/>
        <v>0.14285714285714279</v>
      </c>
      <c r="Y212" s="88">
        <f t="shared" si="305"/>
        <v>0.125</v>
      </c>
      <c r="Z212" s="88">
        <f t="shared" si="305"/>
        <v>0.11111111111111116</v>
      </c>
      <c r="AA212" s="88">
        <f t="shared" si="305"/>
        <v>0.10000000000000009</v>
      </c>
      <c r="AB212" s="88">
        <f t="shared" si="305"/>
        <v>9.090909090909105E-2</v>
      </c>
      <c r="AC212" s="88">
        <f t="shared" si="305"/>
        <v>8.3333333333333481E-2</v>
      </c>
      <c r="AD212" s="88">
        <f t="shared" si="305"/>
        <v>7.6923076923076872E-2</v>
      </c>
      <c r="AE212" s="88">
        <f t="shared" si="305"/>
        <v>7.1428571428571397E-2</v>
      </c>
      <c r="AF212" s="88">
        <f t="shared" si="305"/>
        <v>6.6666666666666652E-2</v>
      </c>
      <c r="AG212" s="88">
        <f t="shared" si="305"/>
        <v>6.25E-2</v>
      </c>
      <c r="AH212" s="88">
        <f t="shared" si="305"/>
        <v>5.8823529411764719E-2</v>
      </c>
      <c r="AI212" s="88">
        <f t="shared" si="305"/>
        <v>5.555555555555558E-2</v>
      </c>
      <c r="AJ212" s="88">
        <f t="shared" si="305"/>
        <v>5.2631578947368363E-2</v>
      </c>
      <c r="AK212" s="88">
        <f t="shared" si="305"/>
        <v>4.9999999999999822E-2</v>
      </c>
      <c r="AL212" s="88">
        <f t="shared" si="305"/>
        <v>4.761904761904745E-2</v>
      </c>
      <c r="AM212" s="88">
        <f t="shared" si="305"/>
        <v>4.5454545454545414E-2</v>
      </c>
      <c r="AN212" s="88">
        <f t="shared" si="305"/>
        <v>4.3478260869565188E-2</v>
      </c>
      <c r="AO212" s="88">
        <f t="shared" si="305"/>
        <v>0</v>
      </c>
      <c r="AP212" s="88">
        <f t="shared" si="305"/>
        <v>0</v>
      </c>
      <c r="AQ212" s="88">
        <f t="shared" si="305"/>
        <v>0</v>
      </c>
      <c r="AR212" s="88">
        <f t="shared" si="305"/>
        <v>0</v>
      </c>
      <c r="AS212" s="88">
        <f t="shared" si="305"/>
        <v>0</v>
      </c>
      <c r="AT212" s="88">
        <f t="shared" si="305"/>
        <v>0</v>
      </c>
      <c r="AU212" s="88">
        <f t="shared" ref="AU212:BF212" si="306">AU210/AT210-1</f>
        <v>0</v>
      </c>
      <c r="AV212" s="88">
        <f t="shared" si="306"/>
        <v>0</v>
      </c>
      <c r="AW212" s="88">
        <f t="shared" si="306"/>
        <v>0</v>
      </c>
      <c r="AX212" s="88">
        <f t="shared" si="306"/>
        <v>0</v>
      </c>
      <c r="AY212" s="88">
        <f t="shared" si="306"/>
        <v>0</v>
      </c>
      <c r="AZ212" s="88">
        <f t="shared" si="306"/>
        <v>0</v>
      </c>
      <c r="BA212" s="88">
        <f t="shared" si="306"/>
        <v>0</v>
      </c>
      <c r="BB212" s="88">
        <f t="shared" si="306"/>
        <v>0</v>
      </c>
      <c r="BC212" s="88">
        <f t="shared" si="306"/>
        <v>0</v>
      </c>
      <c r="BD212" s="88">
        <f t="shared" si="306"/>
        <v>0</v>
      </c>
      <c r="BE212" s="88">
        <f t="shared" si="306"/>
        <v>0</v>
      </c>
      <c r="BF212" s="88">
        <f t="shared" si="306"/>
        <v>0</v>
      </c>
    </row>
    <row r="213" spans="1:58" x14ac:dyDescent="0.3">
      <c r="A213" s="8"/>
      <c r="B213" s="141" t="s">
        <v>66</v>
      </c>
      <c r="C213" s="136"/>
      <c r="D213" s="139"/>
      <c r="E213" s="139"/>
      <c r="F213" s="139"/>
      <c r="G213" s="103"/>
      <c r="H213" s="103">
        <f>Premissas!C22</f>
        <v>4</v>
      </c>
      <c r="I213" s="103">
        <f>Premissas!D22</f>
        <v>4</v>
      </c>
      <c r="J213" s="103">
        <f>Premissas!E22</f>
        <v>3</v>
      </c>
      <c r="K213" s="103">
        <f>Premissas!F22</f>
        <v>0</v>
      </c>
      <c r="L213" s="103">
        <f>Premissas!G22</f>
        <v>0</v>
      </c>
    </row>
    <row r="214" spans="1:58" x14ac:dyDescent="0.3">
      <c r="A214" s="8"/>
      <c r="B214" s="79" t="s">
        <v>64</v>
      </c>
      <c r="C214" s="82"/>
      <c r="D214" s="108"/>
      <c r="E214" s="108"/>
      <c r="F214" s="108"/>
      <c r="G214" s="103">
        <f>Premissas!G18</f>
        <v>2</v>
      </c>
      <c r="H214" s="102">
        <f>G214+H215</f>
        <v>4</v>
      </c>
      <c r="I214" s="102">
        <f t="shared" ref="I214:L214" si="307">H214+I215</f>
        <v>6</v>
      </c>
      <c r="J214" s="102">
        <f t="shared" si="307"/>
        <v>7</v>
      </c>
      <c r="K214" s="102">
        <f t="shared" si="307"/>
        <v>7</v>
      </c>
      <c r="L214" s="102">
        <f t="shared" si="307"/>
        <v>7</v>
      </c>
    </row>
    <row r="215" spans="1:58" x14ac:dyDescent="0.3">
      <c r="A215" s="8"/>
      <c r="B215" s="142" t="s">
        <v>68</v>
      </c>
      <c r="C215" s="143"/>
      <c r="D215" s="144"/>
      <c r="E215" s="144"/>
      <c r="F215" s="144"/>
      <c r="G215" s="109"/>
      <c r="H215" s="109">
        <f>Premissas!C23</f>
        <v>2</v>
      </c>
      <c r="I215" s="109">
        <f>Premissas!D23</f>
        <v>2</v>
      </c>
      <c r="J215" s="109">
        <f>Premissas!E23</f>
        <v>1</v>
      </c>
      <c r="K215" s="109">
        <f>Premissas!F23</f>
        <v>0</v>
      </c>
      <c r="L215" s="109">
        <f>Premissas!G23</f>
        <v>0</v>
      </c>
    </row>
    <row r="216" spans="1:58" x14ac:dyDescent="0.3">
      <c r="A216" s="8"/>
      <c r="B216" s="19"/>
      <c r="C216" s="16"/>
      <c r="D216" s="99"/>
      <c r="E216" s="99"/>
      <c r="F216" s="99"/>
      <c r="G216" s="99"/>
      <c r="H216" s="99"/>
      <c r="I216" s="99"/>
      <c r="J216" s="99"/>
      <c r="K216" s="99"/>
      <c r="L216" s="99"/>
    </row>
    <row r="217" spans="1:58" x14ac:dyDescent="0.3">
      <c r="A217" s="8"/>
      <c r="B217" s="19"/>
      <c r="C217" s="16"/>
      <c r="D217" s="99"/>
      <c r="E217" s="99"/>
      <c r="F217" s="99"/>
      <c r="G217" s="99"/>
      <c r="H217" s="99"/>
      <c r="I217" s="99"/>
      <c r="J217" s="99"/>
      <c r="K217" s="99"/>
      <c r="L217" s="99"/>
    </row>
    <row r="218" spans="1:58" x14ac:dyDescent="0.3">
      <c r="A218" s="8" t="s">
        <v>2</v>
      </c>
      <c r="B218" s="9" t="s">
        <v>172</v>
      </c>
      <c r="C218" s="9"/>
      <c r="D218" s="40">
        <f>$D$6</f>
        <v>2018</v>
      </c>
      <c r="E218" s="40">
        <f>$E$6</f>
        <v>2019</v>
      </c>
      <c r="F218" s="40">
        <f>$F$6</f>
        <v>2020</v>
      </c>
      <c r="G218" s="40">
        <f>$G$6</f>
        <v>2021</v>
      </c>
      <c r="H218" s="201">
        <f>$H$6</f>
        <v>2022</v>
      </c>
      <c r="I218" s="201">
        <f>$I$6</f>
        <v>2023</v>
      </c>
      <c r="J218" s="201">
        <f>$J$6</f>
        <v>2024</v>
      </c>
      <c r="K218" s="201">
        <f>$K$6</f>
        <v>2025</v>
      </c>
      <c r="L218" s="201">
        <f>$L$6</f>
        <v>2026</v>
      </c>
    </row>
    <row r="219" spans="1:58" x14ac:dyDescent="0.3">
      <c r="A219" s="8"/>
      <c r="B219" s="19" t="s">
        <v>173</v>
      </c>
      <c r="C219" s="16"/>
      <c r="D219" s="104">
        <f>'Demonstrações Financeiras'!D31*1000</f>
        <v>-3613044.0000000005</v>
      </c>
      <c r="E219" s="104">
        <f>'Demonstrações Financeiras'!E31*1000</f>
        <v>-4485348.0000000009</v>
      </c>
      <c r="F219" s="104">
        <f>'Demonstrações Financeiras'!F31*1000</f>
        <v>-7428728.0000000009</v>
      </c>
      <c r="G219" s="104">
        <f>'Demonstrações Financeiras'!G31*1000</f>
        <v>-7669176.0000000009</v>
      </c>
      <c r="H219" s="104">
        <f>-H220*H221</f>
        <v>-4696954.3742048508</v>
      </c>
      <c r="I219" s="104">
        <f t="shared" ref="I219:L219" si="308">-I220*I221</f>
        <v>-6922512.2317947745</v>
      </c>
      <c r="J219" s="104">
        <f t="shared" si="308"/>
        <v>-16081604.596456237</v>
      </c>
      <c r="K219" s="104">
        <f t="shared" si="308"/>
        <v>-25133305.797304489</v>
      </c>
      <c r="L219" s="104">
        <f t="shared" si="308"/>
        <v>-29118019.622097209</v>
      </c>
    </row>
    <row r="220" spans="1:58" x14ac:dyDescent="0.3">
      <c r="A220" s="8"/>
      <c r="B220" s="19" t="s">
        <v>18</v>
      </c>
      <c r="C220" s="16"/>
      <c r="D220" s="104">
        <f>'Demonstrações Financeiras'!D29*1000</f>
        <v>10626600</v>
      </c>
      <c r="E220" s="104">
        <f>'Demonstrações Financeiras'!E29*1000</f>
        <v>13192200</v>
      </c>
      <c r="F220" s="104">
        <f>'Demonstrações Financeiras'!F29*1000</f>
        <v>21849200</v>
      </c>
      <c r="G220" s="104">
        <f>'Demonstrações Financeiras'!G29*1000</f>
        <v>22556400</v>
      </c>
      <c r="H220" s="104">
        <f>H35</f>
        <v>13814571.688837795</v>
      </c>
      <c r="I220" s="104">
        <f>I35</f>
        <v>20360330.09351404</v>
      </c>
      <c r="J220" s="104">
        <f>J35</f>
        <v>47298837.048400693</v>
      </c>
      <c r="K220" s="104">
        <f>K35</f>
        <v>73921487.639130846</v>
      </c>
      <c r="L220" s="104">
        <f>L35</f>
        <v>85641234.182638839</v>
      </c>
    </row>
    <row r="221" spans="1:58" x14ac:dyDescent="0.3">
      <c r="A221" s="8"/>
      <c r="B221" s="19" t="s">
        <v>174</v>
      </c>
      <c r="C221" s="16"/>
      <c r="D221" s="185">
        <f>-D219/D220</f>
        <v>0.34</v>
      </c>
      <c r="E221" s="185">
        <f t="shared" ref="E221:G221" si="309">-E219/E220</f>
        <v>0.34000000000000008</v>
      </c>
      <c r="F221" s="185">
        <f t="shared" si="309"/>
        <v>0.34</v>
      </c>
      <c r="G221" s="185">
        <f t="shared" si="309"/>
        <v>0.34</v>
      </c>
      <c r="H221" s="186">
        <f>Premissas!C57</f>
        <v>0.34</v>
      </c>
      <c r="I221" s="186">
        <f>Premissas!D57</f>
        <v>0.34</v>
      </c>
      <c r="J221" s="186">
        <f>Premissas!E57</f>
        <v>0.34</v>
      </c>
      <c r="K221" s="186">
        <f>Premissas!F57</f>
        <v>0.34</v>
      </c>
      <c r="L221" s="186">
        <f>Premissas!G57</f>
        <v>0.34</v>
      </c>
    </row>
    <row r="222" spans="1:58" x14ac:dyDescent="0.3">
      <c r="A222" s="8"/>
      <c r="B222" s="19"/>
      <c r="C222" s="16"/>
      <c r="D222" s="99"/>
      <c r="E222" s="99"/>
      <c r="F222" s="99"/>
      <c r="G222" s="99"/>
      <c r="H222" s="99"/>
      <c r="I222" s="99"/>
      <c r="J222" s="99"/>
      <c r="K222" s="99"/>
      <c r="L222" s="99"/>
    </row>
    <row r="223" spans="1:58" x14ac:dyDescent="0.3">
      <c r="A223" s="8"/>
      <c r="B223" s="19"/>
      <c r="C223" s="16"/>
      <c r="D223" s="99"/>
      <c r="E223" s="99"/>
      <c r="F223" s="99"/>
      <c r="G223" s="99"/>
      <c r="H223" s="99"/>
      <c r="I223" s="99"/>
      <c r="J223" s="99"/>
      <c r="K223" s="99"/>
      <c r="L223" s="99"/>
    </row>
    <row r="224" spans="1:58" x14ac:dyDescent="0.3">
      <c r="A224" s="8"/>
      <c r="B224" s="19"/>
      <c r="C224" s="16"/>
      <c r="D224" s="99"/>
      <c r="E224" s="99"/>
      <c r="F224" s="99"/>
      <c r="G224" s="99"/>
      <c r="H224" s="99"/>
      <c r="I224" s="99"/>
      <c r="J224" s="99"/>
      <c r="K224" s="99"/>
      <c r="L224" s="99"/>
    </row>
    <row r="225" spans="1:12" x14ac:dyDescent="0.3">
      <c r="A225" s="8"/>
      <c r="B225" s="19"/>
      <c r="C225" s="16"/>
      <c r="D225" s="99"/>
      <c r="E225" s="99"/>
      <c r="F225" s="99"/>
      <c r="G225" s="99"/>
      <c r="H225" s="99"/>
      <c r="I225" s="99"/>
      <c r="J225" s="99"/>
      <c r="K225" s="99"/>
      <c r="L225" s="99"/>
    </row>
    <row r="226" spans="1:12" x14ac:dyDescent="0.3">
      <c r="A226" s="8"/>
      <c r="B226" s="19"/>
      <c r="C226" s="16"/>
      <c r="D226" s="99"/>
      <c r="E226" s="99"/>
      <c r="F226" s="99"/>
      <c r="G226" s="99"/>
      <c r="H226" s="99"/>
      <c r="I226" s="99"/>
      <c r="J226" s="99"/>
      <c r="K226" s="99"/>
      <c r="L226" s="99"/>
    </row>
    <row r="227" spans="1:12" x14ac:dyDescent="0.3">
      <c r="A227" s="8"/>
      <c r="B227" s="19"/>
      <c r="C227" s="16"/>
      <c r="D227" s="99"/>
      <c r="E227" s="99"/>
      <c r="F227" s="99"/>
      <c r="G227" s="99"/>
      <c r="H227" s="99"/>
      <c r="I227" s="99"/>
      <c r="J227" s="99"/>
      <c r="K227" s="99"/>
      <c r="L227" s="99"/>
    </row>
    <row r="228" spans="1:12" x14ac:dyDescent="0.3">
      <c r="A228" s="8"/>
      <c r="B228" s="19"/>
      <c r="C228" s="16"/>
      <c r="D228" s="99"/>
      <c r="E228" s="99"/>
      <c r="F228" s="99"/>
      <c r="G228" s="99"/>
      <c r="H228" s="99"/>
      <c r="I228" s="99"/>
      <c r="J228" s="99"/>
      <c r="K228" s="99"/>
      <c r="L228" s="99"/>
    </row>
    <row r="229" spans="1:12" x14ac:dyDescent="0.3">
      <c r="A229" s="8"/>
      <c r="B229" s="19"/>
      <c r="C229" s="16"/>
      <c r="D229" s="99"/>
      <c r="E229" s="99"/>
      <c r="F229" s="99"/>
      <c r="G229" s="99"/>
      <c r="H229" s="99"/>
      <c r="I229" s="99"/>
      <c r="J229" s="99"/>
      <c r="K229" s="99"/>
      <c r="L229" s="99"/>
    </row>
    <row r="230" spans="1:12" x14ac:dyDescent="0.3">
      <c r="A230" s="8"/>
      <c r="B230" s="19"/>
      <c r="C230" s="16"/>
      <c r="D230" s="99"/>
      <c r="E230" s="99"/>
      <c r="F230" s="99"/>
      <c r="G230" s="99"/>
      <c r="H230" s="99"/>
      <c r="I230" s="99"/>
      <c r="J230" s="99"/>
      <c r="K230" s="99"/>
      <c r="L230" s="99"/>
    </row>
    <row r="231" spans="1:12" x14ac:dyDescent="0.3">
      <c r="A231" s="56"/>
      <c r="B231" s="19"/>
      <c r="C231" s="16"/>
      <c r="D231" s="99"/>
      <c r="E231" s="99"/>
      <c r="F231" s="99"/>
      <c r="G231" s="99"/>
      <c r="H231" s="99"/>
      <c r="I231" s="99"/>
      <c r="J231" s="99"/>
      <c r="K231" s="99"/>
      <c r="L231" s="99"/>
    </row>
    <row r="232" spans="1:12" x14ac:dyDescent="0.3">
      <c r="A232" s="8"/>
      <c r="B232" s="19"/>
      <c r="C232" s="16"/>
      <c r="D232" s="99"/>
      <c r="E232" s="99"/>
      <c r="F232" s="99"/>
      <c r="G232" s="99"/>
      <c r="H232" s="99"/>
      <c r="I232" s="99"/>
      <c r="J232" s="99"/>
      <c r="K232" s="99"/>
      <c r="L232" s="99"/>
    </row>
    <row r="233" spans="1:12" x14ac:dyDescent="0.3">
      <c r="A233" s="8"/>
      <c r="B233" s="19"/>
      <c r="C233" s="16"/>
      <c r="D233" s="99"/>
      <c r="E233" s="99"/>
      <c r="F233" s="99"/>
      <c r="G233" s="99"/>
      <c r="H233" s="99"/>
      <c r="I233" s="99"/>
      <c r="J233" s="99"/>
      <c r="K233" s="99"/>
      <c r="L233" s="99"/>
    </row>
    <row r="234" spans="1:12" x14ac:dyDescent="0.3">
      <c r="A234" s="8"/>
      <c r="B234" s="19"/>
      <c r="C234" s="16"/>
      <c r="D234" s="99"/>
      <c r="E234" s="99"/>
      <c r="F234" s="99"/>
      <c r="G234" s="99"/>
      <c r="H234" s="99"/>
      <c r="I234" s="99"/>
      <c r="J234" s="99"/>
      <c r="K234" s="99"/>
      <c r="L234" s="99"/>
    </row>
    <row r="235" spans="1:12" x14ac:dyDescent="0.3">
      <c r="A235" s="8"/>
      <c r="B235" s="19"/>
      <c r="C235" s="16"/>
      <c r="D235" s="99"/>
      <c r="E235" s="99"/>
      <c r="F235" s="99"/>
      <c r="G235" s="99"/>
      <c r="H235" s="99"/>
      <c r="I235" s="99"/>
      <c r="J235" s="99"/>
      <c r="K235" s="99"/>
      <c r="L235" s="99"/>
    </row>
    <row r="236" spans="1:12" x14ac:dyDescent="0.3">
      <c r="A236" s="8"/>
      <c r="B236" s="19"/>
      <c r="C236" s="16"/>
      <c r="D236" s="99"/>
      <c r="E236" s="99"/>
      <c r="F236" s="99"/>
      <c r="G236" s="99"/>
      <c r="H236" s="99"/>
      <c r="I236" s="99"/>
      <c r="J236" s="99"/>
      <c r="K236" s="99"/>
      <c r="L236" s="99"/>
    </row>
    <row r="237" spans="1:12" x14ac:dyDescent="0.3">
      <c r="A237" s="8"/>
      <c r="B237" s="19"/>
      <c r="C237" s="16"/>
      <c r="D237" s="99"/>
      <c r="E237" s="99"/>
      <c r="F237" s="99"/>
      <c r="G237" s="99"/>
      <c r="H237" s="99"/>
      <c r="I237" s="99"/>
      <c r="J237" s="99"/>
      <c r="K237" s="99"/>
      <c r="L237" s="99"/>
    </row>
    <row r="238" spans="1:12" x14ac:dyDescent="0.3">
      <c r="A238" s="8"/>
      <c r="B238" s="19"/>
      <c r="C238" s="16"/>
      <c r="D238" s="99"/>
      <c r="E238" s="99"/>
      <c r="F238" s="99"/>
      <c r="G238" s="99"/>
      <c r="H238" s="99"/>
      <c r="I238" s="99"/>
      <c r="J238" s="99"/>
      <c r="K238" s="99"/>
      <c r="L238" s="99"/>
    </row>
    <row r="239" spans="1:12" x14ac:dyDescent="0.3">
      <c r="A239" s="8"/>
      <c r="B239" s="19"/>
      <c r="C239" s="16"/>
      <c r="D239" s="99"/>
      <c r="E239" s="99"/>
      <c r="F239" s="99"/>
      <c r="G239" s="99"/>
      <c r="H239" s="99"/>
      <c r="I239" s="99"/>
      <c r="J239" s="99"/>
      <c r="K239" s="99"/>
      <c r="L239" s="99"/>
    </row>
    <row r="240" spans="1:12" x14ac:dyDescent="0.3">
      <c r="A240" s="8"/>
      <c r="B240" s="19"/>
      <c r="C240" s="16"/>
      <c r="D240" s="99"/>
      <c r="E240" s="99"/>
      <c r="F240" s="99"/>
      <c r="G240" s="99"/>
      <c r="H240" s="99"/>
      <c r="I240" s="99"/>
      <c r="J240" s="99"/>
      <c r="K240" s="99"/>
      <c r="L240" s="99"/>
    </row>
    <row r="241" spans="1:13" x14ac:dyDescent="0.3">
      <c r="A241" s="8"/>
      <c r="B241" s="19"/>
      <c r="C241" s="16"/>
      <c r="D241" s="99"/>
      <c r="E241" s="99"/>
      <c r="F241" s="99"/>
      <c r="G241" s="99"/>
      <c r="H241" s="99"/>
      <c r="I241" s="99"/>
      <c r="J241" s="99"/>
      <c r="K241" s="99"/>
      <c r="L241" s="99"/>
    </row>
    <row r="242" spans="1:13" x14ac:dyDescent="0.3">
      <c r="A242" s="8"/>
      <c r="B242" s="19"/>
      <c r="C242" s="16"/>
      <c r="D242" s="99"/>
      <c r="E242" s="99"/>
      <c r="F242" s="99"/>
      <c r="G242" s="99"/>
      <c r="H242" s="99"/>
      <c r="I242" s="99"/>
      <c r="J242" s="99"/>
      <c r="K242" s="99"/>
      <c r="L242" s="99"/>
    </row>
    <row r="243" spans="1:13" x14ac:dyDescent="0.3">
      <c r="A243" s="8"/>
      <c r="B243" s="19"/>
      <c r="C243" s="16"/>
      <c r="D243" s="99"/>
      <c r="E243" s="99"/>
      <c r="F243" s="99"/>
      <c r="G243" s="99"/>
      <c r="H243" s="99"/>
      <c r="I243" s="99"/>
      <c r="J243" s="99"/>
      <c r="K243" s="99"/>
      <c r="L243" s="99"/>
    </row>
    <row r="244" spans="1:13" x14ac:dyDescent="0.3">
      <c r="A244" s="8"/>
      <c r="B244" s="19"/>
      <c r="C244" s="16"/>
      <c r="D244" s="99"/>
      <c r="E244" s="99"/>
      <c r="F244" s="99"/>
      <c r="G244" s="99"/>
      <c r="H244" s="99"/>
      <c r="I244" s="99"/>
      <c r="J244" s="99"/>
      <c r="K244" s="99"/>
      <c r="L244" s="99"/>
    </row>
    <row r="245" spans="1:13" x14ac:dyDescent="0.3">
      <c r="A245" s="8"/>
      <c r="B245" s="19"/>
      <c r="C245" s="16"/>
      <c r="D245" s="99"/>
      <c r="E245" s="99"/>
      <c r="F245" s="99"/>
      <c r="G245" s="99"/>
      <c r="H245" s="99"/>
      <c r="I245" s="99"/>
      <c r="J245" s="99"/>
      <c r="K245" s="99"/>
      <c r="L245" s="99"/>
    </row>
    <row r="246" spans="1:13" x14ac:dyDescent="0.3">
      <c r="A246" s="8"/>
      <c r="B246" s="19"/>
      <c r="C246" s="16"/>
      <c r="D246" s="99"/>
      <c r="E246" s="99"/>
      <c r="F246" s="99"/>
      <c r="G246" s="99"/>
      <c r="H246" s="99"/>
      <c r="I246" s="99"/>
      <c r="J246" s="99"/>
      <c r="K246" s="99"/>
      <c r="L246" s="99"/>
    </row>
    <row r="247" spans="1:13" x14ac:dyDescent="0.3">
      <c r="A247" s="8"/>
      <c r="B247" s="19"/>
      <c r="C247" s="16"/>
      <c r="D247" s="99"/>
      <c r="E247" s="99"/>
      <c r="F247" s="99"/>
      <c r="G247" s="99"/>
      <c r="H247" s="99"/>
      <c r="I247" s="99"/>
      <c r="J247" s="99"/>
      <c r="K247" s="99"/>
      <c r="L247" s="99"/>
    </row>
    <row r="248" spans="1:13" x14ac:dyDescent="0.3">
      <c r="A248" s="8"/>
      <c r="B248" s="19"/>
      <c r="C248" s="16"/>
      <c r="D248" s="99"/>
      <c r="E248" s="99"/>
      <c r="F248" s="99"/>
      <c r="G248" s="99"/>
      <c r="H248" s="99"/>
      <c r="I248" s="99"/>
      <c r="J248" s="99"/>
      <c r="K248" s="99"/>
      <c r="L248" s="99"/>
      <c r="M248" s="74"/>
    </row>
    <row r="249" spans="1:13" x14ac:dyDescent="0.3">
      <c r="A249" s="8"/>
      <c r="B249" s="19"/>
      <c r="C249" s="16"/>
      <c r="D249" s="99"/>
      <c r="E249" s="99"/>
      <c r="F249" s="99"/>
      <c r="G249" s="99"/>
      <c r="H249" s="99"/>
      <c r="I249" s="99"/>
      <c r="J249" s="99"/>
      <c r="K249" s="99"/>
      <c r="L249" s="99"/>
    </row>
    <row r="250" spans="1:13" x14ac:dyDescent="0.3">
      <c r="A250" s="8"/>
      <c r="B250" s="19"/>
      <c r="C250" s="16"/>
      <c r="D250" s="99"/>
      <c r="E250" s="99"/>
      <c r="F250" s="99"/>
      <c r="G250" s="99"/>
      <c r="H250" s="99"/>
      <c r="I250" s="99"/>
      <c r="J250" s="99"/>
      <c r="K250" s="99"/>
      <c r="L250" s="99"/>
    </row>
    <row r="251" spans="1:13" x14ac:dyDescent="0.3">
      <c r="A251" s="8"/>
    </row>
    <row r="252" spans="1:13" x14ac:dyDescent="0.3"/>
    <row r="253" spans="1:13" x14ac:dyDescent="0.3"/>
    <row r="254" spans="1:13" x14ac:dyDescent="0.3"/>
    <row r="255" spans="1:13" x14ac:dyDescent="0.3"/>
    <row r="256" spans="1:13"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sheetData>
  <sheetProtection algorithmName="SHA-512" hashValue="3vyAnPkwPo0XEDAFZkedkMT1JbyXzxdbUftNQfAb7q/deNt7t89HLTO90qhWbgiJRSmXus3/zw89bXHpLJWMfw==" saltValue="Aiqj4rz2SsrGjvmdoIkKHQ==" spinCount="100000" sheet="1" objects="1" scenarios="1" selectLockedCells="1" selectUnlockedCells="1"/>
  <mergeCells count="2">
    <mergeCell ref="D5:G5"/>
    <mergeCell ref="H5:L5"/>
  </mergeCells>
  <phoneticPr fontId="25" type="noConversion"/>
  <conditionalFormatting sqref="G50">
    <cfRule type="cellIs" dxfId="23" priority="13" operator="equal">
      <formula>"Erro"</formula>
    </cfRule>
    <cfRule type="cellIs" dxfId="22" priority="14" operator="equal">
      <formula>"Check"</formula>
    </cfRule>
  </conditionalFormatting>
  <conditionalFormatting sqref="G77">
    <cfRule type="cellIs" dxfId="21" priority="11" operator="equal">
      <formula>"Erro"</formula>
    </cfRule>
    <cfRule type="cellIs" dxfId="20" priority="12" operator="equal">
      <formula>"Check"</formula>
    </cfRule>
  </conditionalFormatting>
  <conditionalFormatting sqref="G108">
    <cfRule type="cellIs" dxfId="19" priority="9" operator="equal">
      <formula>"Erro"</formula>
    </cfRule>
    <cfRule type="cellIs" dxfId="18" priority="10" operator="equal">
      <formula>"Check"</formula>
    </cfRule>
  </conditionalFormatting>
  <conditionalFormatting sqref="G127">
    <cfRule type="cellIs" dxfId="17" priority="5" operator="equal">
      <formula>"Erro"</formula>
    </cfRule>
    <cfRule type="cellIs" dxfId="16" priority="6" operator="equal">
      <formula>"Check"</formula>
    </cfRule>
  </conditionalFormatting>
  <conditionalFormatting sqref="G143">
    <cfRule type="cellIs" dxfId="15" priority="7" operator="equal">
      <formula>"Erro"</formula>
    </cfRule>
    <cfRule type="cellIs" dxfId="14" priority="8" operator="equal">
      <formula>"Check"</formula>
    </cfRule>
  </conditionalFormatting>
  <dataValidations disablePrompts="1" count="2">
    <dataValidation allowBlank="1" showDropDown="1" showInputMessage="1" showErrorMessage="1" sqref="D239:L239" xr:uid="{97D76A7B-C334-4DCD-92B8-C30DDF2FF1FB}"/>
    <dataValidation type="list" allowBlank="1" showDropDown="1" showInputMessage="1" showErrorMessage="1" sqref="B239:C239" xr:uid="{50B54EE1-4080-41A6-BE63-FC13EF2422F0}">
      <formula1>"Imobilizado Líquido"</formula1>
    </dataValidation>
  </dataValidation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AFFA9-D588-481E-8CCE-170FD01E926F}">
  <sheetPr>
    <tabColor theme="9" tint="-0.499984740745262"/>
  </sheetPr>
  <dimension ref="A1:R289"/>
  <sheetViews>
    <sheetView showGridLines="0" zoomScale="90" zoomScaleNormal="90" workbookViewId="0"/>
  </sheetViews>
  <sheetFormatPr defaultColWidth="8.77734375" defaultRowHeight="0" customHeight="1" zeroHeight="1" x14ac:dyDescent="0.3"/>
  <cols>
    <col min="1" max="1" width="1.77734375" style="26" bestFit="1" customWidth="1"/>
    <col min="2" max="2" width="40.21875" style="26" bestFit="1" customWidth="1"/>
    <col min="3" max="3" width="1.6640625" style="26" customWidth="1"/>
    <col min="4" max="4" width="11.33203125" style="46" customWidth="1"/>
    <col min="5" max="6" width="10.44140625" style="46" bestFit="1" customWidth="1"/>
    <col min="7" max="7" width="10.5546875" style="46" bestFit="1" customWidth="1"/>
    <col min="8" max="8" width="13.21875" style="46" bestFit="1" customWidth="1"/>
    <col min="9" max="12" width="11.5546875" style="46" bestFit="1" customWidth="1"/>
    <col min="13" max="13" width="0.88671875" style="26" customWidth="1"/>
    <col min="14" max="14" width="14.21875" style="26" bestFit="1" customWidth="1"/>
    <col min="15" max="15" width="13.88671875" style="26" bestFit="1" customWidth="1"/>
    <col min="16" max="114" width="8.77734375" style="26" customWidth="1"/>
    <col min="115" max="16384" width="8.77734375" style="26"/>
  </cols>
  <sheetData>
    <row r="1" spans="1:12" ht="13.8" x14ac:dyDescent="0.3"/>
    <row r="2" spans="1:12" ht="18" x14ac:dyDescent="0.35">
      <c r="B2" s="7" t="str">
        <f>Capa!B8&amp;" - Demonstrações Financeiras"</f>
        <v>PetCo - Demonstrações Financeiras</v>
      </c>
      <c r="C2" s="27"/>
      <c r="D2" s="95"/>
      <c r="E2" s="96"/>
      <c r="F2" s="97"/>
      <c r="G2" s="95"/>
      <c r="H2" s="95"/>
      <c r="I2" s="95"/>
      <c r="J2" s="95"/>
      <c r="K2" s="95"/>
      <c r="L2" s="95"/>
    </row>
    <row r="3" spans="1:12" ht="4.95" customHeight="1" x14ac:dyDescent="0.35">
      <c r="B3" s="33"/>
    </row>
    <row r="4" spans="1:12" ht="13.8" x14ac:dyDescent="0.3"/>
    <row r="5" spans="1:12" ht="13.8" x14ac:dyDescent="0.3">
      <c r="B5" s="9"/>
      <c r="C5" s="9"/>
      <c r="D5" s="502" t="s">
        <v>192</v>
      </c>
      <c r="E5" s="502"/>
      <c r="F5" s="502"/>
      <c r="G5" s="502"/>
      <c r="H5" s="503" t="s">
        <v>193</v>
      </c>
      <c r="I5" s="502"/>
      <c r="J5" s="502"/>
      <c r="K5" s="502"/>
      <c r="L5" s="502"/>
    </row>
    <row r="6" spans="1:12" ht="13.8" x14ac:dyDescent="0.3">
      <c r="A6" s="8" t="s">
        <v>2</v>
      </c>
      <c r="B6" s="9" t="s">
        <v>148</v>
      </c>
      <c r="C6" s="9"/>
      <c r="D6" s="40">
        <f>'Modelo DRE'!$D$6</f>
        <v>2018</v>
      </c>
      <c r="E6" s="40">
        <f>'Modelo DRE'!$E$6</f>
        <v>2019</v>
      </c>
      <c r="F6" s="40">
        <f>'Modelo DRE'!$F$6</f>
        <v>2020</v>
      </c>
      <c r="G6" s="40">
        <f>'Modelo DRE'!$G$6</f>
        <v>2021</v>
      </c>
      <c r="H6" s="201">
        <f>'Modelo DRE'!$H$6</f>
        <v>2022</v>
      </c>
      <c r="I6" s="201">
        <f>'Modelo DRE'!$I$6</f>
        <v>2023</v>
      </c>
      <c r="J6" s="201">
        <f>'Modelo DRE'!$J$6</f>
        <v>2024</v>
      </c>
      <c r="K6" s="201">
        <f>'Modelo DRE'!$K$6</f>
        <v>2025</v>
      </c>
      <c r="L6" s="201">
        <f>'Modelo DRE'!$L$6</f>
        <v>2026</v>
      </c>
    </row>
    <row r="7" spans="1:12" ht="13.8" x14ac:dyDescent="0.3">
      <c r="A7" s="8"/>
      <c r="B7" s="11"/>
      <c r="C7" s="11"/>
      <c r="D7" s="347"/>
      <c r="E7" s="347"/>
      <c r="F7" s="347"/>
      <c r="G7" s="347"/>
    </row>
    <row r="8" spans="1:12" ht="13.8" x14ac:dyDescent="0.3">
      <c r="A8" s="8"/>
      <c r="B8" s="13" t="s">
        <v>147</v>
      </c>
      <c r="C8" s="13"/>
      <c r="D8" s="112"/>
      <c r="E8" s="112"/>
      <c r="F8" s="112"/>
      <c r="G8" s="112"/>
      <c r="H8" s="112"/>
      <c r="I8" s="112"/>
      <c r="J8" s="112"/>
      <c r="K8" s="112"/>
      <c r="L8" s="112"/>
    </row>
    <row r="9" spans="1:12" ht="13.8" x14ac:dyDescent="0.3">
      <c r="A9" s="8"/>
      <c r="B9" s="22" t="s">
        <v>22</v>
      </c>
      <c r="C9" s="22"/>
      <c r="D9" s="145">
        <f t="shared" ref="D9:F9" si="0">D10+D15</f>
        <v>22561426.400000002</v>
      </c>
      <c r="E9" s="145">
        <f t="shared" si="0"/>
        <v>32089528.399999999</v>
      </c>
      <c r="F9" s="145">
        <f t="shared" si="0"/>
        <v>48366250.399999999</v>
      </c>
      <c r="G9" s="145">
        <f>G10+G15</f>
        <v>64895974.399999999</v>
      </c>
      <c r="H9" s="145">
        <f t="shared" ref="H9:L9" si="1">H10+H15</f>
        <v>94902808.120882943</v>
      </c>
      <c r="I9" s="145">
        <f t="shared" si="1"/>
        <v>131178570.82635221</v>
      </c>
      <c r="J9" s="145">
        <f t="shared" si="1"/>
        <v>159208118.55173415</v>
      </c>
      <c r="K9" s="145">
        <f t="shared" si="1"/>
        <v>198887858.63574803</v>
      </c>
      <c r="L9" s="145">
        <f t="shared" si="1"/>
        <v>242677459.32910216</v>
      </c>
    </row>
    <row r="10" spans="1:12" ht="13.8" x14ac:dyDescent="0.3">
      <c r="A10" s="8"/>
      <c r="B10" s="23" t="s">
        <v>23</v>
      </c>
      <c r="C10" s="23"/>
      <c r="D10" s="146">
        <f t="shared" ref="D10:F10" si="2">SUM(D11:D14)</f>
        <v>17161426.400000002</v>
      </c>
      <c r="E10" s="146">
        <f t="shared" si="2"/>
        <v>23229528.399999999</v>
      </c>
      <c r="F10" s="146">
        <f t="shared" si="2"/>
        <v>26446250.399999999</v>
      </c>
      <c r="G10" s="146">
        <f>SUM(G11:G14)</f>
        <v>25315974.399999999</v>
      </c>
      <c r="H10" s="146">
        <f t="shared" ref="H10:L10" si="3">SUM(H11:H14)</f>
        <v>25080808.120882947</v>
      </c>
      <c r="I10" s="146">
        <f t="shared" si="3"/>
        <v>34138770.826352209</v>
      </c>
      <c r="J10" s="146">
        <f t="shared" si="3"/>
        <v>50972298.551734164</v>
      </c>
      <c r="K10" s="146">
        <f t="shared" si="3"/>
        <v>101475620.63574803</v>
      </c>
      <c r="L10" s="146">
        <f t="shared" si="3"/>
        <v>155006445.12910217</v>
      </c>
    </row>
    <row r="11" spans="1:12" ht="13.8" x14ac:dyDescent="0.3">
      <c r="A11" s="8"/>
      <c r="B11" s="24" t="s">
        <v>24</v>
      </c>
      <c r="C11" s="24"/>
      <c r="D11" s="104">
        <f>'Demonstrações Financeiras'!D40*1000</f>
        <v>9639406.4000000004</v>
      </c>
      <c r="E11" s="104">
        <f>'Demonstrações Financeiras'!E40*1000</f>
        <v>13612508.399999999</v>
      </c>
      <c r="F11" s="104">
        <f>'Demonstrações Financeiras'!F40*1000</f>
        <v>11854230.399999999</v>
      </c>
      <c r="G11" s="104">
        <f>'Demonstrações Financeiras'!G40*1000</f>
        <v>6533954.4000000004</v>
      </c>
      <c r="H11" s="103">
        <f>H46</f>
        <v>3986187.079216281</v>
      </c>
      <c r="I11" s="103">
        <f t="shared" ref="I11:L11" si="4">I46</f>
        <v>456035.82635221072</v>
      </c>
      <c r="J11" s="103">
        <f t="shared" si="4"/>
        <v>-542289.10451583378</v>
      </c>
      <c r="K11" s="103">
        <f t="shared" si="4"/>
        <v>37139200.114914693</v>
      </c>
      <c r="L11" s="103">
        <f t="shared" si="4"/>
        <v>87309712.889518827</v>
      </c>
    </row>
    <row r="12" spans="1:12" ht="13.8" x14ac:dyDescent="0.3">
      <c r="A12" s="26" t="s">
        <v>2</v>
      </c>
      <c r="B12" s="24" t="s">
        <v>25</v>
      </c>
      <c r="C12" s="24"/>
      <c r="D12" s="104">
        <f>'Demonstrações Financeiras'!D41*1000</f>
        <v>3500000</v>
      </c>
      <c r="E12" s="104">
        <f>'Demonstrações Financeiras'!E41*1000</f>
        <v>4500000</v>
      </c>
      <c r="F12" s="104">
        <f>'Demonstrações Financeiras'!F41*1000</f>
        <v>7000000</v>
      </c>
      <c r="G12" s="104">
        <f>'Demonstrações Financeiras'!G41*1000</f>
        <v>9000000</v>
      </c>
      <c r="H12" s="103">
        <f>H58*'Modelo DRE'!H46/360</f>
        <v>10126979.166666666</v>
      </c>
      <c r="I12" s="103">
        <f>I58*'Modelo DRE'!I46/360</f>
        <v>16264500</v>
      </c>
      <c r="J12" s="103">
        <f>J58*'Modelo DRE'!J46/360</f>
        <v>25013265.625</v>
      </c>
      <c r="K12" s="103">
        <f>K58*'Modelo DRE'!K46/360</f>
        <v>31313020.833333328</v>
      </c>
      <c r="L12" s="103">
        <f>L58*'Modelo DRE'!L46/360</f>
        <v>32984817.708333328</v>
      </c>
    </row>
    <row r="13" spans="1:12" ht="13.8" x14ac:dyDescent="0.3">
      <c r="A13" s="26" t="s">
        <v>2</v>
      </c>
      <c r="B13" s="24" t="s">
        <v>12</v>
      </c>
      <c r="C13" s="24"/>
      <c r="D13" s="104">
        <f>'Demonstrações Financeiras'!D42*1000</f>
        <v>3570000</v>
      </c>
      <c r="E13" s="104">
        <f>'Demonstrações Financeiras'!E42*1000</f>
        <v>4665000</v>
      </c>
      <c r="F13" s="104">
        <f>'Demonstrações Financeiras'!F42*1000</f>
        <v>7140000</v>
      </c>
      <c r="G13" s="104">
        <f>'Demonstrações Financeiras'!G42*1000</f>
        <v>9330000</v>
      </c>
      <c r="H13" s="103">
        <f>H59*-'Modelo DRE'!H73/360</f>
        <v>10515621.875</v>
      </c>
      <c r="I13" s="103">
        <f>I59*-'Modelo DRE'!I73/360</f>
        <v>16966215</v>
      </c>
      <c r="J13" s="103">
        <f>J59*-'Modelo DRE'!J73/360</f>
        <v>26049302.03125</v>
      </c>
      <c r="K13" s="103">
        <f>K59*-'Modelo DRE'!K73/360</f>
        <v>32571379.6875</v>
      </c>
      <c r="L13" s="103">
        <f>L59*-'Modelo DRE'!L73/360</f>
        <v>34259894.53125</v>
      </c>
    </row>
    <row r="14" spans="1:12" ht="13.8" x14ac:dyDescent="0.3">
      <c r="B14" s="24" t="s">
        <v>26</v>
      </c>
      <c r="C14" s="24"/>
      <c r="D14" s="104">
        <f>'Demonstrações Financeiras'!D43*1000</f>
        <v>452020.00000000047</v>
      </c>
      <c r="E14" s="104">
        <f>'Demonstrações Financeiras'!E43*1000</f>
        <v>452020.00000000047</v>
      </c>
      <c r="F14" s="104">
        <f>'Demonstrações Financeiras'!F43*1000</f>
        <v>452020.00000000047</v>
      </c>
      <c r="G14" s="104">
        <f>'Demonstrações Financeiras'!G43*1000</f>
        <v>452020.00000000047</v>
      </c>
      <c r="H14" s="103">
        <f>G14</f>
        <v>452020.00000000047</v>
      </c>
      <c r="I14" s="103">
        <f t="shared" ref="I14:L14" si="5">H14</f>
        <v>452020.00000000047</v>
      </c>
      <c r="J14" s="103">
        <f t="shared" si="5"/>
        <v>452020.00000000047</v>
      </c>
      <c r="K14" s="103">
        <f t="shared" si="5"/>
        <v>452020.00000000047</v>
      </c>
      <c r="L14" s="103">
        <f t="shared" si="5"/>
        <v>452020.00000000047</v>
      </c>
    </row>
    <row r="15" spans="1:12" ht="13.8" x14ac:dyDescent="0.3">
      <c r="B15" s="25" t="s">
        <v>27</v>
      </c>
      <c r="C15" s="25"/>
      <c r="D15" s="147">
        <f>SUM(D16:D16)</f>
        <v>5400000</v>
      </c>
      <c r="E15" s="147">
        <f t="shared" ref="E15:L15" si="6">SUM(E16:E16)</f>
        <v>8860000</v>
      </c>
      <c r="F15" s="147">
        <f t="shared" si="6"/>
        <v>21920000</v>
      </c>
      <c r="G15" s="147">
        <f t="shared" si="6"/>
        <v>39580000</v>
      </c>
      <c r="H15" s="147">
        <f t="shared" si="6"/>
        <v>69822000</v>
      </c>
      <c r="I15" s="147">
        <f t="shared" si="6"/>
        <v>97039800</v>
      </c>
      <c r="J15" s="147">
        <f t="shared" si="6"/>
        <v>108235820</v>
      </c>
      <c r="K15" s="147">
        <f t="shared" si="6"/>
        <v>97412238</v>
      </c>
      <c r="L15" s="147">
        <f t="shared" si="6"/>
        <v>87671014.200000003</v>
      </c>
    </row>
    <row r="16" spans="1:12" ht="13.8" x14ac:dyDescent="0.3">
      <c r="B16" s="24" t="s">
        <v>28</v>
      </c>
      <c r="C16" s="24"/>
      <c r="D16" s="104">
        <f>'Demonstrações Financeiras'!D45*1000</f>
        <v>5400000</v>
      </c>
      <c r="E16" s="104">
        <f>'Demonstrações Financeiras'!E45*1000</f>
        <v>8860000</v>
      </c>
      <c r="F16" s="104">
        <f>'Demonstrações Financeiras'!F45*1000</f>
        <v>21920000</v>
      </c>
      <c r="G16" s="104">
        <f>'Demonstrações Financeiras'!G45*1000</f>
        <v>39580000</v>
      </c>
      <c r="H16" s="103">
        <f>H54</f>
        <v>69822000</v>
      </c>
      <c r="I16" s="103">
        <f t="shared" ref="I16:L16" si="7">I54</f>
        <v>97039800</v>
      </c>
      <c r="J16" s="103">
        <f t="shared" si="7"/>
        <v>108235820</v>
      </c>
      <c r="K16" s="103">
        <f t="shared" si="7"/>
        <v>97412238</v>
      </c>
      <c r="L16" s="103">
        <f t="shared" si="7"/>
        <v>87671014.200000003</v>
      </c>
    </row>
    <row r="17" spans="1:12" ht="13.8" x14ac:dyDescent="0.3">
      <c r="B17" s="11"/>
      <c r="C17" s="11"/>
      <c r="D17" s="104"/>
      <c r="E17" s="104"/>
      <c r="F17" s="125"/>
      <c r="G17" s="125"/>
      <c r="H17" s="364"/>
      <c r="I17" s="125"/>
      <c r="J17" s="125"/>
      <c r="K17" s="125"/>
      <c r="L17" s="125"/>
    </row>
    <row r="18" spans="1:12" ht="13.8" x14ac:dyDescent="0.3">
      <c r="B18" s="22" t="s">
        <v>29</v>
      </c>
      <c r="C18" s="22"/>
      <c r="D18" s="145">
        <f t="shared" ref="D18:F18" si="8">D19+D23+D25</f>
        <v>22561426.399999999</v>
      </c>
      <c r="E18" s="145">
        <f t="shared" si="8"/>
        <v>32089528.399999999</v>
      </c>
      <c r="F18" s="145">
        <f t="shared" si="8"/>
        <v>48366250.399999999</v>
      </c>
      <c r="G18" s="145">
        <f>G19+G23+G25</f>
        <v>64895974.399999999</v>
      </c>
      <c r="H18" s="145">
        <f t="shared" ref="H18:L18" si="9">H19+H23+H25</f>
        <v>94902808.120882943</v>
      </c>
      <c r="I18" s="145">
        <f t="shared" si="9"/>
        <v>131178570.82635221</v>
      </c>
      <c r="J18" s="145">
        <f t="shared" si="9"/>
        <v>159208118.55173415</v>
      </c>
      <c r="K18" s="145">
        <f t="shared" si="9"/>
        <v>198887858.63574803</v>
      </c>
      <c r="L18" s="145">
        <f t="shared" si="9"/>
        <v>242677459.32910216</v>
      </c>
    </row>
    <row r="19" spans="1:12" ht="13.8" x14ac:dyDescent="0.3">
      <c r="B19" s="23" t="s">
        <v>30</v>
      </c>
      <c r="C19" s="23"/>
      <c r="D19" s="146">
        <f>SUM(D20:D22)</f>
        <v>5547870.3999999985</v>
      </c>
      <c r="E19" s="146">
        <f t="shared" ref="E19:G19" si="10">SUM(E20:E22)</f>
        <v>6369120.3999999985</v>
      </c>
      <c r="F19" s="146">
        <f t="shared" si="10"/>
        <v>8225370.3999999985</v>
      </c>
      <c r="G19" s="146">
        <f t="shared" si="10"/>
        <v>9867870.3999999985</v>
      </c>
      <c r="H19" s="146">
        <f t="shared" ref="H19:L19" si="11">SUM(H20:H22)</f>
        <v>10757086.806249999</v>
      </c>
      <c r="I19" s="146">
        <f t="shared" si="11"/>
        <v>15595031.649999999</v>
      </c>
      <c r="J19" s="146">
        <f t="shared" si="11"/>
        <v>22407346.923437499</v>
      </c>
      <c r="K19" s="146">
        <f t="shared" si="11"/>
        <v>27298905.165624999</v>
      </c>
      <c r="L19" s="146">
        <f t="shared" si="11"/>
        <v>28565291.298437499</v>
      </c>
    </row>
    <row r="20" spans="1:12" ht="13.8" x14ac:dyDescent="0.3">
      <c r="B20" s="24" t="s">
        <v>31</v>
      </c>
      <c r="D20" s="104">
        <f>'Demonstrações Financeiras'!D49*1000</f>
        <v>0</v>
      </c>
      <c r="E20" s="104">
        <f>'Demonstrações Financeiras'!E49*1000</f>
        <v>0</v>
      </c>
      <c r="F20" s="104">
        <f>'Demonstrações Financeiras'!F49*1000</f>
        <v>0</v>
      </c>
      <c r="G20" s="104">
        <f>'Demonstrações Financeiras'!G49*1000</f>
        <v>0</v>
      </c>
      <c r="H20" s="103">
        <f>G20+0%*H67</f>
        <v>0</v>
      </c>
      <c r="I20" s="103">
        <f t="shared" ref="I20:L20" si="12">H20+0%*I67</f>
        <v>0</v>
      </c>
      <c r="J20" s="103">
        <f t="shared" si="12"/>
        <v>0</v>
      </c>
      <c r="K20" s="103">
        <f t="shared" si="12"/>
        <v>0</v>
      </c>
      <c r="L20" s="103">
        <f t="shared" si="12"/>
        <v>0</v>
      </c>
    </row>
    <row r="21" spans="1:12" ht="13.8" x14ac:dyDescent="0.3">
      <c r="A21" s="26" t="s">
        <v>2</v>
      </c>
      <c r="B21" s="24" t="s">
        <v>32</v>
      </c>
      <c r="C21" s="24"/>
      <c r="D21" s="104">
        <f>'Demonstrações Financeiras'!D50*1000</f>
        <v>2677500</v>
      </c>
      <c r="E21" s="104">
        <f>'Demonstrações Financeiras'!E50*1000</f>
        <v>3498750</v>
      </c>
      <c r="F21" s="104">
        <f>'Demonstrações Financeiras'!F50*1000</f>
        <v>5355000</v>
      </c>
      <c r="G21" s="104">
        <f>'Demonstrações Financeiras'!G50*1000</f>
        <v>6997500</v>
      </c>
      <c r="H21" s="103">
        <f>H60*-'Modelo DRE'!H73/360</f>
        <v>7886716.40625</v>
      </c>
      <c r="I21" s="103">
        <f>I60*-'Modelo DRE'!I73/360</f>
        <v>12724661.25</v>
      </c>
      <c r="J21" s="103">
        <f>J60*-'Modelo DRE'!J73/360</f>
        <v>19536976.5234375</v>
      </c>
      <c r="K21" s="103">
        <f>K60*-'Modelo DRE'!K73/360</f>
        <v>24428534.765625</v>
      </c>
      <c r="L21" s="103">
        <f>L60*-'Modelo DRE'!L73/360</f>
        <v>25694920.8984375</v>
      </c>
    </row>
    <row r="22" spans="1:12" ht="13.8" x14ac:dyDescent="0.3">
      <c r="B22" s="24" t="s">
        <v>33</v>
      </c>
      <c r="C22" s="24"/>
      <c r="D22" s="104">
        <f>'Demonstrações Financeiras'!D51*1000</f>
        <v>2870370.399999999</v>
      </c>
      <c r="E22" s="104">
        <f>'Demonstrações Financeiras'!E51*1000</f>
        <v>2870370.399999999</v>
      </c>
      <c r="F22" s="104">
        <f>'Demonstrações Financeiras'!F51*1000</f>
        <v>2870370.399999999</v>
      </c>
      <c r="G22" s="104">
        <f>'Demonstrações Financeiras'!G51*1000</f>
        <v>2870370.399999999</v>
      </c>
      <c r="H22" s="103">
        <f>G22</f>
        <v>2870370.399999999</v>
      </c>
      <c r="I22" s="103">
        <f t="shared" ref="I22:L22" si="13">H22</f>
        <v>2870370.399999999</v>
      </c>
      <c r="J22" s="103">
        <f t="shared" si="13"/>
        <v>2870370.399999999</v>
      </c>
      <c r="K22" s="103">
        <f t="shared" si="13"/>
        <v>2870370.399999999</v>
      </c>
      <c r="L22" s="103">
        <f t="shared" si="13"/>
        <v>2870370.399999999</v>
      </c>
    </row>
    <row r="23" spans="1:12" ht="13.05" customHeight="1" x14ac:dyDescent="0.3">
      <c r="B23" s="25" t="s">
        <v>34</v>
      </c>
      <c r="C23" s="25"/>
      <c r="D23" s="147">
        <f>SUM(D24)</f>
        <v>0</v>
      </c>
      <c r="E23" s="147">
        <f t="shared" ref="E23:L23" si="14">SUM(E24)</f>
        <v>0</v>
      </c>
      <c r="F23" s="147">
        <f t="shared" si="14"/>
        <v>0</v>
      </c>
      <c r="G23" s="147">
        <f t="shared" si="14"/>
        <v>0</v>
      </c>
      <c r="H23" s="147">
        <f t="shared" si="14"/>
        <v>20000000</v>
      </c>
      <c r="I23" s="147">
        <f t="shared" si="14"/>
        <v>38000000</v>
      </c>
      <c r="J23" s="147">
        <f t="shared" si="14"/>
        <v>28000000</v>
      </c>
      <c r="K23" s="147">
        <f t="shared" si="14"/>
        <v>14000000</v>
      </c>
      <c r="L23" s="147">
        <f t="shared" si="14"/>
        <v>0</v>
      </c>
    </row>
    <row r="24" spans="1:12" ht="13.05" customHeight="1" x14ac:dyDescent="0.3">
      <c r="B24" s="24" t="s">
        <v>35</v>
      </c>
      <c r="C24" s="24"/>
      <c r="D24" s="104">
        <f>'Demonstrações Financeiras'!D53*1000</f>
        <v>0</v>
      </c>
      <c r="E24" s="104">
        <f>'Demonstrações Financeiras'!E53*1000</f>
        <v>0</v>
      </c>
      <c r="F24" s="104">
        <f>'Demonstrações Financeiras'!F53*1000</f>
        <v>0</v>
      </c>
      <c r="G24" s="104">
        <f>'Demonstrações Financeiras'!G53*1000</f>
        <v>0</v>
      </c>
      <c r="H24" s="103">
        <f>G24+100%*H67</f>
        <v>20000000</v>
      </c>
      <c r="I24" s="103">
        <f t="shared" ref="I24:L24" si="15">H24+100%*I67</f>
        <v>38000000</v>
      </c>
      <c r="J24" s="103">
        <f t="shared" si="15"/>
        <v>28000000</v>
      </c>
      <c r="K24" s="103">
        <f t="shared" si="15"/>
        <v>14000000</v>
      </c>
      <c r="L24" s="103">
        <f t="shared" si="15"/>
        <v>0</v>
      </c>
    </row>
    <row r="25" spans="1:12" ht="13.05" customHeight="1" x14ac:dyDescent="0.3">
      <c r="B25" s="25" t="s">
        <v>36</v>
      </c>
      <c r="C25" s="25"/>
      <c r="D25" s="147">
        <f>SUM(D26:D27)</f>
        <v>17013556</v>
      </c>
      <c r="E25" s="147">
        <f t="shared" ref="E25:L25" si="16">SUM(E26:E27)</f>
        <v>25720408</v>
      </c>
      <c r="F25" s="147">
        <f t="shared" si="16"/>
        <v>40140880</v>
      </c>
      <c r="G25" s="147">
        <f t="shared" si="16"/>
        <v>55028104</v>
      </c>
      <c r="H25" s="147">
        <f t="shared" si="16"/>
        <v>64145721.314632945</v>
      </c>
      <c r="I25" s="147">
        <f t="shared" si="16"/>
        <v>77583539.176352203</v>
      </c>
      <c r="J25" s="147">
        <f t="shared" si="16"/>
        <v>108800771.62829666</v>
      </c>
      <c r="K25" s="147">
        <f t="shared" si="16"/>
        <v>157588953.47012302</v>
      </c>
      <c r="L25" s="147">
        <f t="shared" si="16"/>
        <v>214112168.03066465</v>
      </c>
    </row>
    <row r="26" spans="1:12" ht="13.05" customHeight="1" x14ac:dyDescent="0.3">
      <c r="B26" s="24" t="s">
        <v>37</v>
      </c>
      <c r="C26" s="24"/>
      <c r="D26" s="104">
        <f>'Demonstrações Financeiras'!D55*1000</f>
        <v>10000000</v>
      </c>
      <c r="E26" s="104">
        <f>'Demonstrações Financeiras'!E55*1000</f>
        <v>10000000</v>
      </c>
      <c r="F26" s="104">
        <f>'Demonstrações Financeiras'!F55*1000</f>
        <v>10000000</v>
      </c>
      <c r="G26" s="104">
        <f>'Demonstrações Financeiras'!G55*1000</f>
        <v>10000000</v>
      </c>
      <c r="H26" s="104">
        <f>G26</f>
        <v>10000000</v>
      </c>
      <c r="I26" s="104">
        <f t="shared" ref="I26:L26" si="17">H26</f>
        <v>10000000</v>
      </c>
      <c r="J26" s="104">
        <f t="shared" si="17"/>
        <v>10000000</v>
      </c>
      <c r="K26" s="104">
        <f t="shared" si="17"/>
        <v>10000000</v>
      </c>
      <c r="L26" s="104">
        <f t="shared" si="17"/>
        <v>10000000</v>
      </c>
    </row>
    <row r="27" spans="1:12" ht="13.05" customHeight="1" x14ac:dyDescent="0.3">
      <c r="B27" s="24" t="s">
        <v>38</v>
      </c>
      <c r="C27" s="24"/>
      <c r="D27" s="104">
        <f>'Demonstrações Financeiras'!D56*1000</f>
        <v>7013556.0000000009</v>
      </c>
      <c r="E27" s="104">
        <f>'Demonstrações Financeiras'!E56*1000</f>
        <v>15720408</v>
      </c>
      <c r="F27" s="104">
        <f>'Demonstrações Financeiras'!F56*1000</f>
        <v>30140879.999999996</v>
      </c>
      <c r="G27" s="104">
        <f>'Demonstrações Financeiras'!G56*1000</f>
        <v>45028104</v>
      </c>
      <c r="H27" s="104">
        <f>G27+'Modelo DRE'!H39</f>
        <v>54145721.314632945</v>
      </c>
      <c r="I27" s="104">
        <f>H27+'Modelo DRE'!I39</f>
        <v>67583539.176352203</v>
      </c>
      <c r="J27" s="104">
        <f>I27+'Modelo DRE'!J39</f>
        <v>98800771.628296658</v>
      </c>
      <c r="K27" s="104">
        <f>J27+'Modelo DRE'!K39</f>
        <v>147588953.47012302</v>
      </c>
      <c r="L27" s="104">
        <f>K27+'Modelo DRE'!L39</f>
        <v>204112168.03066465</v>
      </c>
    </row>
    <row r="28" spans="1:12" ht="13.05" customHeight="1" x14ac:dyDescent="0.3">
      <c r="B28" s="91" t="s">
        <v>69</v>
      </c>
      <c r="C28" s="92"/>
      <c r="D28" s="93" t="str">
        <f>IF(ABS(D9-D18)&gt;0.001,"Erro","Check")</f>
        <v>Check</v>
      </c>
      <c r="E28" s="93" t="str">
        <f t="shared" ref="E28:H28" si="18">IF(ABS(E9-E18)&gt;0.001,"Erro","Check")</f>
        <v>Check</v>
      </c>
      <c r="F28" s="93" t="str">
        <f t="shared" si="18"/>
        <v>Check</v>
      </c>
      <c r="G28" s="93" t="str">
        <f>IF(ABS(G9-G18)&gt;0.001,"Erro","Check")</f>
        <v>Check</v>
      </c>
      <c r="H28" s="93" t="str">
        <f t="shared" si="18"/>
        <v>Check</v>
      </c>
      <c r="I28" s="93" t="str">
        <f t="shared" ref="I28:L28" si="19">IF(ABS(I9-I18)&gt;0.001,"Erro","Check")</f>
        <v>Check</v>
      </c>
      <c r="J28" s="93" t="str">
        <f t="shared" si="19"/>
        <v>Check</v>
      </c>
      <c r="K28" s="93" t="str">
        <f t="shared" si="19"/>
        <v>Check</v>
      </c>
      <c r="L28" s="93" t="str">
        <f t="shared" si="19"/>
        <v>Check</v>
      </c>
    </row>
    <row r="29" spans="1:12" ht="13.05" customHeight="1" x14ac:dyDescent="0.3"/>
    <row r="30" spans="1:12" ht="13.05" customHeight="1" x14ac:dyDescent="0.3"/>
    <row r="31" spans="1:12" ht="13.8" x14ac:dyDescent="0.3">
      <c r="A31" s="8" t="s">
        <v>2</v>
      </c>
      <c r="B31" s="9" t="s">
        <v>171</v>
      </c>
      <c r="C31" s="9"/>
      <c r="D31" s="40">
        <f>'Modelo DRE'!$D$6</f>
        <v>2018</v>
      </c>
      <c r="E31" s="40">
        <f>'Modelo DRE'!$E$6</f>
        <v>2019</v>
      </c>
      <c r="F31" s="40">
        <f>'Modelo DRE'!$F$6</f>
        <v>2020</v>
      </c>
      <c r="G31" s="40">
        <f>'Modelo DRE'!$G$6</f>
        <v>2021</v>
      </c>
      <c r="H31" s="201">
        <f>'Modelo DRE'!$H$6</f>
        <v>2022</v>
      </c>
      <c r="I31" s="201">
        <f>'Modelo DRE'!$I$6</f>
        <v>2023</v>
      </c>
      <c r="J31" s="201">
        <f>'Modelo DRE'!$J$6</f>
        <v>2024</v>
      </c>
      <c r="K31" s="201">
        <f>'Modelo DRE'!$K$6</f>
        <v>2025</v>
      </c>
      <c r="L31" s="201">
        <f>'Modelo DRE'!$L$6</f>
        <v>2026</v>
      </c>
    </row>
    <row r="32" spans="1:12" ht="13.05" customHeight="1" x14ac:dyDescent="0.3"/>
    <row r="33" spans="2:12" s="183" customFormat="1" ht="13.05" customHeight="1" x14ac:dyDescent="0.3">
      <c r="B33" s="183" t="s">
        <v>20</v>
      </c>
      <c r="D33" s="184">
        <f>'Modelo DRE'!D39</f>
        <v>7013556</v>
      </c>
      <c r="E33" s="184">
        <f>'Modelo DRE'!E39</f>
        <v>8706852</v>
      </c>
      <c r="F33" s="184">
        <f>'Modelo DRE'!F39</f>
        <v>14420472</v>
      </c>
      <c r="G33" s="184">
        <f>'Modelo DRE'!G39</f>
        <v>14887224</v>
      </c>
      <c r="H33" s="184">
        <f>'Modelo DRE'!H39</f>
        <v>9117617.3146329448</v>
      </c>
      <c r="I33" s="184">
        <f>'Modelo DRE'!I39</f>
        <v>13437817.861719266</v>
      </c>
      <c r="J33" s="184">
        <f>'Modelo DRE'!J39</f>
        <v>31217232.451944456</v>
      </c>
      <c r="K33" s="184">
        <f>'Modelo DRE'!K39</f>
        <v>48788181.841826357</v>
      </c>
      <c r="L33" s="184">
        <f>'Modelo DRE'!L39</f>
        <v>56523214.56054163</v>
      </c>
    </row>
    <row r="34" spans="2:12" ht="13.05" customHeight="1" x14ac:dyDescent="0.3">
      <c r="B34" s="26" t="s">
        <v>161</v>
      </c>
      <c r="D34" s="104">
        <f>-'Modelo DRE'!D27</f>
        <v>600000</v>
      </c>
      <c r="E34" s="104">
        <f>-'Modelo DRE'!E27</f>
        <v>540000</v>
      </c>
      <c r="F34" s="104">
        <f>-'Modelo DRE'!F27</f>
        <v>940000</v>
      </c>
      <c r="G34" s="104">
        <f>-'Modelo DRE'!G27</f>
        <v>2340000</v>
      </c>
      <c r="H34" s="104">
        <f>-'Modelo DRE'!H27</f>
        <v>5758000</v>
      </c>
      <c r="I34" s="104">
        <f>-'Modelo DRE'!I27</f>
        <v>8782200</v>
      </c>
      <c r="J34" s="104">
        <f>-'Modelo DRE'!J27</f>
        <v>10803980</v>
      </c>
      <c r="K34" s="104">
        <f>-'Modelo DRE'!K27</f>
        <v>10823582</v>
      </c>
      <c r="L34" s="104">
        <f>-'Modelo DRE'!L27</f>
        <v>9741223.8000000007</v>
      </c>
    </row>
    <row r="35" spans="2:12" ht="13.05" customHeight="1" x14ac:dyDescent="0.3">
      <c r="B35" s="26" t="s">
        <v>175</v>
      </c>
      <c r="D35" s="104"/>
      <c r="E35" s="104">
        <f t="shared" ref="E35:L36" si="20">-(E12-D12)</f>
        <v>-1000000</v>
      </c>
      <c r="F35" s="104">
        <f t="shared" si="20"/>
        <v>-2500000</v>
      </c>
      <c r="G35" s="104">
        <f t="shared" si="20"/>
        <v>-2000000</v>
      </c>
      <c r="H35" s="104">
        <f t="shared" si="20"/>
        <v>-1126979.166666666</v>
      </c>
      <c r="I35" s="104">
        <f t="shared" si="20"/>
        <v>-6137520.833333334</v>
      </c>
      <c r="J35" s="104">
        <f t="shared" si="20"/>
        <v>-8748765.625</v>
      </c>
      <c r="K35" s="104">
        <f t="shared" si="20"/>
        <v>-6299755.2083333284</v>
      </c>
      <c r="L35" s="104">
        <f t="shared" si="20"/>
        <v>-1671796.875</v>
      </c>
    </row>
    <row r="36" spans="2:12" ht="13.05" customHeight="1" x14ac:dyDescent="0.3">
      <c r="B36" s="26" t="s">
        <v>176</v>
      </c>
      <c r="D36" s="104"/>
      <c r="E36" s="104">
        <f t="shared" si="20"/>
        <v>-1095000</v>
      </c>
      <c r="F36" s="104">
        <f t="shared" si="20"/>
        <v>-2475000</v>
      </c>
      <c r="G36" s="104">
        <f t="shared" si="20"/>
        <v>-2190000</v>
      </c>
      <c r="H36" s="104">
        <f t="shared" si="20"/>
        <v>-1185621.875</v>
      </c>
      <c r="I36" s="104">
        <f t="shared" si="20"/>
        <v>-6450593.125</v>
      </c>
      <c r="J36" s="104">
        <f t="shared" si="20"/>
        <v>-9083087.03125</v>
      </c>
      <c r="K36" s="104">
        <f t="shared" si="20"/>
        <v>-6522077.65625</v>
      </c>
      <c r="L36" s="104">
        <f t="shared" si="20"/>
        <v>-1688514.84375</v>
      </c>
    </row>
    <row r="37" spans="2:12" ht="13.05" customHeight="1" x14ac:dyDescent="0.3">
      <c r="B37" s="26" t="s">
        <v>177</v>
      </c>
      <c r="D37" s="104"/>
      <c r="E37" s="104">
        <f t="shared" ref="E37:L37" si="21">E21-D21</f>
        <v>821250</v>
      </c>
      <c r="F37" s="104">
        <f t="shared" si="21"/>
        <v>1856250</v>
      </c>
      <c r="G37" s="104">
        <f t="shared" si="21"/>
        <v>1642500</v>
      </c>
      <c r="H37" s="104">
        <f t="shared" si="21"/>
        <v>889216.40625</v>
      </c>
      <c r="I37" s="104">
        <f t="shared" si="21"/>
        <v>4837944.84375</v>
      </c>
      <c r="J37" s="104">
        <f t="shared" si="21"/>
        <v>6812315.2734375</v>
      </c>
      <c r="K37" s="104">
        <f t="shared" si="21"/>
        <v>4891558.2421875</v>
      </c>
      <c r="L37" s="104">
        <f t="shared" si="21"/>
        <v>1266386.1328125</v>
      </c>
    </row>
    <row r="38" spans="2:12" s="183" customFormat="1" ht="13.05" customHeight="1" x14ac:dyDescent="0.3">
      <c r="B38" s="187" t="s">
        <v>162</v>
      </c>
      <c r="C38" s="187"/>
      <c r="D38" s="182"/>
      <c r="E38" s="182">
        <f>SUM(E33:E37)</f>
        <v>7973102</v>
      </c>
      <c r="F38" s="182">
        <f t="shared" ref="F38:L38" si="22">SUM(F33:F37)</f>
        <v>12241722</v>
      </c>
      <c r="G38" s="182">
        <f t="shared" si="22"/>
        <v>14679724</v>
      </c>
      <c r="H38" s="182">
        <f>SUM(H33:H37)</f>
        <v>13452232.679216279</v>
      </c>
      <c r="I38" s="182">
        <f t="shared" si="22"/>
        <v>14469848.747135932</v>
      </c>
      <c r="J38" s="182">
        <f t="shared" si="22"/>
        <v>31001675.069131956</v>
      </c>
      <c r="K38" s="182">
        <f t="shared" si="22"/>
        <v>51681489.219430529</v>
      </c>
      <c r="L38" s="182">
        <f t="shared" si="22"/>
        <v>64170512.774604127</v>
      </c>
    </row>
    <row r="39" spans="2:12" ht="13.05" customHeight="1" x14ac:dyDescent="0.3">
      <c r="B39" s="26" t="s">
        <v>163</v>
      </c>
      <c r="D39" s="104"/>
      <c r="E39" s="104">
        <f>-E53</f>
        <v>-4000000</v>
      </c>
      <c r="F39" s="104">
        <f t="shared" ref="F39:L39" si="23">-F53</f>
        <v>-14000000</v>
      </c>
      <c r="G39" s="104">
        <f t="shared" si="23"/>
        <v>-20000000</v>
      </c>
      <c r="H39" s="104">
        <f t="shared" si="23"/>
        <v>-36000000</v>
      </c>
      <c r="I39" s="104">
        <f t="shared" si="23"/>
        <v>-36000000</v>
      </c>
      <c r="J39" s="104">
        <f t="shared" si="23"/>
        <v>-22000000</v>
      </c>
      <c r="K39" s="104">
        <f t="shared" si="23"/>
        <v>0</v>
      </c>
      <c r="L39" s="104">
        <f t="shared" si="23"/>
        <v>0</v>
      </c>
    </row>
    <row r="40" spans="2:12" s="183" customFormat="1" ht="13.05" customHeight="1" x14ac:dyDescent="0.3">
      <c r="B40" s="187" t="s">
        <v>164</v>
      </c>
      <c r="C40" s="187"/>
      <c r="D40" s="182"/>
      <c r="E40" s="182">
        <f>SUM(E39:E39)</f>
        <v>-4000000</v>
      </c>
      <c r="F40" s="182">
        <f t="shared" ref="F40:L40" si="24">SUM(F39:F39)</f>
        <v>-14000000</v>
      </c>
      <c r="G40" s="182">
        <f t="shared" si="24"/>
        <v>-20000000</v>
      </c>
      <c r="H40" s="182">
        <f>SUM(H39:H39)</f>
        <v>-36000000</v>
      </c>
      <c r="I40" s="182">
        <f t="shared" si="24"/>
        <v>-36000000</v>
      </c>
      <c r="J40" s="182">
        <f t="shared" si="24"/>
        <v>-22000000</v>
      </c>
      <c r="K40" s="182">
        <f t="shared" si="24"/>
        <v>0</v>
      </c>
      <c r="L40" s="182">
        <f t="shared" si="24"/>
        <v>0</v>
      </c>
    </row>
    <row r="41" spans="2:12" ht="13.05" customHeight="1" x14ac:dyDescent="0.3">
      <c r="B41" s="26" t="s">
        <v>165</v>
      </c>
      <c r="D41" s="104"/>
      <c r="E41" s="104">
        <f t="shared" ref="E41:L41" si="25">E20-D20+E24-D24</f>
        <v>0</v>
      </c>
      <c r="F41" s="104">
        <f t="shared" si="25"/>
        <v>0</v>
      </c>
      <c r="G41" s="104">
        <f t="shared" si="25"/>
        <v>0</v>
      </c>
      <c r="H41" s="104">
        <f t="shared" si="25"/>
        <v>20000000</v>
      </c>
      <c r="I41" s="104">
        <f t="shared" si="25"/>
        <v>18000000</v>
      </c>
      <c r="J41" s="104">
        <f t="shared" si="25"/>
        <v>-10000000</v>
      </c>
      <c r="K41" s="104">
        <f t="shared" si="25"/>
        <v>-14000000</v>
      </c>
      <c r="L41" s="104">
        <f t="shared" si="25"/>
        <v>-14000000</v>
      </c>
    </row>
    <row r="42" spans="2:12" ht="13.05" customHeight="1" x14ac:dyDescent="0.3">
      <c r="B42" s="26" t="s">
        <v>166</v>
      </c>
      <c r="D42" s="104"/>
      <c r="E42" s="104">
        <f t="shared" ref="E42:L42" si="26">E26-D26</f>
        <v>0</v>
      </c>
      <c r="F42" s="104">
        <f t="shared" si="26"/>
        <v>0</v>
      </c>
      <c r="G42" s="104">
        <f t="shared" si="26"/>
        <v>0</v>
      </c>
      <c r="H42" s="104">
        <f t="shared" si="26"/>
        <v>0</v>
      </c>
      <c r="I42" s="104">
        <f t="shared" si="26"/>
        <v>0</v>
      </c>
      <c r="J42" s="104">
        <f t="shared" si="26"/>
        <v>0</v>
      </c>
      <c r="K42" s="104">
        <f t="shared" si="26"/>
        <v>0</v>
      </c>
      <c r="L42" s="104">
        <f t="shared" si="26"/>
        <v>0</v>
      </c>
    </row>
    <row r="43" spans="2:12" ht="13.05" customHeight="1" x14ac:dyDescent="0.3">
      <c r="B43" s="26" t="s">
        <v>167</v>
      </c>
      <c r="D43" s="104"/>
      <c r="E43" s="104">
        <f t="shared" ref="E43:L43" si="27">E27-D27-E33</f>
        <v>0</v>
      </c>
      <c r="F43" s="104">
        <f t="shared" si="27"/>
        <v>0</v>
      </c>
      <c r="G43" s="104">
        <f t="shared" si="27"/>
        <v>0</v>
      </c>
      <c r="H43" s="104">
        <f t="shared" si="27"/>
        <v>0</v>
      </c>
      <c r="I43" s="104">
        <f t="shared" si="27"/>
        <v>0</v>
      </c>
      <c r="J43" s="104">
        <f t="shared" si="27"/>
        <v>0</v>
      </c>
      <c r="K43" s="104">
        <f t="shared" si="27"/>
        <v>0</v>
      </c>
      <c r="L43" s="104">
        <f t="shared" si="27"/>
        <v>0</v>
      </c>
    </row>
    <row r="44" spans="2:12" s="183" customFormat="1" ht="13.05" customHeight="1" x14ac:dyDescent="0.3">
      <c r="B44" s="187" t="s">
        <v>168</v>
      </c>
      <c r="C44" s="187"/>
      <c r="D44" s="182"/>
      <c r="E44" s="182">
        <f>SUM(E41:E43)</f>
        <v>0</v>
      </c>
      <c r="F44" s="182">
        <f t="shared" ref="F44:L44" si="28">SUM(F41:F43)</f>
        <v>0</v>
      </c>
      <c r="G44" s="182">
        <f t="shared" si="28"/>
        <v>0</v>
      </c>
      <c r="H44" s="182">
        <f t="shared" si="28"/>
        <v>20000000</v>
      </c>
      <c r="I44" s="182">
        <f t="shared" si="28"/>
        <v>18000000</v>
      </c>
      <c r="J44" s="182">
        <f t="shared" si="28"/>
        <v>-10000000</v>
      </c>
      <c r="K44" s="182">
        <f t="shared" si="28"/>
        <v>-14000000</v>
      </c>
      <c r="L44" s="182">
        <f t="shared" si="28"/>
        <v>-14000000</v>
      </c>
    </row>
    <row r="45" spans="2:12" ht="13.05" customHeight="1" thickBot="1" x14ac:dyDescent="0.35">
      <c r="B45" s="188" t="s">
        <v>169</v>
      </c>
      <c r="C45" s="188"/>
      <c r="D45" s="189"/>
      <c r="E45" s="189">
        <f>E38+E40+E44</f>
        <v>3973102</v>
      </c>
      <c r="F45" s="189">
        <f t="shared" ref="F45:L45" si="29">F38+F40+F44</f>
        <v>-1758278</v>
      </c>
      <c r="G45" s="189">
        <f t="shared" si="29"/>
        <v>-5320276</v>
      </c>
      <c r="H45" s="189">
        <f>H38+H40+H44</f>
        <v>-2547767.3207837194</v>
      </c>
      <c r="I45" s="189">
        <f t="shared" si="29"/>
        <v>-3530151.2528640702</v>
      </c>
      <c r="J45" s="189">
        <f t="shared" si="29"/>
        <v>-998324.9308680445</v>
      </c>
      <c r="K45" s="189">
        <f t="shared" si="29"/>
        <v>37681489.219430529</v>
      </c>
      <c r="L45" s="189">
        <f t="shared" si="29"/>
        <v>50170512.774604127</v>
      </c>
    </row>
    <row r="46" spans="2:12" s="183" customFormat="1" ht="13.05" customHeight="1" thickTop="1" thickBot="1" x14ac:dyDescent="0.35">
      <c r="B46" s="190" t="s">
        <v>170</v>
      </c>
      <c r="C46" s="190"/>
      <c r="D46" s="191">
        <f>D11</f>
        <v>9639406.4000000004</v>
      </c>
      <c r="E46" s="191">
        <f>D46+E45</f>
        <v>13612508.4</v>
      </c>
      <c r="F46" s="191">
        <f t="shared" ref="F46:L46" si="30">E46+F45</f>
        <v>11854230.4</v>
      </c>
      <c r="G46" s="191">
        <f t="shared" si="30"/>
        <v>6533954.4000000004</v>
      </c>
      <c r="H46" s="191">
        <f t="shared" si="30"/>
        <v>3986187.079216281</v>
      </c>
      <c r="I46" s="191">
        <f t="shared" si="30"/>
        <v>456035.82635221072</v>
      </c>
      <c r="J46" s="191">
        <f t="shared" si="30"/>
        <v>-542289.10451583378</v>
      </c>
      <c r="K46" s="191">
        <f t="shared" si="30"/>
        <v>37139200.114914693</v>
      </c>
      <c r="L46" s="191">
        <f t="shared" si="30"/>
        <v>87309712.889518827</v>
      </c>
    </row>
    <row r="47" spans="2:12" ht="13.05" customHeight="1" x14ac:dyDescent="0.3">
      <c r="B47" s="91" t="s">
        <v>69</v>
      </c>
      <c r="C47" s="92"/>
      <c r="D47" s="93" t="str">
        <f>IF(ABS(D11-D46)&gt;0.001,"Erro","Check")</f>
        <v>Check</v>
      </c>
      <c r="E47" s="93" t="str">
        <f>IF(ABS(E11-E46)&gt;0.001,"Erro","Check")</f>
        <v>Check</v>
      </c>
      <c r="F47" s="93" t="str">
        <f>IF(ABS(F11-F46)&gt;0.001,"Erro","Check")</f>
        <v>Check</v>
      </c>
      <c r="G47" s="93" t="str">
        <f>IF(ABS(G11-G46)&gt;0.001,"Erro","Check")</f>
        <v>Check</v>
      </c>
      <c r="H47" s="93"/>
      <c r="I47" s="93"/>
      <c r="J47" s="93"/>
      <c r="K47" s="93"/>
      <c r="L47" s="93"/>
    </row>
    <row r="48" spans="2:12" ht="13.05" customHeight="1" x14ac:dyDescent="0.3">
      <c r="E48" s="125">
        <f>E46/D46-1</f>
        <v>0.41217289064604645</v>
      </c>
      <c r="F48" s="125">
        <f t="shared" ref="F48:L48" si="31">F46/E46-1</f>
        <v>-0.12916634820956285</v>
      </c>
      <c r="G48" s="125">
        <f t="shared" si="31"/>
        <v>-0.44880821617909505</v>
      </c>
      <c r="H48" s="125">
        <f t="shared" si="31"/>
        <v>-0.3899273188658493</v>
      </c>
      <c r="I48" s="125">
        <f t="shared" si="31"/>
        <v>-0.88559597999553219</v>
      </c>
      <c r="J48" s="125">
        <f t="shared" si="31"/>
        <v>-2.1891370659484259</v>
      </c>
      <c r="K48" s="125">
        <f t="shared" si="31"/>
        <v>-69.485978799211338</v>
      </c>
      <c r="L48" s="125">
        <f t="shared" si="31"/>
        <v>1.3508775800062591</v>
      </c>
    </row>
    <row r="49" spans="2:12" ht="13.05" customHeight="1" x14ac:dyDescent="0.3"/>
    <row r="50" spans="2:12" ht="13.05" customHeight="1" x14ac:dyDescent="0.3">
      <c r="B50" s="13" t="s">
        <v>160</v>
      </c>
      <c r="C50" s="13"/>
      <c r="D50" s="112"/>
      <c r="E50" s="112"/>
      <c r="F50" s="112"/>
      <c r="G50" s="112"/>
      <c r="H50" s="112"/>
      <c r="I50" s="112"/>
      <c r="J50" s="112"/>
      <c r="K50" s="112"/>
      <c r="L50" s="112"/>
    </row>
    <row r="51" spans="2:12" ht="13.05" customHeight="1" x14ac:dyDescent="0.3">
      <c r="B51" s="51" t="s">
        <v>152</v>
      </c>
      <c r="C51" s="51"/>
      <c r="D51" s="137"/>
      <c r="E51" s="137">
        <f t="shared" ref="E51:L51" si="32">D54+E53</f>
        <v>9400000</v>
      </c>
      <c r="F51" s="137">
        <f t="shared" si="32"/>
        <v>22860000</v>
      </c>
      <c r="G51" s="137">
        <f t="shared" si="32"/>
        <v>41920000</v>
      </c>
      <c r="H51" s="103">
        <f t="shared" si="32"/>
        <v>75580000</v>
      </c>
      <c r="I51" s="103">
        <f t="shared" si="32"/>
        <v>105822000</v>
      </c>
      <c r="J51" s="103">
        <f t="shared" si="32"/>
        <v>119039800</v>
      </c>
      <c r="K51" s="103">
        <f t="shared" si="32"/>
        <v>108235820</v>
      </c>
      <c r="L51" s="103">
        <f t="shared" si="32"/>
        <v>97412238</v>
      </c>
    </row>
    <row r="52" spans="2:12" ht="13.05" customHeight="1" x14ac:dyDescent="0.3">
      <c r="B52" s="160" t="s">
        <v>153</v>
      </c>
      <c r="C52" s="51"/>
      <c r="D52" s="137">
        <f>'Demonstrações Financeiras'!D27*1000</f>
        <v>-600000</v>
      </c>
      <c r="E52" s="137">
        <f>'Demonstrações Financeiras'!E27*1000</f>
        <v>-540000</v>
      </c>
      <c r="F52" s="137">
        <f>'Demonstrações Financeiras'!F27*1000</f>
        <v>-940000</v>
      </c>
      <c r="G52" s="137">
        <f>'Demonstrações Financeiras'!G27*1000</f>
        <v>-2340000</v>
      </c>
      <c r="H52" s="103">
        <f>-(H51*10%-0.5*10%*H53)</f>
        <v>-5758000</v>
      </c>
      <c r="I52" s="103">
        <f t="shared" ref="I52:L52" si="33">-(I51*10%-0.5*10%*I53)</f>
        <v>-8782200</v>
      </c>
      <c r="J52" s="103">
        <f t="shared" si="33"/>
        <v>-10803980</v>
      </c>
      <c r="K52" s="103">
        <f t="shared" si="33"/>
        <v>-10823582</v>
      </c>
      <c r="L52" s="103">
        <f t="shared" si="33"/>
        <v>-9741223.8000000007</v>
      </c>
    </row>
    <row r="53" spans="2:12" ht="13.05" customHeight="1" x14ac:dyDescent="0.3">
      <c r="B53" s="161" t="s">
        <v>146</v>
      </c>
      <c r="C53" s="161"/>
      <c r="D53" s="102">
        <f>'Modelo DRE'!D174</f>
        <v>0</v>
      </c>
      <c r="E53" s="102">
        <f>E54-D54-E52</f>
        <v>4000000</v>
      </c>
      <c r="F53" s="102">
        <f>F54-E54-F52</f>
        <v>14000000</v>
      </c>
      <c r="G53" s="102">
        <f>G54-F54-G52</f>
        <v>20000000</v>
      </c>
      <c r="H53" s="102">
        <f>'Modelo DRE'!H174</f>
        <v>36000000</v>
      </c>
      <c r="I53" s="102">
        <f>'Modelo DRE'!I174</f>
        <v>36000000</v>
      </c>
      <c r="J53" s="102">
        <f>'Modelo DRE'!J174</f>
        <v>22000000</v>
      </c>
      <c r="K53" s="102">
        <f>'Modelo DRE'!K174</f>
        <v>0</v>
      </c>
      <c r="L53" s="102">
        <f>'Modelo DRE'!L174</f>
        <v>0</v>
      </c>
    </row>
    <row r="54" spans="2:12" ht="13.05" customHeight="1" x14ac:dyDescent="0.3">
      <c r="B54" s="168" t="s">
        <v>158</v>
      </c>
      <c r="C54" s="168"/>
      <c r="D54" s="169">
        <f>D16</f>
        <v>5400000</v>
      </c>
      <c r="E54" s="169">
        <f>E16</f>
        <v>8860000</v>
      </c>
      <c r="F54" s="169">
        <f>F16</f>
        <v>21920000</v>
      </c>
      <c r="G54" s="169">
        <f>G16</f>
        <v>39580000</v>
      </c>
      <c r="H54" s="169">
        <f>H51+H52</f>
        <v>69822000</v>
      </c>
      <c r="I54" s="169">
        <f>I51+I52</f>
        <v>97039800</v>
      </c>
      <c r="J54" s="169">
        <f>J51+J52</f>
        <v>108235820</v>
      </c>
      <c r="K54" s="169">
        <f>K51+K52</f>
        <v>97412238</v>
      </c>
      <c r="L54" s="169">
        <f>L51+L52</f>
        <v>87671014.200000003</v>
      </c>
    </row>
    <row r="55" spans="2:12" ht="13.05" customHeight="1" x14ac:dyDescent="0.3">
      <c r="B55" s="91" t="s">
        <v>69</v>
      </c>
      <c r="C55" s="92"/>
      <c r="D55" s="93"/>
      <c r="E55" s="93" t="str">
        <f>IF(ABS(E51+E52-E54)&gt;0.001,"Erro","Check")</f>
        <v>Check</v>
      </c>
      <c r="F55" s="93" t="str">
        <f t="shared" ref="F55:L55" si="34">IF(ABS(F51+F52-F54)&gt;0.001,"Erro","Check")</f>
        <v>Check</v>
      </c>
      <c r="G55" s="93" t="str">
        <f t="shared" si="34"/>
        <v>Check</v>
      </c>
      <c r="H55" s="93" t="str">
        <f t="shared" si="34"/>
        <v>Check</v>
      </c>
      <c r="I55" s="93" t="str">
        <f t="shared" si="34"/>
        <v>Check</v>
      </c>
      <c r="J55" s="93" t="str">
        <f t="shared" si="34"/>
        <v>Check</v>
      </c>
      <c r="K55" s="93" t="str">
        <f t="shared" si="34"/>
        <v>Check</v>
      </c>
      <c r="L55" s="93" t="str">
        <f t="shared" si="34"/>
        <v>Check</v>
      </c>
    </row>
    <row r="56" spans="2:12" ht="13.05" customHeight="1" x14ac:dyDescent="0.3">
      <c r="B56" s="122"/>
      <c r="D56" s="125"/>
      <c r="E56" s="125"/>
      <c r="F56" s="125"/>
      <c r="G56" s="125"/>
      <c r="H56" s="125"/>
      <c r="I56" s="125"/>
      <c r="J56" s="125"/>
      <c r="K56" s="125"/>
      <c r="L56" s="125"/>
    </row>
    <row r="57" spans="2:12" ht="13.05" customHeight="1" x14ac:dyDescent="0.3">
      <c r="B57" s="162" t="s">
        <v>159</v>
      </c>
      <c r="C57" s="163"/>
      <c r="D57" s="164"/>
      <c r="E57" s="164"/>
      <c r="F57" s="164"/>
      <c r="G57" s="164"/>
      <c r="H57" s="164"/>
      <c r="I57" s="164"/>
      <c r="J57" s="164"/>
      <c r="K57" s="164"/>
      <c r="L57" s="164"/>
    </row>
    <row r="58" spans="2:12" ht="13.05" customHeight="1" x14ac:dyDescent="0.3">
      <c r="B58" s="51" t="s">
        <v>149</v>
      </c>
      <c r="C58" s="51"/>
      <c r="D58" s="165">
        <f>360*D12/('Demonstrações Financeiras'!D8*1000)</f>
        <v>30</v>
      </c>
      <c r="E58" s="165">
        <f>360*E12/('Demonstrações Financeiras'!E8*1000)</f>
        <v>30</v>
      </c>
      <c r="F58" s="165">
        <f>360*F12/('Demonstrações Financeiras'!F8*1000)</f>
        <v>30</v>
      </c>
      <c r="G58" s="165">
        <f>360*G12/('Demonstrações Financeiras'!G8*1000)</f>
        <v>30</v>
      </c>
      <c r="H58" s="103">
        <f>G58</f>
        <v>30</v>
      </c>
      <c r="I58" s="103">
        <f t="shared" ref="I58:L58" si="35">AVERAGE(E58:H58)</f>
        <v>30</v>
      </c>
      <c r="J58" s="103">
        <f t="shared" si="35"/>
        <v>30</v>
      </c>
      <c r="K58" s="103">
        <f t="shared" si="35"/>
        <v>30</v>
      </c>
      <c r="L58" s="103">
        <f t="shared" si="35"/>
        <v>30</v>
      </c>
    </row>
    <row r="59" spans="2:12" ht="13.05" customHeight="1" x14ac:dyDescent="0.3">
      <c r="B59" s="161" t="s">
        <v>150</v>
      </c>
      <c r="C59" s="161"/>
      <c r="D59" s="166">
        <f>360*D13/(-'Demonstrações Financeiras'!D10*1000)</f>
        <v>60</v>
      </c>
      <c r="E59" s="166">
        <f>360*E13/(-'Demonstrações Financeiras'!E10*1000)</f>
        <v>60</v>
      </c>
      <c r="F59" s="166">
        <f>360*F13/(-'Demonstrações Financeiras'!F10*1000)</f>
        <v>60</v>
      </c>
      <c r="G59" s="166">
        <f>360*G13/(-'Demonstrações Financeiras'!G10*1000)</f>
        <v>60</v>
      </c>
      <c r="H59" s="103">
        <f t="shared" ref="H59:H60" si="36">G59</f>
        <v>60</v>
      </c>
      <c r="I59" s="103">
        <f t="shared" ref="I59:L59" si="37">AVERAGE(E59:H59)</f>
        <v>60</v>
      </c>
      <c r="J59" s="103">
        <f t="shared" si="37"/>
        <v>60</v>
      </c>
      <c r="K59" s="103">
        <f t="shared" si="37"/>
        <v>60</v>
      </c>
      <c r="L59" s="103">
        <f t="shared" si="37"/>
        <v>60</v>
      </c>
    </row>
    <row r="60" spans="2:12" ht="13.05" customHeight="1" x14ac:dyDescent="0.3">
      <c r="B60" s="51" t="s">
        <v>151</v>
      </c>
      <c r="C60" s="51"/>
      <c r="D60" s="165">
        <f>360*D21/(-'Demonstrações Financeiras'!D10*1000)</f>
        <v>45</v>
      </c>
      <c r="E60" s="165">
        <f>360*E21/(-'Demonstrações Financeiras'!E10*1000)</f>
        <v>45</v>
      </c>
      <c r="F60" s="165">
        <f>360*F21/(-'Demonstrações Financeiras'!F10*1000)</f>
        <v>45</v>
      </c>
      <c r="G60" s="165">
        <f>360*G21/(-'Demonstrações Financeiras'!G10*1000)</f>
        <v>45</v>
      </c>
      <c r="H60" s="103">
        <f t="shared" si="36"/>
        <v>45</v>
      </c>
      <c r="I60" s="103">
        <f t="shared" ref="I60:L60" si="38">AVERAGE(E60:H60)</f>
        <v>45</v>
      </c>
      <c r="J60" s="103">
        <f t="shared" si="38"/>
        <v>45</v>
      </c>
      <c r="K60" s="103">
        <f t="shared" si="38"/>
        <v>45</v>
      </c>
      <c r="L60" s="103">
        <f t="shared" si="38"/>
        <v>45</v>
      </c>
    </row>
    <row r="61" spans="2:12" ht="13.05" customHeight="1" x14ac:dyDescent="0.3">
      <c r="B61" s="161" t="s">
        <v>299</v>
      </c>
      <c r="C61" s="161"/>
      <c r="D61" s="166">
        <f t="shared" ref="D61:L61" si="39">D59+D58</f>
        <v>90</v>
      </c>
      <c r="E61" s="166">
        <f t="shared" si="39"/>
        <v>90</v>
      </c>
      <c r="F61" s="166">
        <f t="shared" si="39"/>
        <v>90</v>
      </c>
      <c r="G61" s="166">
        <f t="shared" si="39"/>
        <v>90</v>
      </c>
      <c r="H61" s="166">
        <f t="shared" si="39"/>
        <v>90</v>
      </c>
      <c r="I61" s="166">
        <f t="shared" si="39"/>
        <v>90</v>
      </c>
      <c r="J61" s="166">
        <f t="shared" si="39"/>
        <v>90</v>
      </c>
      <c r="K61" s="166">
        <f t="shared" si="39"/>
        <v>90</v>
      </c>
      <c r="L61" s="166">
        <f t="shared" si="39"/>
        <v>90</v>
      </c>
    </row>
    <row r="62" spans="2:12" ht="13.05" customHeight="1" thickBot="1" x14ac:dyDescent="0.35">
      <c r="B62" s="167" t="s">
        <v>300</v>
      </c>
      <c r="C62" s="167"/>
      <c r="D62" s="352">
        <f t="shared" ref="D62:L62" si="40">D61-D60</f>
        <v>45</v>
      </c>
      <c r="E62" s="352">
        <f t="shared" si="40"/>
        <v>45</v>
      </c>
      <c r="F62" s="352">
        <f t="shared" si="40"/>
        <v>45</v>
      </c>
      <c r="G62" s="352">
        <f t="shared" si="40"/>
        <v>45</v>
      </c>
      <c r="H62" s="352">
        <f t="shared" si="40"/>
        <v>45</v>
      </c>
      <c r="I62" s="352">
        <f t="shared" si="40"/>
        <v>45</v>
      </c>
      <c r="J62" s="352">
        <f t="shared" si="40"/>
        <v>45</v>
      </c>
      <c r="K62" s="352">
        <f t="shared" si="40"/>
        <v>45</v>
      </c>
      <c r="L62" s="352">
        <f t="shared" si="40"/>
        <v>45</v>
      </c>
    </row>
    <row r="63" spans="2:12" ht="13.05" customHeight="1" thickTop="1" x14ac:dyDescent="0.3"/>
    <row r="64" spans="2:12" ht="13.05" customHeight="1" x14ac:dyDescent="0.3"/>
    <row r="65" spans="2:18" ht="13.05" customHeight="1" x14ac:dyDescent="0.3">
      <c r="B65" s="9" t="s">
        <v>302</v>
      </c>
      <c r="C65" s="9"/>
      <c r="D65" s="40">
        <f>'Modelo DRE'!$D$6</f>
        <v>2018</v>
      </c>
      <c r="E65" s="40">
        <f>'Modelo DRE'!$E$6</f>
        <v>2019</v>
      </c>
      <c r="F65" s="40">
        <f>'Modelo DRE'!$F$6</f>
        <v>2020</v>
      </c>
      <c r="G65" s="40">
        <f>'Modelo DRE'!$G$6</f>
        <v>2021</v>
      </c>
      <c r="H65" s="201">
        <f>'Modelo DRE'!$H$6</f>
        <v>2022</v>
      </c>
      <c r="I65" s="201">
        <f>'Modelo DRE'!$I$6</f>
        <v>2023</v>
      </c>
      <c r="J65" s="201">
        <f>'Modelo DRE'!$J$6</f>
        <v>2024</v>
      </c>
      <c r="K65" s="201">
        <f>'Modelo DRE'!$K$6</f>
        <v>2025</v>
      </c>
      <c r="L65" s="201">
        <f>'Modelo DRE'!$L$6</f>
        <v>2026</v>
      </c>
    </row>
    <row r="66" spans="2:18" ht="13.8" x14ac:dyDescent="0.3">
      <c r="H66" s="46">
        <v>0</v>
      </c>
      <c r="I66" s="46">
        <f>H66+1</f>
        <v>1</v>
      </c>
      <c r="J66" s="46">
        <f t="shared" ref="J66:L66" si="41">I66+1</f>
        <v>2</v>
      </c>
      <c r="K66" s="46">
        <f t="shared" si="41"/>
        <v>3</v>
      </c>
      <c r="L66" s="46">
        <f t="shared" si="41"/>
        <v>4</v>
      </c>
    </row>
    <row r="67" spans="2:18" ht="13.05" customHeight="1" x14ac:dyDescent="0.3">
      <c r="B67" s="116" t="s">
        <v>338</v>
      </c>
      <c r="D67" s="104">
        <f>D25*D69-D21-D22</f>
        <v>0</v>
      </c>
      <c r="E67" s="104">
        <f>E25*E69-E21-E22</f>
        <v>0</v>
      </c>
      <c r="F67" s="104">
        <f>F25*F69-F21-F22</f>
        <v>0</v>
      </c>
      <c r="G67" s="104">
        <f>G25*G69-G21-G22</f>
        <v>0</v>
      </c>
      <c r="H67" s="103">
        <v>20000000</v>
      </c>
      <c r="I67" s="103">
        <v>18000000</v>
      </c>
      <c r="J67" s="103">
        <v>-10000000</v>
      </c>
      <c r="K67" s="103">
        <v>-14000000</v>
      </c>
      <c r="L67" s="103">
        <v>-14000000</v>
      </c>
    </row>
    <row r="68" spans="2:18" ht="13.05" customHeight="1" x14ac:dyDescent="0.3">
      <c r="G68" s="126"/>
      <c r="H68" s="104"/>
      <c r="I68" s="104"/>
      <c r="J68" s="104"/>
      <c r="K68" s="104"/>
      <c r="L68" s="104"/>
    </row>
    <row r="69" spans="2:18" ht="13.05" customHeight="1" x14ac:dyDescent="0.3">
      <c r="B69" s="26" t="s">
        <v>207</v>
      </c>
      <c r="D69" s="126">
        <f t="shared" ref="D69:L69" si="42">(D18-D25)/D25</f>
        <v>0.32608529339780573</v>
      </c>
      <c r="E69" s="126">
        <f t="shared" si="42"/>
        <v>0.24762905782832054</v>
      </c>
      <c r="F69" s="126">
        <f t="shared" si="42"/>
        <v>0.20491255797082672</v>
      </c>
      <c r="G69" s="126">
        <f t="shared" si="42"/>
        <v>0.17932419405182484</v>
      </c>
      <c r="H69" s="354">
        <f t="shared" si="42"/>
        <v>0.4794877378553023</v>
      </c>
      <c r="I69" s="354">
        <f t="shared" si="42"/>
        <v>0.69080416050852189</v>
      </c>
      <c r="J69" s="354">
        <f t="shared" si="42"/>
        <v>0.46329953518755801</v>
      </c>
      <c r="K69" s="354">
        <f t="shared" si="42"/>
        <v>0.26206725951419418</v>
      </c>
      <c r="L69" s="354">
        <f t="shared" si="42"/>
        <v>0.13341274137370115</v>
      </c>
    </row>
    <row r="70" spans="2:18" ht="13.05" customHeight="1" x14ac:dyDescent="0.3">
      <c r="B70" s="122" t="s">
        <v>313</v>
      </c>
      <c r="D70" s="126"/>
      <c r="E70" s="126"/>
      <c r="F70" s="126"/>
      <c r="G70" s="126"/>
      <c r="H70" s="353">
        <f>$P$72</f>
        <v>0.85560000000000003</v>
      </c>
      <c r="I70" s="353">
        <f>H70</f>
        <v>0.85560000000000003</v>
      </c>
      <c r="J70" s="353">
        <f t="shared" ref="J70:L70" si="43">I70</f>
        <v>0.85560000000000003</v>
      </c>
      <c r="K70" s="353">
        <f t="shared" si="43"/>
        <v>0.85560000000000003</v>
      </c>
      <c r="L70" s="353">
        <f t="shared" si="43"/>
        <v>0.85560000000000003</v>
      </c>
      <c r="O70" s="504" t="s">
        <v>307</v>
      </c>
      <c r="P70" s="504"/>
      <c r="Q70" s="504"/>
      <c r="R70" s="504"/>
    </row>
    <row r="71" spans="2:18" ht="13.05" customHeight="1" x14ac:dyDescent="0.3">
      <c r="D71" s="26"/>
      <c r="E71" s="26"/>
      <c r="F71" s="26"/>
      <c r="G71" s="26"/>
      <c r="H71" s="26"/>
      <c r="I71" s="26"/>
      <c r="J71" s="26"/>
      <c r="K71" s="26"/>
      <c r="L71" s="26"/>
      <c r="O71" s="384"/>
      <c r="P71" s="381" t="s">
        <v>294</v>
      </c>
      <c r="Q71" s="381" t="s">
        <v>309</v>
      </c>
      <c r="R71" s="381" t="s">
        <v>308</v>
      </c>
    </row>
    <row r="72" spans="2:18" ht="13.05" customHeight="1" x14ac:dyDescent="0.3">
      <c r="B72" s="26" t="s">
        <v>310</v>
      </c>
      <c r="D72" s="356" t="str">
        <f>IFERROR(-'Modelo DRE'!D30/'Modelo DRE'!D32,"-")</f>
        <v>-</v>
      </c>
      <c r="E72" s="356" t="str">
        <f>IFERROR(-'Modelo DRE'!E30/'Modelo DRE'!E32,"-")</f>
        <v>-</v>
      </c>
      <c r="F72" s="356" t="str">
        <f>IFERROR(-'Modelo DRE'!F30/'Modelo DRE'!F32,"-")</f>
        <v>-</v>
      </c>
      <c r="G72" s="356" t="str">
        <f>IFERROR(-'Modelo DRE'!G30/'Modelo DRE'!G32,"-")</f>
        <v>-</v>
      </c>
      <c r="H72" s="356">
        <f>IFERROR(-'Modelo DRE'!H30/'Modelo DRE'!H32,"-")</f>
        <v>6.2249485227336416</v>
      </c>
      <c r="I72" s="356">
        <f>IFERROR(-'Modelo DRE'!I30/'Modelo DRE'!I32,"-")</f>
        <v>5.052992549447743</v>
      </c>
      <c r="J72" s="356">
        <f>IFERROR(-'Modelo DRE'!J30/'Modelo DRE'!J32,"-")</f>
        <v>13.778121657621302</v>
      </c>
      <c r="K72" s="356">
        <f>IFERROR(-'Modelo DRE'!K30/'Modelo DRE'!K32,"-")</f>
        <v>40.940845107822881</v>
      </c>
      <c r="L72" s="356" t="str">
        <f>IFERROR(-'Modelo DRE'!L30/'Modelo DRE'!L32,"-")</f>
        <v>-</v>
      </c>
      <c r="O72" s="166" t="s">
        <v>304</v>
      </c>
      <c r="P72" s="355">
        <f>('Empresas Comparáveis'!$H$57+'Empresas Comparáveis'!$K$14)/2</f>
        <v>0.85560000000000003</v>
      </c>
      <c r="Q72" s="355">
        <f>P72-_xlfn.STDEV.S('Empresas Comparáveis'!$G$45:$G$53,'Empresas Comparáveis'!$K$8:$K$10)</f>
        <v>0.48621531395051215</v>
      </c>
      <c r="R72" s="355">
        <f>P72+_xlfn.STDEV.S('Empresas Comparáveis'!$G$45:$G$53,'Empresas Comparáveis'!$K$8:$K$10)</f>
        <v>1.224984686049488</v>
      </c>
    </row>
    <row r="73" spans="2:18" ht="13.05" customHeight="1" x14ac:dyDescent="0.3">
      <c r="B73" s="122" t="s">
        <v>306</v>
      </c>
      <c r="D73" s="104">
        <v>0</v>
      </c>
      <c r="E73" s="104">
        <v>0</v>
      </c>
      <c r="F73" s="104">
        <v>0</v>
      </c>
      <c r="G73" s="104">
        <v>0</v>
      </c>
      <c r="H73" s="104">
        <f>(H20+H24)*H74</f>
        <v>2643963.2139399811</v>
      </c>
      <c r="I73" s="104">
        <f>(I20+I24)*I74</f>
        <v>5023530.1064859638</v>
      </c>
      <c r="J73" s="104">
        <f>(J20+J24)*J74</f>
        <v>3701548.4995159735</v>
      </c>
      <c r="K73" s="104">
        <f>(K20+K24)*K74</f>
        <v>1850774.2497579867</v>
      </c>
      <c r="L73" s="104">
        <f>(L20+L24)*L74</f>
        <v>0</v>
      </c>
      <c r="N73" s="363"/>
      <c r="O73" s="349" t="s">
        <v>331</v>
      </c>
      <c r="P73" s="355">
        <f>'Empresas Comparáveis'!$P$57</f>
        <v>0.10219816069699905</v>
      </c>
      <c r="Q73" s="355">
        <f>P73-_xlfn.STDEV.S('Empresas Comparáveis'!$P$45:$P$53)</f>
        <v>8.9697430858686256E-2</v>
      </c>
      <c r="R73" s="355">
        <f>P73+_xlfn.STDEV.S('Empresas Comparáveis'!$P$45:$P$53)</f>
        <v>0.11469889053531185</v>
      </c>
    </row>
    <row r="74" spans="2:18" ht="13.05" customHeight="1" x14ac:dyDescent="0.3">
      <c r="B74" s="350" t="s">
        <v>303</v>
      </c>
      <c r="D74" s="104">
        <v>0</v>
      </c>
      <c r="E74" s="104">
        <v>0</v>
      </c>
      <c r="F74" s="104">
        <v>0</v>
      </c>
      <c r="G74" s="104">
        <v>0</v>
      </c>
      <c r="H74" s="128">
        <f>P73+3%</f>
        <v>0.13219816069699905</v>
      </c>
      <c r="I74" s="128">
        <f>H74</f>
        <v>0.13219816069699905</v>
      </c>
      <c r="J74" s="128">
        <f t="shared" ref="J74:L74" si="44">I74</f>
        <v>0.13219816069699905</v>
      </c>
      <c r="K74" s="128">
        <f t="shared" si="44"/>
        <v>0.13219816069699905</v>
      </c>
      <c r="L74" s="128">
        <f t="shared" si="44"/>
        <v>0.13219816069699905</v>
      </c>
      <c r="O74" s="166" t="s">
        <v>332</v>
      </c>
      <c r="P74" s="355">
        <f>'Empresas Comparáveis'!$Q$57</f>
        <v>0.16665730880929353</v>
      </c>
      <c r="Q74" s="355">
        <f>P74-_xlfn.STDEV.S('Empresas Comparáveis'!$Q$45:$Q$53)</f>
        <v>0.15743372764060973</v>
      </c>
      <c r="R74" s="355">
        <f>P74+_xlfn.STDEV.S('Empresas Comparáveis'!$Q$45:$Q$53)</f>
        <v>0.17588088997797732</v>
      </c>
    </row>
    <row r="75" spans="2:18" ht="13.05" customHeight="1" thickBot="1" x14ac:dyDescent="0.35">
      <c r="D75" s="26"/>
      <c r="E75" s="26"/>
      <c r="F75" s="26"/>
      <c r="G75" s="26"/>
      <c r="H75" s="26"/>
      <c r="I75" s="26"/>
      <c r="J75" s="26"/>
      <c r="K75" s="26"/>
      <c r="L75" s="26"/>
      <c r="O75" s="385" t="s">
        <v>301</v>
      </c>
      <c r="P75" s="386">
        <v>-1.4558628133685008</v>
      </c>
      <c r="Q75" s="383"/>
      <c r="R75" s="383"/>
    </row>
    <row r="76" spans="2:18" ht="13.05" customHeight="1" thickTop="1" x14ac:dyDescent="0.3">
      <c r="B76" s="26" t="s">
        <v>301</v>
      </c>
      <c r="D76" s="359">
        <f>(D24+D20-D11)/('Demonstrações Financeiras'!D25*1000)</f>
        <v>-0.85862205832576211</v>
      </c>
      <c r="E76" s="359">
        <f>(E24+E20-E11)/('Demonstrações Financeiras'!E25*1000)</f>
        <v>-0.99128387294097076</v>
      </c>
      <c r="F76" s="359">
        <f>(F24+F20-F11)/('Demonstrações Financeiras'!F25*1000)</f>
        <v>-0.52016878170361391</v>
      </c>
      <c r="G76" s="359">
        <f>(G24+G20-G11)/('Demonstrações Financeiras'!G25*1000)</f>
        <v>-0.26244575119294355</v>
      </c>
      <c r="H76" s="359">
        <f>(H24+H20-H11)/'Modelo DRE'!H25</f>
        <v>0.72080605687890065</v>
      </c>
      <c r="I76" s="359">
        <f>(I24+I20-I11)/'Modelo DRE'!I25</f>
        <v>1.098867237073117</v>
      </c>
      <c r="J76" s="359">
        <f>(J24+J20-J11)/'Modelo DRE'!J25</f>
        <v>0.46181671555850079</v>
      </c>
      <c r="K76" s="359">
        <f>(K24+K20-K11)/'Modelo DRE'!K25</f>
        <v>-0.26720913008948338</v>
      </c>
      <c r="L76" s="359">
        <f>(L24+L20-L11)/'Modelo DRE'!L25</f>
        <v>-0.91536446780822756</v>
      </c>
    </row>
    <row r="77" spans="2:18" ht="13.05" customHeight="1" x14ac:dyDescent="0.3">
      <c r="B77" s="122" t="s">
        <v>313</v>
      </c>
      <c r="D77" s="356"/>
      <c r="E77" s="356"/>
      <c r="F77" s="356"/>
      <c r="G77" s="356"/>
      <c r="H77" s="358">
        <v>1.5</v>
      </c>
      <c r="I77" s="358">
        <f>H77-0.3</f>
        <v>1.2</v>
      </c>
      <c r="J77" s="358">
        <f t="shared" ref="J77:L77" si="45">I77-0.3</f>
        <v>0.89999999999999991</v>
      </c>
      <c r="K77" s="358">
        <f t="shared" si="45"/>
        <v>0.59999999999999987</v>
      </c>
      <c r="L77" s="358">
        <f t="shared" si="45"/>
        <v>0.29999999999999988</v>
      </c>
    </row>
    <row r="78" spans="2:18" ht="13.05" customHeight="1" x14ac:dyDescent="0.3">
      <c r="D78" s="356"/>
      <c r="E78" s="356"/>
      <c r="F78" s="356"/>
      <c r="G78" s="356"/>
      <c r="H78" s="356"/>
      <c r="I78" s="356"/>
      <c r="J78" s="356"/>
      <c r="K78" s="356"/>
      <c r="L78" s="356"/>
    </row>
    <row r="79" spans="2:18" ht="13.8" x14ac:dyDescent="0.3">
      <c r="B79" s="26" t="s">
        <v>305</v>
      </c>
      <c r="D79" s="356">
        <f t="shared" ref="D79:L79" si="46">(D10-D13)/D19</f>
        <v>2.4498456921416198</v>
      </c>
      <c r="E79" s="356">
        <f t="shared" si="46"/>
        <v>2.9147711511310108</v>
      </c>
      <c r="F79" s="356">
        <f t="shared" si="46"/>
        <v>2.3471587857003988</v>
      </c>
      <c r="G79" s="356">
        <f t="shared" si="46"/>
        <v>1.6200024678070357</v>
      </c>
      <c r="H79" s="356">
        <f t="shared" si="46"/>
        <v>1.3540084326009525</v>
      </c>
      <c r="I79" s="356">
        <f t="shared" si="46"/>
        <v>1.1011555610630781</v>
      </c>
      <c r="J79" s="356">
        <f t="shared" si="46"/>
        <v>1.1122689627487921</v>
      </c>
      <c r="K79" s="356">
        <f t="shared" si="46"/>
        <v>2.5240660945997497</v>
      </c>
      <c r="L79" s="356">
        <f t="shared" si="46"/>
        <v>4.2270372577806317</v>
      </c>
    </row>
    <row r="80" spans="2:18" ht="13.05" customHeight="1" x14ac:dyDescent="0.3">
      <c r="B80" s="122" t="s">
        <v>313</v>
      </c>
      <c r="D80" s="356"/>
      <c r="E80" s="356"/>
      <c r="F80" s="356"/>
      <c r="G80" s="356"/>
      <c r="H80" s="358">
        <v>1.5</v>
      </c>
      <c r="I80" s="358">
        <v>1.5</v>
      </c>
      <c r="J80" s="358">
        <v>1.5</v>
      </c>
      <c r="K80" s="358">
        <v>1.5</v>
      </c>
      <c r="L80" s="358">
        <v>1.5</v>
      </c>
      <c r="Q80" s="94"/>
    </row>
    <row r="81" spans="2:12" ht="13.05" customHeight="1" x14ac:dyDescent="0.3">
      <c r="D81" s="26"/>
      <c r="E81" s="26"/>
      <c r="F81" s="26"/>
      <c r="G81" s="26"/>
      <c r="H81" s="26"/>
      <c r="I81" s="26"/>
      <c r="J81" s="26"/>
      <c r="K81" s="26"/>
      <c r="L81" s="26"/>
    </row>
    <row r="82" spans="2:12" ht="13.05" customHeight="1" x14ac:dyDescent="0.3">
      <c r="B82" s="26" t="s">
        <v>298</v>
      </c>
      <c r="D82" s="104">
        <f>D12+D13-D21-D20</f>
        <v>4392500</v>
      </c>
      <c r="E82" s="104">
        <f t="shared" ref="E82:L82" si="47">E12+E13-E21-E20</f>
        <v>5666250</v>
      </c>
      <c r="F82" s="104">
        <f t="shared" si="47"/>
        <v>8785000</v>
      </c>
      <c r="G82" s="104">
        <f t="shared" si="47"/>
        <v>11332500</v>
      </c>
      <c r="H82" s="104">
        <f t="shared" si="47"/>
        <v>12755884.635416664</v>
      </c>
      <c r="I82" s="104">
        <f t="shared" si="47"/>
        <v>20506053.75</v>
      </c>
      <c r="J82" s="104">
        <f t="shared" si="47"/>
        <v>31525591.1328125</v>
      </c>
      <c r="K82" s="104">
        <f t="shared" si="47"/>
        <v>39455865.755208328</v>
      </c>
      <c r="L82" s="104">
        <f t="shared" si="47"/>
        <v>41549791.341145828</v>
      </c>
    </row>
    <row r="83" spans="2:12" ht="13.05" customHeight="1" x14ac:dyDescent="0.3">
      <c r="D83" s="26"/>
      <c r="E83" s="26"/>
      <c r="F83" s="26"/>
      <c r="G83" s="26"/>
      <c r="H83" s="94">
        <f>H82-G82</f>
        <v>1423384.6354166642</v>
      </c>
      <c r="I83" s="94">
        <f t="shared" ref="I83:L83" si="48">I82-H82</f>
        <v>7750169.1145833358</v>
      </c>
      <c r="J83" s="94">
        <f t="shared" si="48"/>
        <v>11019537.3828125</v>
      </c>
      <c r="K83" s="94">
        <f t="shared" si="48"/>
        <v>7930274.6223958284</v>
      </c>
      <c r="L83" s="94">
        <f t="shared" si="48"/>
        <v>2093925.5859375</v>
      </c>
    </row>
    <row r="84" spans="2:12" ht="13.05" customHeight="1" x14ac:dyDescent="0.3">
      <c r="D84" s="26"/>
      <c r="E84" s="26"/>
      <c r="F84" s="26"/>
      <c r="G84" s="26"/>
      <c r="H84" s="26"/>
      <c r="I84" s="26"/>
      <c r="J84" s="26"/>
      <c r="K84" s="26"/>
      <c r="L84" s="26"/>
    </row>
    <row r="85" spans="2:12" ht="13.05" customHeight="1" x14ac:dyDescent="0.3">
      <c r="D85" s="94"/>
      <c r="E85" s="94"/>
      <c r="F85" s="94"/>
      <c r="G85" s="94"/>
      <c r="H85" s="94"/>
      <c r="I85" s="94"/>
      <c r="J85" s="94"/>
      <c r="K85" s="94"/>
      <c r="L85" s="94"/>
    </row>
    <row r="86" spans="2:12" ht="13.05" customHeight="1" x14ac:dyDescent="0.3">
      <c r="D86" s="26"/>
      <c r="E86" s="26"/>
      <c r="F86" s="26"/>
      <c r="G86" s="26"/>
      <c r="H86" s="94"/>
      <c r="I86" s="94"/>
      <c r="J86" s="94"/>
      <c r="K86" s="94"/>
      <c r="L86" s="94"/>
    </row>
    <row r="87" spans="2:12" ht="13.05" customHeight="1" x14ac:dyDescent="0.3">
      <c r="D87" s="26"/>
      <c r="E87" s="26"/>
      <c r="F87" s="26"/>
      <c r="G87" s="26"/>
      <c r="H87" s="26"/>
      <c r="I87" s="26"/>
      <c r="J87" s="26"/>
      <c r="K87" s="26"/>
      <c r="L87" s="26"/>
    </row>
    <row r="88" spans="2:12" ht="13.05" customHeight="1" x14ac:dyDescent="0.3">
      <c r="D88" s="26"/>
      <c r="E88" s="26"/>
      <c r="F88" s="26"/>
      <c r="G88" s="26"/>
      <c r="H88" s="26"/>
      <c r="I88" s="26"/>
      <c r="J88" s="26"/>
      <c r="K88" s="26"/>
      <c r="L88" s="26"/>
    </row>
    <row r="89" spans="2:12" ht="13.05" customHeight="1" x14ac:dyDescent="0.3">
      <c r="D89" s="26"/>
      <c r="E89" s="26"/>
      <c r="F89" s="26"/>
      <c r="G89" s="26"/>
      <c r="H89" s="26"/>
      <c r="I89" s="26"/>
      <c r="J89" s="26"/>
      <c r="K89" s="26"/>
      <c r="L89" s="26"/>
    </row>
    <row r="90" spans="2:12" ht="13.05" customHeight="1" x14ac:dyDescent="0.3">
      <c r="D90" s="26"/>
      <c r="E90" s="26"/>
      <c r="F90" s="26"/>
      <c r="G90" s="26"/>
      <c r="H90" s="26"/>
      <c r="I90" s="26"/>
      <c r="J90" s="26"/>
      <c r="K90" s="26"/>
      <c r="L90" s="26"/>
    </row>
    <row r="91" spans="2:12" ht="13.05" customHeight="1" x14ac:dyDescent="0.3">
      <c r="D91" s="26"/>
      <c r="E91" s="26"/>
      <c r="F91" s="26"/>
      <c r="G91" s="26"/>
      <c r="H91" s="26"/>
      <c r="I91" s="26"/>
      <c r="J91" s="26"/>
      <c r="K91" s="26"/>
      <c r="L91" s="26"/>
    </row>
    <row r="92" spans="2:12" ht="13.05" customHeight="1" x14ac:dyDescent="0.3">
      <c r="D92" s="26"/>
      <c r="E92" s="26"/>
      <c r="F92" s="26"/>
      <c r="G92" s="26"/>
      <c r="H92" s="26"/>
      <c r="I92" s="26"/>
      <c r="J92" s="26"/>
      <c r="K92" s="26"/>
      <c r="L92" s="26"/>
    </row>
    <row r="93" spans="2:12" ht="13.05" customHeight="1" x14ac:dyDescent="0.3">
      <c r="D93" s="26"/>
      <c r="E93" s="26"/>
      <c r="F93" s="26"/>
      <c r="G93" s="26"/>
      <c r="H93" s="26"/>
      <c r="I93" s="26"/>
      <c r="J93" s="26"/>
      <c r="K93" s="26"/>
      <c r="L93" s="26"/>
    </row>
    <row r="94" spans="2:12" ht="13.05" customHeight="1" x14ac:dyDescent="0.3">
      <c r="D94" s="26"/>
      <c r="E94" s="26"/>
      <c r="F94" s="26"/>
      <c r="G94" s="26"/>
      <c r="H94" s="26"/>
      <c r="I94" s="26"/>
      <c r="J94" s="26"/>
      <c r="K94" s="26"/>
      <c r="L94" s="26"/>
    </row>
    <row r="95" spans="2:12" ht="13.05" customHeight="1" x14ac:dyDescent="0.3">
      <c r="D95" s="26"/>
      <c r="E95" s="26"/>
      <c r="F95" s="26"/>
      <c r="G95" s="26"/>
      <c r="H95" s="26"/>
      <c r="I95" s="26"/>
      <c r="J95" s="26"/>
      <c r="K95" s="26"/>
      <c r="L95" s="26"/>
    </row>
    <row r="96" spans="2:12" ht="13.05" customHeight="1" x14ac:dyDescent="0.3">
      <c r="D96" s="26"/>
      <c r="E96" s="26"/>
      <c r="F96" s="26"/>
      <c r="G96" s="26"/>
      <c r="H96" s="26"/>
      <c r="I96" s="26"/>
      <c r="J96" s="26"/>
      <c r="K96" s="26"/>
      <c r="L96" s="26"/>
    </row>
    <row r="97" s="26" customFormat="1" ht="13.05" customHeight="1" x14ac:dyDescent="0.3"/>
    <row r="98" s="26" customFormat="1" ht="13.05" customHeight="1" x14ac:dyDescent="0.3"/>
    <row r="99" s="26" customFormat="1" ht="13.05" customHeight="1" x14ac:dyDescent="0.3"/>
    <row r="100" s="26" customFormat="1" ht="13.05" customHeight="1" x14ac:dyDescent="0.3"/>
    <row r="101" s="26" customFormat="1" ht="13.05" customHeight="1" x14ac:dyDescent="0.3"/>
    <row r="102" s="26" customFormat="1" ht="13.05" customHeight="1" x14ac:dyDescent="0.3"/>
    <row r="103" s="26" customFormat="1" ht="13.05" customHeight="1" x14ac:dyDescent="0.3"/>
    <row r="104" s="26" customFormat="1" ht="13.05" customHeight="1" x14ac:dyDescent="0.3"/>
    <row r="105" s="26" customFormat="1" ht="13.05" customHeight="1" x14ac:dyDescent="0.3"/>
    <row r="106" s="26" customFormat="1" ht="13.05" customHeight="1" x14ac:dyDescent="0.3"/>
    <row r="107" s="26" customFormat="1" ht="13.05" customHeight="1" x14ac:dyDescent="0.3"/>
    <row r="108" s="26" customFormat="1" ht="13.05" customHeight="1" x14ac:dyDescent="0.3"/>
    <row r="109" s="26" customFormat="1" ht="13.05" customHeight="1" x14ac:dyDescent="0.3"/>
    <row r="110" s="26" customFormat="1" ht="13.05" customHeight="1" x14ac:dyDescent="0.3"/>
    <row r="111" s="26" customFormat="1" ht="13.05" customHeight="1" x14ac:dyDescent="0.3"/>
    <row r="112" s="26" customFormat="1" ht="13.05" customHeight="1" x14ac:dyDescent="0.3"/>
    <row r="113" s="26" customFormat="1" ht="13.05" customHeight="1" x14ac:dyDescent="0.3"/>
    <row r="114" s="26" customFormat="1" ht="13.05" customHeight="1" x14ac:dyDescent="0.3"/>
    <row r="115" s="26" customFormat="1" ht="13.05" customHeight="1" x14ac:dyDescent="0.3"/>
    <row r="116" s="26" customFormat="1" ht="13.05" customHeight="1" x14ac:dyDescent="0.3"/>
    <row r="117" s="26" customFormat="1" ht="13.05" customHeight="1" x14ac:dyDescent="0.3"/>
    <row r="118" s="26" customFormat="1" ht="13.05" customHeight="1" x14ac:dyDescent="0.3"/>
    <row r="119" s="26" customFormat="1" ht="13.05" customHeight="1" x14ac:dyDescent="0.3"/>
    <row r="120" s="26" customFormat="1" ht="13.05" customHeight="1" x14ac:dyDescent="0.3"/>
    <row r="121" s="26" customFormat="1" ht="13.05" customHeight="1" x14ac:dyDescent="0.3"/>
    <row r="122" s="26" customFormat="1" ht="13.05" customHeight="1" x14ac:dyDescent="0.3"/>
    <row r="123" s="26" customFormat="1" ht="13.05" customHeight="1" x14ac:dyDescent="0.3"/>
    <row r="124" s="26" customFormat="1" ht="13.05" customHeight="1" x14ac:dyDescent="0.3"/>
    <row r="125" s="26" customFormat="1" ht="13.05" customHeight="1" x14ac:dyDescent="0.3"/>
    <row r="126" s="26" customFormat="1" ht="13.05" customHeight="1" x14ac:dyDescent="0.3"/>
    <row r="127" s="26" customFormat="1" ht="13.05" customHeight="1" x14ac:dyDescent="0.3"/>
    <row r="128" s="26" customFormat="1" ht="13.05" customHeight="1" x14ac:dyDescent="0.3"/>
    <row r="129" s="26" customFormat="1" ht="13.05" customHeight="1" x14ac:dyDescent="0.3"/>
    <row r="130" s="26" customFormat="1" ht="13.05" customHeight="1" x14ac:dyDescent="0.3"/>
    <row r="131" s="26" customFormat="1" ht="13.05" customHeight="1" x14ac:dyDescent="0.3"/>
    <row r="132" s="26" customFormat="1" ht="13.05" customHeight="1" x14ac:dyDescent="0.3"/>
    <row r="133" s="26" customFormat="1" ht="13.05" customHeight="1" x14ac:dyDescent="0.3"/>
    <row r="134" s="26" customFormat="1" ht="13.05" customHeight="1" x14ac:dyDescent="0.3"/>
    <row r="135" s="26" customFormat="1" ht="13.05" customHeight="1" x14ac:dyDescent="0.3"/>
    <row r="136" s="26" customFormat="1" ht="13.05" customHeight="1" x14ac:dyDescent="0.3"/>
    <row r="137" s="26" customFormat="1" ht="13.05" customHeight="1" x14ac:dyDescent="0.3"/>
    <row r="138" s="26" customFormat="1" ht="13.05" customHeight="1" x14ac:dyDescent="0.3"/>
    <row r="139" s="26" customFormat="1" ht="13.05" customHeight="1" x14ac:dyDescent="0.3"/>
    <row r="140" s="26" customFormat="1" ht="13.05" customHeight="1" x14ac:dyDescent="0.3"/>
    <row r="141" s="26" customFormat="1" ht="13.05" customHeight="1" x14ac:dyDescent="0.3"/>
    <row r="142" s="26" customFormat="1" ht="13.05" customHeight="1" x14ac:dyDescent="0.3"/>
    <row r="143" s="26" customFormat="1" ht="13.05" customHeight="1" x14ac:dyDescent="0.3"/>
    <row r="144" s="26" customFormat="1" ht="13.05" customHeight="1" x14ac:dyDescent="0.3"/>
    <row r="145" s="26" customFormat="1" ht="13.05" customHeight="1" x14ac:dyDescent="0.3"/>
    <row r="146" s="26" customFormat="1" ht="13.05" customHeight="1" x14ac:dyDescent="0.3"/>
    <row r="147" s="26" customFormat="1" ht="13.05" customHeight="1" x14ac:dyDescent="0.3"/>
    <row r="148" s="26" customFormat="1" ht="13.05" customHeight="1" x14ac:dyDescent="0.3"/>
    <row r="149" s="26" customFormat="1" ht="13.05" customHeight="1" x14ac:dyDescent="0.3"/>
    <row r="150" s="26" customFormat="1" ht="13.05" customHeight="1" x14ac:dyDescent="0.3"/>
    <row r="151" s="26" customFormat="1" ht="13.05" customHeight="1" x14ac:dyDescent="0.3"/>
    <row r="152" s="26" customFormat="1" ht="13.05" customHeight="1" x14ac:dyDescent="0.3"/>
    <row r="153" s="26" customFormat="1" ht="13.05" customHeight="1" x14ac:dyDescent="0.3"/>
    <row r="154" s="26" customFormat="1" ht="13.05" customHeight="1" x14ac:dyDescent="0.3"/>
    <row r="155" s="26" customFormat="1" ht="13.05" customHeight="1" x14ac:dyDescent="0.3"/>
    <row r="156" s="26" customFormat="1" ht="13.05" customHeight="1" x14ac:dyDescent="0.3"/>
    <row r="157" s="26" customFormat="1" ht="13.05" customHeight="1" x14ac:dyDescent="0.3"/>
    <row r="158" s="26" customFormat="1" ht="13.05" customHeight="1" x14ac:dyDescent="0.3"/>
    <row r="159" s="26" customFormat="1" ht="13.05" customHeight="1" x14ac:dyDescent="0.3"/>
    <row r="160" s="26" customFormat="1" ht="13.05" customHeight="1" x14ac:dyDescent="0.3"/>
    <row r="161" s="26" customFormat="1" ht="13.05" customHeight="1" x14ac:dyDescent="0.3"/>
    <row r="162" s="26" customFormat="1" ht="13.05" customHeight="1" x14ac:dyDescent="0.3"/>
    <row r="163" s="26" customFormat="1" ht="13.05" customHeight="1" x14ac:dyDescent="0.3"/>
    <row r="164" s="26" customFormat="1" ht="13.05" customHeight="1" x14ac:dyDescent="0.3"/>
    <row r="165" s="26" customFormat="1" ht="13.05" customHeight="1" x14ac:dyDescent="0.3"/>
    <row r="166" s="26" customFormat="1" ht="13.05" customHeight="1" x14ac:dyDescent="0.3"/>
    <row r="167" s="26" customFormat="1" ht="13.05" customHeight="1" x14ac:dyDescent="0.3"/>
    <row r="168" s="26" customFormat="1" ht="13.05" customHeight="1" x14ac:dyDescent="0.3"/>
    <row r="169" s="26" customFormat="1" ht="13.05" customHeight="1" x14ac:dyDescent="0.3"/>
    <row r="170" s="26" customFormat="1" ht="13.05" customHeight="1" x14ac:dyDescent="0.3"/>
    <row r="171" s="26" customFormat="1" ht="13.05" customHeight="1" x14ac:dyDescent="0.3"/>
    <row r="172" s="26" customFormat="1" ht="13.05" customHeight="1" x14ac:dyDescent="0.3"/>
    <row r="173" s="26" customFormat="1" ht="13.05" customHeight="1" x14ac:dyDescent="0.3"/>
    <row r="174" s="26" customFormat="1" ht="13.05" customHeight="1" x14ac:dyDescent="0.3"/>
    <row r="175" s="26" customFormat="1" ht="13.05" customHeight="1" x14ac:dyDescent="0.3"/>
    <row r="176" s="26" customFormat="1" ht="13.05" customHeight="1" x14ac:dyDescent="0.3"/>
    <row r="177" s="26" customFormat="1" ht="13.05" customHeight="1" x14ac:dyDescent="0.3"/>
    <row r="178" s="26" customFormat="1" ht="13.05" customHeight="1" x14ac:dyDescent="0.3"/>
    <row r="179" s="26" customFormat="1" ht="13.05" customHeight="1" x14ac:dyDescent="0.3"/>
    <row r="180" s="26" customFormat="1" ht="13.05" customHeight="1" x14ac:dyDescent="0.3"/>
    <row r="181" s="26" customFormat="1" ht="13.05" customHeight="1" x14ac:dyDescent="0.3"/>
    <row r="182" s="26" customFormat="1" ht="13.05" customHeight="1" x14ac:dyDescent="0.3"/>
    <row r="183" s="26" customFormat="1" ht="13.05" customHeight="1" x14ac:dyDescent="0.3"/>
    <row r="184" s="26" customFormat="1" ht="13.05" customHeight="1" x14ac:dyDescent="0.3"/>
    <row r="185" s="26" customFormat="1" ht="13.05" customHeight="1" x14ac:dyDescent="0.3"/>
    <row r="186" s="26" customFormat="1" ht="13.05" customHeight="1" x14ac:dyDescent="0.3"/>
    <row r="187" s="26" customFormat="1" ht="13.05" customHeight="1" x14ac:dyDescent="0.3"/>
    <row r="188" s="26" customFormat="1" ht="13.05" customHeight="1" x14ac:dyDescent="0.3"/>
    <row r="189" s="26" customFormat="1" ht="13.05" customHeight="1" x14ac:dyDescent="0.3"/>
    <row r="190" s="26" customFormat="1" ht="13.05" customHeight="1" x14ac:dyDescent="0.3"/>
    <row r="191" s="26" customFormat="1" ht="13.05" customHeight="1" x14ac:dyDescent="0.3"/>
    <row r="192" s="26" customFormat="1" ht="13.05" customHeight="1" x14ac:dyDescent="0.3"/>
    <row r="193" s="26" customFormat="1" ht="13.05" customHeight="1" x14ac:dyDescent="0.3"/>
    <row r="194" s="26" customFormat="1" ht="13.05" customHeight="1" x14ac:dyDescent="0.3"/>
    <row r="195" s="26" customFormat="1" ht="13.05" customHeight="1" x14ac:dyDescent="0.3"/>
    <row r="196" s="26" customFormat="1" ht="13.05" customHeight="1" x14ac:dyDescent="0.3"/>
    <row r="197" s="26" customFormat="1" ht="13.05" customHeight="1" x14ac:dyDescent="0.3"/>
    <row r="198" s="26" customFormat="1" ht="13.05" customHeight="1" x14ac:dyDescent="0.3"/>
    <row r="199" s="26" customFormat="1" ht="13.05" customHeight="1" x14ac:dyDescent="0.3"/>
    <row r="200" s="26" customFormat="1" ht="13.05" customHeight="1" x14ac:dyDescent="0.3"/>
    <row r="201" s="26" customFormat="1" ht="13.05" customHeight="1" x14ac:dyDescent="0.3"/>
    <row r="202" s="26" customFormat="1" ht="13.05" customHeight="1" x14ac:dyDescent="0.3"/>
    <row r="203" s="26" customFormat="1" ht="13.05" customHeight="1" x14ac:dyDescent="0.3"/>
    <row r="204" s="26" customFormat="1" ht="13.05" customHeight="1" x14ac:dyDescent="0.3"/>
    <row r="205" s="26" customFormat="1" ht="13.05" customHeight="1" x14ac:dyDescent="0.3"/>
    <row r="206" s="26" customFormat="1" ht="13.05" customHeight="1" x14ac:dyDescent="0.3"/>
    <row r="207" s="26" customFormat="1" ht="13.05" customHeight="1" x14ac:dyDescent="0.3"/>
    <row r="208" s="26" customFormat="1" ht="13.05" customHeight="1" x14ac:dyDescent="0.3"/>
    <row r="209" s="26" customFormat="1" ht="13.05" customHeight="1" x14ac:dyDescent="0.3"/>
    <row r="210" s="26" customFormat="1" ht="13.05" customHeight="1" x14ac:dyDescent="0.3"/>
    <row r="211" s="26" customFormat="1" ht="13.05" customHeight="1" x14ac:dyDescent="0.3"/>
    <row r="212" s="26" customFormat="1" ht="13.05" customHeight="1" x14ac:dyDescent="0.3"/>
    <row r="213" s="26" customFormat="1" ht="13.05" customHeight="1" x14ac:dyDescent="0.3"/>
    <row r="214" s="26" customFormat="1" ht="13.05" customHeight="1" x14ac:dyDescent="0.3"/>
    <row r="215" s="26" customFormat="1" ht="13.05" customHeight="1" x14ac:dyDescent="0.3"/>
    <row r="216" s="26" customFormat="1" ht="13.05" customHeight="1" x14ac:dyDescent="0.3"/>
    <row r="217" s="26" customFormat="1" ht="13.05" customHeight="1" x14ac:dyDescent="0.3"/>
    <row r="218" s="26" customFormat="1" ht="13.05" customHeight="1" x14ac:dyDescent="0.3"/>
    <row r="219" s="26" customFormat="1" ht="13.05" customHeight="1" x14ac:dyDescent="0.3"/>
    <row r="220" s="26" customFormat="1" ht="13.05" customHeight="1" x14ac:dyDescent="0.3"/>
    <row r="221" s="26" customFormat="1" ht="13.05" customHeight="1" x14ac:dyDescent="0.3"/>
    <row r="222" s="26" customFormat="1" ht="13.05" customHeight="1" x14ac:dyDescent="0.3"/>
    <row r="223" s="26" customFormat="1" ht="13.05" customHeight="1" x14ac:dyDescent="0.3"/>
    <row r="224" s="26" customFormat="1" ht="13.05" customHeight="1" x14ac:dyDescent="0.3"/>
    <row r="225" s="26" customFormat="1" ht="13.05" customHeight="1" x14ac:dyDescent="0.3"/>
    <row r="226" s="26" customFormat="1" ht="13.05" customHeight="1" x14ac:dyDescent="0.3"/>
    <row r="227" s="26" customFormat="1" ht="13.05" customHeight="1" x14ac:dyDescent="0.3"/>
    <row r="228" s="26" customFormat="1" ht="13.05" customHeight="1" x14ac:dyDescent="0.3"/>
    <row r="229" s="26" customFormat="1" ht="13.05" customHeight="1" x14ac:dyDescent="0.3"/>
    <row r="230" s="26" customFormat="1" ht="13.05" customHeight="1" x14ac:dyDescent="0.3"/>
    <row r="231" s="26" customFormat="1" ht="13.05" customHeight="1" x14ac:dyDescent="0.3"/>
    <row r="232" s="26" customFormat="1" ht="13.05" customHeight="1" x14ac:dyDescent="0.3"/>
    <row r="233" s="26" customFormat="1" ht="13.05" customHeight="1" x14ac:dyDescent="0.3"/>
    <row r="234" s="26" customFormat="1" ht="13.05" customHeight="1" x14ac:dyDescent="0.3"/>
    <row r="235" s="26" customFormat="1" ht="13.05" customHeight="1" x14ac:dyDescent="0.3"/>
    <row r="236" s="26" customFormat="1" ht="13.05" customHeight="1" x14ac:dyDescent="0.3"/>
    <row r="237" s="26" customFormat="1" ht="13.05" customHeight="1" x14ac:dyDescent="0.3"/>
    <row r="238" s="26" customFormat="1" ht="13.05" customHeight="1" x14ac:dyDescent="0.3"/>
    <row r="239" s="26" customFormat="1" ht="13.05" customHeight="1" x14ac:dyDescent="0.3"/>
    <row r="240" s="26" customFormat="1" ht="13.05" customHeight="1" x14ac:dyDescent="0.3"/>
    <row r="241" s="26" customFormat="1" ht="13.05" customHeight="1" x14ac:dyDescent="0.3"/>
    <row r="242" s="26" customFormat="1" ht="13.05" customHeight="1" x14ac:dyDescent="0.3"/>
    <row r="243" s="26" customFormat="1" ht="13.05" customHeight="1" x14ac:dyDescent="0.3"/>
    <row r="244" s="26" customFormat="1" ht="13.05" customHeight="1" x14ac:dyDescent="0.3"/>
    <row r="245" s="26" customFormat="1" ht="13.05" customHeight="1" x14ac:dyDescent="0.3"/>
    <row r="246" s="26" customFormat="1" ht="13.05" customHeight="1" x14ac:dyDescent="0.3"/>
    <row r="247" s="26" customFormat="1" ht="13.05" customHeight="1" x14ac:dyDescent="0.3"/>
    <row r="248" s="26" customFormat="1" ht="13.05" customHeight="1" x14ac:dyDescent="0.3"/>
    <row r="249" s="26" customFormat="1" ht="13.05" customHeight="1" x14ac:dyDescent="0.3"/>
    <row r="250" s="26" customFormat="1" ht="13.05" customHeight="1" x14ac:dyDescent="0.3"/>
    <row r="251" s="26" customFormat="1" ht="13.05" customHeight="1" x14ac:dyDescent="0.3"/>
    <row r="252" s="26" customFormat="1" ht="13.05" customHeight="1" x14ac:dyDescent="0.3"/>
    <row r="253" s="26" customFormat="1" ht="13.05" customHeight="1" x14ac:dyDescent="0.3"/>
    <row r="254" s="26" customFormat="1" ht="13.05" customHeight="1" x14ac:dyDescent="0.3"/>
    <row r="255" s="26" customFormat="1" ht="13.05" customHeight="1" x14ac:dyDescent="0.3"/>
    <row r="256" s="26" customFormat="1" ht="13.05" customHeight="1" x14ac:dyDescent="0.3"/>
    <row r="257" spans="4:12" ht="13.05" customHeight="1" x14ac:dyDescent="0.3">
      <c r="D257" s="26"/>
      <c r="E257" s="26"/>
      <c r="F257" s="26"/>
      <c r="G257" s="26"/>
      <c r="H257" s="26"/>
      <c r="I257" s="26"/>
      <c r="J257" s="26"/>
      <c r="K257" s="26"/>
      <c r="L257" s="26"/>
    </row>
    <row r="258" spans="4:12" ht="13.05" customHeight="1" x14ac:dyDescent="0.3">
      <c r="D258" s="26"/>
      <c r="E258" s="26"/>
      <c r="F258" s="26"/>
      <c r="G258" s="26"/>
      <c r="H258" s="26"/>
      <c r="I258" s="26"/>
      <c r="J258" s="26"/>
      <c r="K258" s="26"/>
      <c r="L258" s="26"/>
    </row>
    <row r="259" spans="4:12" ht="13.05" customHeight="1" x14ac:dyDescent="0.3">
      <c r="D259" s="26"/>
      <c r="E259" s="26"/>
      <c r="F259" s="26"/>
      <c r="G259" s="26"/>
      <c r="H259" s="26"/>
      <c r="I259" s="26"/>
      <c r="J259" s="26"/>
      <c r="K259" s="26"/>
      <c r="L259" s="26"/>
    </row>
    <row r="260" spans="4:12" ht="13.05" customHeight="1" x14ac:dyDescent="0.3">
      <c r="D260" s="26"/>
      <c r="E260" s="26"/>
      <c r="F260" s="26"/>
      <c r="G260" s="26"/>
      <c r="H260" s="26"/>
      <c r="I260" s="26"/>
      <c r="J260" s="26"/>
      <c r="K260" s="26"/>
      <c r="L260" s="26"/>
    </row>
    <row r="261" spans="4:12" ht="13.05" customHeight="1" x14ac:dyDescent="0.3">
      <c r="D261" s="26"/>
      <c r="E261" s="26"/>
      <c r="F261" s="26"/>
      <c r="G261" s="26"/>
      <c r="H261" s="26"/>
      <c r="I261" s="26"/>
      <c r="J261" s="26"/>
      <c r="K261" s="26"/>
      <c r="L261" s="26"/>
    </row>
    <row r="262" spans="4:12" ht="13.05" customHeight="1" x14ac:dyDescent="0.3">
      <c r="D262" s="26"/>
      <c r="E262" s="26"/>
      <c r="F262" s="26"/>
      <c r="G262" s="26"/>
      <c r="H262" s="26"/>
      <c r="I262" s="26"/>
      <c r="J262" s="26"/>
      <c r="K262" s="26"/>
      <c r="L262" s="26"/>
    </row>
    <row r="263" spans="4:12" ht="13.05" customHeight="1" x14ac:dyDescent="0.3">
      <c r="D263" s="26"/>
      <c r="E263" s="26"/>
      <c r="F263" s="26"/>
      <c r="G263" s="26"/>
      <c r="H263" s="26"/>
      <c r="I263" s="26"/>
      <c r="J263" s="26"/>
      <c r="K263" s="26"/>
      <c r="L263" s="26"/>
    </row>
    <row r="264" spans="4:12" ht="13.05" customHeight="1" x14ac:dyDescent="0.3">
      <c r="D264" s="26"/>
      <c r="E264" s="26"/>
      <c r="F264" s="26"/>
      <c r="G264" s="26"/>
      <c r="H264" s="26"/>
      <c r="I264" s="26"/>
      <c r="J264" s="26"/>
      <c r="K264" s="26"/>
      <c r="L264" s="26"/>
    </row>
    <row r="265" spans="4:12" ht="13.05" customHeight="1" x14ac:dyDescent="0.3">
      <c r="D265" s="26"/>
      <c r="E265" s="26"/>
      <c r="F265" s="26"/>
      <c r="G265" s="26"/>
      <c r="H265" s="26"/>
      <c r="I265" s="26"/>
      <c r="J265" s="26"/>
      <c r="K265" s="26"/>
      <c r="L265" s="26"/>
    </row>
    <row r="266" spans="4:12" ht="13.05" customHeight="1" x14ac:dyDescent="0.3"/>
    <row r="267" spans="4:12" ht="13.05" customHeight="1" x14ac:dyDescent="0.3"/>
    <row r="268" spans="4:12" ht="13.05" customHeight="1" x14ac:dyDescent="0.3"/>
    <row r="269" spans="4:12" ht="13.05" customHeight="1" x14ac:dyDescent="0.3"/>
    <row r="270" spans="4:12" ht="13.05" customHeight="1" x14ac:dyDescent="0.3"/>
    <row r="271" spans="4:12" ht="13.05" customHeight="1" x14ac:dyDescent="0.3"/>
    <row r="272" spans="4:12" ht="13.05" customHeight="1" x14ac:dyDescent="0.3"/>
    <row r="273" ht="13.05" customHeight="1" x14ac:dyDescent="0.3"/>
    <row r="274" ht="13.05" customHeight="1" x14ac:dyDescent="0.3"/>
    <row r="275" ht="13.05" customHeight="1" x14ac:dyDescent="0.3"/>
    <row r="276" ht="13.05" customHeight="1" x14ac:dyDescent="0.3"/>
    <row r="277" ht="13.05" customHeight="1" x14ac:dyDescent="0.3"/>
    <row r="278" ht="13.05" customHeight="1" x14ac:dyDescent="0.3"/>
    <row r="279" ht="13.05" customHeight="1" x14ac:dyDescent="0.3"/>
    <row r="280" ht="13.05" customHeight="1" x14ac:dyDescent="0.3"/>
    <row r="281" ht="13.05" customHeight="1" x14ac:dyDescent="0.3"/>
    <row r="282" ht="13.05" customHeight="1" x14ac:dyDescent="0.3"/>
    <row r="283" ht="13.05" customHeight="1" x14ac:dyDescent="0.3"/>
    <row r="284" ht="13.05" customHeight="1" x14ac:dyDescent="0.3"/>
    <row r="285" ht="13.05" customHeight="1" x14ac:dyDescent="0.3"/>
    <row r="286" ht="13.05" customHeight="1" x14ac:dyDescent="0.3"/>
    <row r="287" ht="13.05" customHeight="1" x14ac:dyDescent="0.3"/>
    <row r="288" ht="13.05" customHeight="1" x14ac:dyDescent="0.3"/>
    <row r="289" ht="13.05" hidden="1" customHeight="1" x14ac:dyDescent="0.3"/>
  </sheetData>
  <sheetProtection algorithmName="SHA-512" hashValue="T0pPbqMPeY3MSXgOGLO+JCN/KYLo7Y63RO0TYZi7DWzuIIuu5H5bDAxsQHLP9u0rPDUYxi45DfdKgLbzXESJew==" saltValue="p1rEbG7ZQoCrWw3yICfxWw==" spinCount="100000" sheet="1" objects="1" scenarios="1" selectLockedCells="1" selectUnlockedCells="1"/>
  <scenarios current="0" show="0">
    <scenario name="Endividamento 1" locked="1" count="5" user="Isaac" comment="Created by Isaac on 03/09/2022">
      <inputCells r="H67" val="31398081.0688382" numFmtId="173"/>
      <inputCells r="I67" val="16741838.1203428" numFmtId="173"/>
      <inputCells r="J67" val="0" numFmtId="173"/>
      <inputCells r="K67" val="0" numFmtId="173"/>
      <inputCells r="L67" val="0" numFmtId="173"/>
    </scenario>
    <scenario name="Endividamento 2" locked="1" count="5" user="Isaac" comment="Created by Isaac on 03/09/2022">
      <inputCells r="H67" val="29851782.5669362" numFmtId="173"/>
      <inputCells r="I67" val="18176293.7126734" numFmtId="173"/>
      <inputCells r="J67" val="7272345.94279414" numFmtId="173"/>
      <inputCells r="K67" val="9121625.97343627" numFmtId="173"/>
      <inputCells r="L67" val="3757316.78370393" numFmtId="173"/>
    </scenario>
    <scenario name="Endividamento 3" locked="1" count="5" user="Isaac" comment="Created by Isaac on 03/09/2022">
      <inputCells r="H67" val="30000000" numFmtId="173"/>
      <inputCells r="I67" val="18000000" numFmtId="173"/>
      <inputCells r="J67" val="7000000" numFmtId="173"/>
      <inputCells r="K67" val="9000000" numFmtId="173"/>
      <inputCells r="L67" val="4000000" numFmtId="173"/>
    </scenario>
    <scenario name="Endividamento 4" locked="1" count="5" user="Isaac" comment="Created by Isaac on 04/09/2022">
      <inputCells r="H67" val="20000000" numFmtId="173"/>
      <inputCells r="I67" val="18000000" numFmtId="173"/>
      <inputCells r="J67" val="-10000000" numFmtId="173"/>
      <inputCells r="K67" val="-14000000" numFmtId="173"/>
      <inputCells r="L67" val="-14000000" numFmtId="173"/>
    </scenario>
  </scenarios>
  <mergeCells count="3">
    <mergeCell ref="D5:G5"/>
    <mergeCell ref="H5:L5"/>
    <mergeCell ref="O70:R70"/>
  </mergeCells>
  <conditionalFormatting sqref="H11:L11">
    <cfRule type="cellIs" dxfId="13" priority="9" operator="equal">
      <formula>"Erro"</formula>
    </cfRule>
    <cfRule type="cellIs" dxfId="12" priority="10" operator="equal">
      <formula>"Check"</formula>
    </cfRule>
  </conditionalFormatting>
  <dataValidations disablePrompts="1" count="1">
    <dataValidation type="list" allowBlank="1" showDropDown="1" showInputMessage="1" showErrorMessage="1" sqref="B16:C16" xr:uid="{5EBFE88E-5E35-4EC3-80AA-A9E400C0276F}">
      <formula1>"Imobilizado Líquido"</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A0AC7-EE0A-44B8-BA78-FA56F21C5329}">
  <sheetPr>
    <tabColor theme="9" tint="-0.499984740745262"/>
  </sheetPr>
  <dimension ref="A1:V303"/>
  <sheetViews>
    <sheetView showGridLines="0" zoomScale="90" zoomScaleNormal="90" workbookViewId="0"/>
  </sheetViews>
  <sheetFormatPr defaultColWidth="8.77734375" defaultRowHeight="0" customHeight="1" zeroHeight="1" x14ac:dyDescent="0.3"/>
  <cols>
    <col min="1" max="1" width="1.77734375" style="26" bestFit="1" customWidth="1"/>
    <col min="2" max="2" width="52.5546875" style="26" bestFit="1" customWidth="1"/>
    <col min="3" max="3" width="1.6640625" style="26" customWidth="1"/>
    <col min="4" max="12" width="12.6640625" style="220" customWidth="1"/>
    <col min="13" max="13" width="11.88671875" style="220" customWidth="1"/>
    <col min="14" max="20" width="11.5546875" style="46" customWidth="1"/>
    <col min="21" max="21" width="0.88671875" style="26" customWidth="1"/>
    <col min="22" max="22" width="8.77734375" style="26" customWidth="1"/>
    <col min="23" max="23" width="21.5546875" style="26" bestFit="1" customWidth="1"/>
    <col min="24" max="122" width="8.77734375" style="26" customWidth="1"/>
    <col min="123" max="16384" width="8.77734375" style="26"/>
  </cols>
  <sheetData>
    <row r="1" spans="1:22" ht="13.8" x14ac:dyDescent="0.3"/>
    <row r="2" spans="1:22" ht="18" x14ac:dyDescent="0.35">
      <c r="B2" s="7" t="str">
        <f>Capa!B8&amp;" - Demonstrações Financeiras"</f>
        <v>PetCo - Demonstrações Financeiras</v>
      </c>
      <c r="C2" s="27"/>
      <c r="D2" s="227"/>
      <c r="E2" s="228"/>
      <c r="F2" s="229"/>
      <c r="G2" s="227"/>
      <c r="H2" s="227"/>
      <c r="I2" s="227"/>
      <c r="J2" s="227"/>
      <c r="K2" s="227"/>
      <c r="L2" s="227"/>
      <c r="M2" s="227"/>
      <c r="N2" s="95"/>
      <c r="O2" s="95"/>
      <c r="P2" s="95"/>
      <c r="Q2" s="95"/>
      <c r="R2" s="95"/>
      <c r="S2" s="95"/>
      <c r="T2" s="95"/>
    </row>
    <row r="3" spans="1:22" ht="4.95" customHeight="1" x14ac:dyDescent="0.35">
      <c r="B3" s="33"/>
    </row>
    <row r="4" spans="1:22" ht="13.8" x14ac:dyDescent="0.3"/>
    <row r="5" spans="1:22" ht="4.95" customHeight="1" x14ac:dyDescent="0.35">
      <c r="B5" s="33"/>
    </row>
    <row r="6" spans="1:22" ht="41.4" x14ac:dyDescent="0.3">
      <c r="A6" s="212" t="s">
        <v>2</v>
      </c>
      <c r="B6" s="211" t="s">
        <v>280</v>
      </c>
      <c r="C6" s="9"/>
      <c r="D6" s="207" t="s">
        <v>214</v>
      </c>
      <c r="E6" s="207" t="s">
        <v>157</v>
      </c>
      <c r="F6" s="207" t="s">
        <v>199</v>
      </c>
      <c r="G6" s="207" t="s">
        <v>200</v>
      </c>
      <c r="H6" s="207" t="s">
        <v>201</v>
      </c>
      <c r="I6" s="207" t="s">
        <v>202</v>
      </c>
      <c r="J6" s="207" t="s">
        <v>204</v>
      </c>
      <c r="K6" s="207" t="s">
        <v>207</v>
      </c>
      <c r="L6" s="207" t="s">
        <v>205</v>
      </c>
      <c r="M6" s="207" t="s">
        <v>203</v>
      </c>
      <c r="N6" s="207" t="s">
        <v>208</v>
      </c>
      <c r="O6" s="207" t="s">
        <v>209</v>
      </c>
      <c r="P6" s="207" t="s">
        <v>210</v>
      </c>
      <c r="Q6" s="207" t="s">
        <v>211</v>
      </c>
      <c r="R6" s="207" t="s">
        <v>215</v>
      </c>
      <c r="S6" s="207" t="s">
        <v>216</v>
      </c>
      <c r="T6" s="207" t="s">
        <v>217</v>
      </c>
    </row>
    <row r="7" spans="1:22" s="116" customFormat="1" ht="13.8" x14ac:dyDescent="0.3">
      <c r="D7" s="230"/>
      <c r="E7" s="230"/>
      <c r="F7" s="230"/>
      <c r="G7" s="230"/>
      <c r="H7" s="230"/>
      <c r="I7" s="230"/>
      <c r="J7" s="230"/>
      <c r="K7" s="230"/>
      <c r="L7" s="230"/>
      <c r="M7" s="230"/>
    </row>
    <row r="8" spans="1:22" s="116" customFormat="1" ht="13.8" x14ac:dyDescent="0.3">
      <c r="B8" s="116" t="s">
        <v>212</v>
      </c>
      <c r="D8" s="231">
        <f>R8/Q8</f>
        <v>8.3423027777458011E-2</v>
      </c>
      <c r="E8" s="232">
        <v>0.1714</v>
      </c>
      <c r="F8" s="233">
        <v>155092</v>
      </c>
      <c r="G8" s="232">
        <v>0.44419999999999998</v>
      </c>
      <c r="H8" s="231">
        <f>F8/S8</f>
        <v>9.129685901413144E-2</v>
      </c>
      <c r="I8" s="233">
        <v>335.81</v>
      </c>
      <c r="J8" s="233">
        <v>141142</v>
      </c>
      <c r="K8" s="232">
        <v>1.4406000000000001</v>
      </c>
      <c r="L8" s="233">
        <v>106</v>
      </c>
      <c r="M8" s="273">
        <f>(L8-O8)/F8</f>
        <v>-0.46110695587135375</v>
      </c>
      <c r="N8" s="103">
        <v>43569.81</v>
      </c>
      <c r="O8" s="103">
        <v>71620</v>
      </c>
      <c r="P8" s="209">
        <f>N8/(K8*Q8)</f>
        <v>4.351985568143224E-2</v>
      </c>
      <c r="Q8" s="103">
        <v>694952</v>
      </c>
      <c r="R8" s="103">
        <v>57975</v>
      </c>
      <c r="S8" s="103">
        <v>1698766</v>
      </c>
      <c r="T8" s="246">
        <v>0.17917237304128508</v>
      </c>
      <c r="V8" s="348"/>
    </row>
    <row r="9" spans="1:22" s="116" customFormat="1" ht="13.8" x14ac:dyDescent="0.3">
      <c r="B9" s="116" t="s">
        <v>213</v>
      </c>
      <c r="D9" s="231">
        <f>R9/Q9</f>
        <v>-5.1421967641443071E-2</v>
      </c>
      <c r="E9" s="232">
        <v>-1.8499999999999999E-2</v>
      </c>
      <c r="F9" s="233">
        <v>-2667</v>
      </c>
      <c r="G9" s="232">
        <v>0.30449999999999999</v>
      </c>
      <c r="H9" s="231">
        <f>F9/S9</f>
        <v>-6.3401275157255127E-3</v>
      </c>
      <c r="I9" s="233">
        <v>-22.15</v>
      </c>
      <c r="J9" s="233">
        <v>244939</v>
      </c>
      <c r="K9" s="232">
        <v>0.35649999999999998</v>
      </c>
      <c r="L9" s="233">
        <v>19792</v>
      </c>
      <c r="M9" s="273">
        <f>(L9-O9)/F9</f>
        <v>70.626546681664792</v>
      </c>
      <c r="N9" s="103">
        <v>60.83</v>
      </c>
      <c r="O9" s="103">
        <v>208153</v>
      </c>
      <c r="P9" s="209">
        <f>N9/(K9*Q9)</f>
        <v>5.7157115212836491E-4</v>
      </c>
      <c r="Q9" s="103">
        <v>298530</v>
      </c>
      <c r="R9" s="103">
        <v>-15351</v>
      </c>
      <c r="S9" s="103">
        <v>420654</v>
      </c>
      <c r="T9" s="246">
        <v>0.33279721407927099</v>
      </c>
      <c r="V9" s="348"/>
    </row>
    <row r="10" spans="1:22" s="116" customFormat="1" ht="13.8" x14ac:dyDescent="0.3">
      <c r="B10" s="116" t="s">
        <v>218</v>
      </c>
      <c r="D10" s="231">
        <f>R10/Q10</f>
        <v>4.2652121123929659E-2</v>
      </c>
      <c r="E10" s="232">
        <v>0.10829999999999999</v>
      </c>
      <c r="F10" s="233">
        <v>352979</v>
      </c>
      <c r="G10" s="232">
        <v>0.48049999999999998</v>
      </c>
      <c r="H10" s="231">
        <f>F10/S10</f>
        <v>0.16839404069080968</v>
      </c>
      <c r="I10" s="233">
        <v>248.69</v>
      </c>
      <c r="J10" s="233">
        <v>565368</v>
      </c>
      <c r="K10" s="232">
        <v>0.92920000000000003</v>
      </c>
      <c r="L10" s="233">
        <v>145681</v>
      </c>
      <c r="M10" s="273">
        <f>(L10-O10)/F10</f>
        <v>-1.4558628133685008</v>
      </c>
      <c r="N10" s="103">
        <v>97.43</v>
      </c>
      <c r="O10" s="103">
        <v>659570</v>
      </c>
      <c r="P10" s="209">
        <f>N10/(K10*Q10)</f>
        <v>5.9601125440337744E-5</v>
      </c>
      <c r="Q10" s="103">
        <v>1759256</v>
      </c>
      <c r="R10" s="103">
        <v>75036</v>
      </c>
      <c r="S10" s="103">
        <v>2096149</v>
      </c>
      <c r="T10" s="246">
        <v>0.28579160880422982</v>
      </c>
      <c r="V10" s="348"/>
    </row>
    <row r="11" spans="1:22" s="116" customFormat="1" ht="13.8" x14ac:dyDescent="0.3">
      <c r="B11" s="210" t="s">
        <v>219</v>
      </c>
      <c r="D11" s="231"/>
      <c r="E11" s="231"/>
      <c r="F11" s="234"/>
      <c r="G11" s="231"/>
      <c r="H11" s="231"/>
      <c r="I11" s="234"/>
      <c r="J11" s="234"/>
      <c r="K11" s="231"/>
      <c r="L11" s="234"/>
      <c r="M11" s="226"/>
      <c r="N11" s="104"/>
      <c r="O11" s="104"/>
      <c r="P11" s="209"/>
      <c r="Q11" s="104"/>
      <c r="R11" s="104"/>
      <c r="S11" s="104"/>
      <c r="T11" s="127"/>
    </row>
    <row r="12" spans="1:22" s="116" customFormat="1" ht="13.8" x14ac:dyDescent="0.3">
      <c r="D12" s="231"/>
      <c r="E12" s="231"/>
      <c r="F12" s="234"/>
      <c r="G12" s="231"/>
      <c r="H12" s="231"/>
      <c r="I12" s="234"/>
      <c r="J12" s="234"/>
      <c r="K12" s="231"/>
      <c r="L12" s="234"/>
      <c r="M12" s="273"/>
      <c r="N12" s="104"/>
      <c r="O12" s="104"/>
      <c r="P12" s="209"/>
      <c r="Q12" s="104"/>
      <c r="R12" s="104"/>
      <c r="S12" s="104"/>
      <c r="T12" s="127"/>
    </row>
    <row r="13" spans="1:22" s="116" customFormat="1" ht="13.8" x14ac:dyDescent="0.3">
      <c r="B13" s="247" t="s">
        <v>293</v>
      </c>
      <c r="C13" s="248"/>
      <c r="D13" s="249">
        <f>AVERAGE(D8:D10)</f>
        <v>2.488439375331487E-2</v>
      </c>
      <c r="E13" s="249">
        <f t="shared" ref="E13:T13" si="0">AVERAGE(E8:E10)</f>
        <v>8.7066666666666667E-2</v>
      </c>
      <c r="F13" s="250">
        <f t="shared" si="0"/>
        <v>168468</v>
      </c>
      <c r="G13" s="249">
        <f t="shared" si="0"/>
        <v>0.40973333333333328</v>
      </c>
      <c r="H13" s="249">
        <f t="shared" si="0"/>
        <v>8.4450257396405201E-2</v>
      </c>
      <c r="I13" s="250">
        <f t="shared" si="0"/>
        <v>187.45000000000002</v>
      </c>
      <c r="J13" s="250">
        <f t="shared" si="0"/>
        <v>317149.66666666669</v>
      </c>
      <c r="K13" s="249">
        <f t="shared" si="0"/>
        <v>0.90876666666666672</v>
      </c>
      <c r="L13" s="250">
        <f t="shared" si="0"/>
        <v>55193</v>
      </c>
      <c r="M13" s="274">
        <f t="shared" si="0"/>
        <v>22.903192304141644</v>
      </c>
      <c r="N13" s="251">
        <f t="shared" si="0"/>
        <v>14576.023333333333</v>
      </c>
      <c r="O13" s="251">
        <f t="shared" si="0"/>
        <v>313114.33333333331</v>
      </c>
      <c r="P13" s="252">
        <f t="shared" si="0"/>
        <v>1.4717009319666982E-2</v>
      </c>
      <c r="Q13" s="251">
        <f t="shared" si="0"/>
        <v>917579.33333333337</v>
      </c>
      <c r="R13" s="251">
        <f t="shared" si="0"/>
        <v>39220</v>
      </c>
      <c r="S13" s="251">
        <f t="shared" si="0"/>
        <v>1405189.6666666667</v>
      </c>
      <c r="T13" s="253">
        <f t="shared" si="0"/>
        <v>0.26592039864159528</v>
      </c>
    </row>
    <row r="14" spans="1:22" s="116" customFormat="1" ht="13.8" x14ac:dyDescent="0.3">
      <c r="B14" s="260" t="s">
        <v>294</v>
      </c>
      <c r="C14" s="261"/>
      <c r="D14" s="262">
        <f>MEDIAN(D8:D10)</f>
        <v>4.2652121123929659E-2</v>
      </c>
      <c r="E14" s="262">
        <f t="shared" ref="E14:T14" si="1">MEDIAN(E8:E10)</f>
        <v>0.10829999999999999</v>
      </c>
      <c r="F14" s="263">
        <f t="shared" si="1"/>
        <v>155092</v>
      </c>
      <c r="G14" s="262">
        <f t="shared" si="1"/>
        <v>0.44419999999999998</v>
      </c>
      <c r="H14" s="262">
        <f t="shared" si="1"/>
        <v>9.129685901413144E-2</v>
      </c>
      <c r="I14" s="263">
        <f t="shared" si="1"/>
        <v>248.69</v>
      </c>
      <c r="J14" s="263">
        <f t="shared" si="1"/>
        <v>244939</v>
      </c>
      <c r="K14" s="262">
        <f t="shared" si="1"/>
        <v>0.92920000000000003</v>
      </c>
      <c r="L14" s="263">
        <f t="shared" si="1"/>
        <v>19792</v>
      </c>
      <c r="M14" s="275">
        <f t="shared" si="1"/>
        <v>-0.46110695587135375</v>
      </c>
      <c r="N14" s="137">
        <f t="shared" si="1"/>
        <v>97.43</v>
      </c>
      <c r="O14" s="137">
        <f t="shared" si="1"/>
        <v>208153</v>
      </c>
      <c r="P14" s="264">
        <f t="shared" si="1"/>
        <v>5.7157115212836491E-4</v>
      </c>
      <c r="Q14" s="137">
        <f t="shared" si="1"/>
        <v>694952</v>
      </c>
      <c r="R14" s="137">
        <f t="shared" si="1"/>
        <v>57975</v>
      </c>
      <c r="S14" s="137">
        <f t="shared" si="1"/>
        <v>1698766</v>
      </c>
      <c r="T14" s="265">
        <f t="shared" si="1"/>
        <v>0.28579160880422982</v>
      </c>
    </row>
    <row r="15" spans="1:22" s="116" customFormat="1" ht="13.8" x14ac:dyDescent="0.3">
      <c r="B15" s="254" t="s">
        <v>295</v>
      </c>
      <c r="C15" s="255"/>
      <c r="D15" s="256">
        <f>MAX(D8:D10)</f>
        <v>8.3423027777458011E-2</v>
      </c>
      <c r="E15" s="256">
        <f t="shared" ref="E15:T15" si="2">MAX(E8:E10)</f>
        <v>0.1714</v>
      </c>
      <c r="F15" s="257">
        <f t="shared" si="2"/>
        <v>352979</v>
      </c>
      <c r="G15" s="256">
        <f t="shared" si="2"/>
        <v>0.48049999999999998</v>
      </c>
      <c r="H15" s="256">
        <f t="shared" si="2"/>
        <v>0.16839404069080968</v>
      </c>
      <c r="I15" s="257">
        <f t="shared" si="2"/>
        <v>335.81</v>
      </c>
      <c r="J15" s="257">
        <f t="shared" si="2"/>
        <v>565368</v>
      </c>
      <c r="K15" s="256">
        <f t="shared" si="2"/>
        <v>1.4406000000000001</v>
      </c>
      <c r="L15" s="257">
        <f t="shared" si="2"/>
        <v>145681</v>
      </c>
      <c r="M15" s="276">
        <f t="shared" si="2"/>
        <v>70.626546681664792</v>
      </c>
      <c r="N15" s="102">
        <f t="shared" si="2"/>
        <v>43569.81</v>
      </c>
      <c r="O15" s="102">
        <f t="shared" si="2"/>
        <v>659570</v>
      </c>
      <c r="P15" s="258">
        <f t="shared" si="2"/>
        <v>4.351985568143224E-2</v>
      </c>
      <c r="Q15" s="102">
        <f t="shared" si="2"/>
        <v>1759256</v>
      </c>
      <c r="R15" s="102">
        <f t="shared" si="2"/>
        <v>75036</v>
      </c>
      <c r="S15" s="102">
        <f t="shared" si="2"/>
        <v>2096149</v>
      </c>
      <c r="T15" s="259">
        <f t="shared" si="2"/>
        <v>0.33279721407927099</v>
      </c>
    </row>
    <row r="16" spans="1:22" s="116" customFormat="1" ht="13.8" x14ac:dyDescent="0.3">
      <c r="B16" s="266" t="s">
        <v>296</v>
      </c>
      <c r="C16" s="267"/>
      <c r="D16" s="268">
        <f>MIN(D8:D10)</f>
        <v>-5.1421967641443071E-2</v>
      </c>
      <c r="E16" s="268">
        <f t="shared" ref="E16:T16" si="3">MIN(E8:E10)</f>
        <v>-1.8499999999999999E-2</v>
      </c>
      <c r="F16" s="269">
        <f t="shared" si="3"/>
        <v>-2667</v>
      </c>
      <c r="G16" s="268">
        <f t="shared" si="3"/>
        <v>0.30449999999999999</v>
      </c>
      <c r="H16" s="268">
        <f t="shared" si="3"/>
        <v>-6.3401275157255127E-3</v>
      </c>
      <c r="I16" s="269">
        <f t="shared" si="3"/>
        <v>-22.15</v>
      </c>
      <c r="J16" s="269">
        <f t="shared" si="3"/>
        <v>141142</v>
      </c>
      <c r="K16" s="268">
        <f t="shared" si="3"/>
        <v>0.35649999999999998</v>
      </c>
      <c r="L16" s="269">
        <f t="shared" si="3"/>
        <v>106</v>
      </c>
      <c r="M16" s="277">
        <f t="shared" si="3"/>
        <v>-1.4558628133685008</v>
      </c>
      <c r="N16" s="270">
        <f t="shared" si="3"/>
        <v>60.83</v>
      </c>
      <c r="O16" s="270">
        <f t="shared" si="3"/>
        <v>71620</v>
      </c>
      <c r="P16" s="271">
        <f t="shared" si="3"/>
        <v>5.9601125440337744E-5</v>
      </c>
      <c r="Q16" s="270">
        <f t="shared" si="3"/>
        <v>298530</v>
      </c>
      <c r="R16" s="270">
        <f t="shared" si="3"/>
        <v>-15351</v>
      </c>
      <c r="S16" s="270">
        <f t="shared" si="3"/>
        <v>420654</v>
      </c>
      <c r="T16" s="272">
        <f t="shared" si="3"/>
        <v>0.17917237304128508</v>
      </c>
    </row>
    <row r="17" spans="1:20" s="116" customFormat="1" ht="13.8" x14ac:dyDescent="0.3">
      <c r="D17" s="231"/>
      <c r="E17" s="231"/>
      <c r="F17" s="234"/>
      <c r="G17" s="231"/>
      <c r="H17" s="231"/>
      <c r="I17" s="234"/>
      <c r="J17" s="234"/>
      <c r="K17" s="231"/>
      <c r="L17" s="234"/>
      <c r="M17" s="226"/>
      <c r="N17" s="104"/>
      <c r="O17" s="104"/>
      <c r="P17" s="209"/>
      <c r="Q17" s="104"/>
      <c r="R17" s="104"/>
      <c r="S17" s="104"/>
      <c r="T17" s="127"/>
    </row>
    <row r="18" spans="1:20" s="116" customFormat="1" ht="13.8" x14ac:dyDescent="0.3">
      <c r="B18" s="242" t="s">
        <v>1</v>
      </c>
      <c r="C18" s="242"/>
      <c r="D18" s="242"/>
      <c r="E18" s="242"/>
      <c r="F18" s="242"/>
      <c r="G18" s="242"/>
      <c r="H18" s="242"/>
      <c r="I18" s="242"/>
      <c r="J18" s="242"/>
      <c r="K18" s="242"/>
      <c r="L18" s="242"/>
      <c r="M18" s="242"/>
      <c r="N18" s="242"/>
      <c r="O18" s="242"/>
      <c r="P18" s="242"/>
      <c r="Q18" s="242"/>
      <c r="R18" s="242"/>
      <c r="S18" s="242"/>
      <c r="T18" s="242"/>
    </row>
    <row r="19" spans="1:20" s="116" customFormat="1" ht="13.8" x14ac:dyDescent="0.3">
      <c r="B19" s="243" t="s">
        <v>292</v>
      </c>
      <c r="C19" s="243"/>
      <c r="D19" s="245">
        <f>R19/Q19</f>
        <v>0.27053855971486862</v>
      </c>
      <c r="E19" s="245">
        <f>'Demonstrações Financeiras'!$G$29/'Demonstrações Financeiras'!$G$54</f>
        <v>0.40990690865889184</v>
      </c>
      <c r="F19" s="244">
        <f>'Demonstrações Financeiras'!$G$25</f>
        <v>24896.400000000001</v>
      </c>
      <c r="G19" s="245">
        <f>'Demonstrações Financeiras'!$G$12/'Demonstrações Financeiras'!$G$8</f>
        <v>0.48166666666666669</v>
      </c>
      <c r="H19" s="245">
        <f>F19/S19</f>
        <v>0.23052222222222224</v>
      </c>
      <c r="I19" s="244">
        <v>0</v>
      </c>
      <c r="J19" s="244">
        <f>'Demonstrações Financeiras'!$G$40+'Demonstrações Financeiras'!$G$41+'Demonstrações Financeiras'!$G$42-'Demonstrações Financeiras'!$G$50</f>
        <v>17866.454400000002</v>
      </c>
      <c r="K19" s="245">
        <f>('Demonstrações Financeiras'!$G$47-'Demonstrações Financeiras'!$G$54)/'Demonstrações Financeiras'!$G$54</f>
        <v>0.17932419405182487</v>
      </c>
      <c r="L19" s="244">
        <v>0</v>
      </c>
      <c r="M19" s="244">
        <f>(L19-O19)/F19</f>
        <v>-0.26244575119294355</v>
      </c>
      <c r="N19" s="244">
        <v>0</v>
      </c>
      <c r="O19" s="244">
        <f>'Demonstrações Financeiras'!$G$40</f>
        <v>6533.9544000000005</v>
      </c>
      <c r="P19" s="245">
        <f>N19/(K19*Q19)</f>
        <v>0</v>
      </c>
      <c r="Q19" s="244">
        <f>'Demonstrações Financeiras'!$G$54</f>
        <v>55028.103999999999</v>
      </c>
      <c r="R19" s="244">
        <f>'Demonstrações Financeiras'!$G$33</f>
        <v>14887.224</v>
      </c>
      <c r="S19" s="244">
        <f>'Demonstrações Financeiras'!$G$8</f>
        <v>108000</v>
      </c>
      <c r="T19" s="245">
        <v>0.25992104989487319</v>
      </c>
    </row>
    <row r="20" spans="1:20" ht="13.8" x14ac:dyDescent="0.3">
      <c r="A20" s="8"/>
      <c r="B20" s="11"/>
      <c r="C20" s="11"/>
      <c r="D20" s="226"/>
      <c r="E20" s="226"/>
      <c r="F20" s="226"/>
    </row>
    <row r="21" spans="1:20" ht="13.8" x14ac:dyDescent="0.3">
      <c r="A21" s="8"/>
      <c r="B21" s="11"/>
      <c r="C21" s="11"/>
      <c r="D21" s="226"/>
      <c r="E21" s="226"/>
      <c r="F21" s="226"/>
    </row>
    <row r="22" spans="1:20" ht="13.8" x14ac:dyDescent="0.3">
      <c r="A22" s="212" t="s">
        <v>2</v>
      </c>
      <c r="B22" s="211" t="s">
        <v>281</v>
      </c>
      <c r="C22" s="9"/>
      <c r="D22" s="207"/>
      <c r="E22" s="207"/>
      <c r="F22" s="207"/>
      <c r="G22" s="207"/>
      <c r="H22" s="207"/>
      <c r="I22" s="207"/>
      <c r="J22" s="207"/>
      <c r="K22" s="207"/>
      <c r="L22" s="207"/>
      <c r="M22" s="207"/>
      <c r="N22" s="207"/>
      <c r="O22" s="207"/>
      <c r="P22" s="207"/>
      <c r="Q22" s="207"/>
      <c r="R22" s="207"/>
      <c r="S22" s="207"/>
      <c r="T22" s="207"/>
    </row>
    <row r="23" spans="1:20" ht="13.8" x14ac:dyDescent="0.3">
      <c r="A23" s="8"/>
      <c r="B23" s="11"/>
      <c r="C23" s="11"/>
      <c r="D23" s="226"/>
      <c r="E23" s="226"/>
      <c r="F23" s="226"/>
    </row>
    <row r="24" spans="1:20" s="214" customFormat="1" ht="41.4" x14ac:dyDescent="0.3">
      <c r="A24" s="215"/>
      <c r="B24" s="217" t="s">
        <v>282</v>
      </c>
      <c r="C24" s="216"/>
      <c r="D24" s="213" t="s">
        <v>225</v>
      </c>
      <c r="E24" s="213" t="s">
        <v>226</v>
      </c>
      <c r="F24" s="213" t="s">
        <v>227</v>
      </c>
      <c r="G24" s="213" t="s">
        <v>247</v>
      </c>
      <c r="H24" s="213" t="s">
        <v>248</v>
      </c>
      <c r="I24" s="213" t="s">
        <v>249</v>
      </c>
      <c r="J24" s="213" t="s">
        <v>250</v>
      </c>
      <c r="K24" s="213" t="s">
        <v>276</v>
      </c>
      <c r="L24" s="213" t="s">
        <v>274</v>
      </c>
      <c r="M24" s="213" t="s">
        <v>275</v>
      </c>
      <c r="N24" s="213" t="s">
        <v>254</v>
      </c>
      <c r="O24" s="213" t="s">
        <v>255</v>
      </c>
    </row>
    <row r="25" spans="1:20" ht="13.8" x14ac:dyDescent="0.3">
      <c r="A25" s="8"/>
      <c r="B25" s="11" t="s">
        <v>228</v>
      </c>
      <c r="C25" s="11"/>
      <c r="D25" s="278">
        <v>471500</v>
      </c>
      <c r="E25" s="278">
        <v>45200</v>
      </c>
      <c r="F25" s="278">
        <v>28700</v>
      </c>
      <c r="G25" s="236">
        <v>0.48599999999999999</v>
      </c>
      <c r="H25" s="236">
        <v>9.6000000000000002E-2</v>
      </c>
      <c r="I25" s="236">
        <v>6.0999999999999999E-2</v>
      </c>
      <c r="J25" s="237">
        <v>2.9399999999999999E-2</v>
      </c>
      <c r="K25" s="237">
        <v>0.39539999999999997</v>
      </c>
      <c r="L25" s="236">
        <v>6.0999999999999999E-2</v>
      </c>
      <c r="M25" s="236">
        <v>4.1000000000000002E-2</v>
      </c>
      <c r="N25" s="46" t="s">
        <v>256</v>
      </c>
      <c r="O25" s="46" t="s">
        <v>257</v>
      </c>
    </row>
    <row r="26" spans="1:20" ht="13.8" x14ac:dyDescent="0.3">
      <c r="A26" s="8"/>
      <c r="B26" s="11" t="s">
        <v>230</v>
      </c>
      <c r="C26" s="11"/>
      <c r="D26" s="278">
        <v>660200</v>
      </c>
      <c r="E26" s="278">
        <v>129900</v>
      </c>
      <c r="F26" s="278">
        <v>118500</v>
      </c>
      <c r="G26" s="236">
        <v>0.42399999999999999</v>
      </c>
      <c r="H26" s="236">
        <v>0.19700000000000001</v>
      </c>
      <c r="I26" s="236">
        <v>0.17899999999999999</v>
      </c>
      <c r="J26" s="237">
        <v>0.1145</v>
      </c>
      <c r="K26" s="237">
        <v>0.22900000000000001</v>
      </c>
      <c r="L26" s="220" t="s">
        <v>229</v>
      </c>
      <c r="M26" s="236">
        <v>0.19500000000000001</v>
      </c>
      <c r="N26" s="46" t="s">
        <v>258</v>
      </c>
      <c r="O26" s="46" t="s">
        <v>259</v>
      </c>
    </row>
    <row r="27" spans="1:20" ht="13.8" x14ac:dyDescent="0.3">
      <c r="A27" s="8"/>
      <c r="B27" s="11" t="s">
        <v>231</v>
      </c>
      <c r="C27" s="11"/>
      <c r="D27" s="278">
        <v>46900</v>
      </c>
      <c r="E27" s="278">
        <v>3100</v>
      </c>
      <c r="F27" s="278">
        <v>2700</v>
      </c>
      <c r="G27" s="236">
        <v>0.218</v>
      </c>
      <c r="H27" s="236">
        <v>6.6000000000000003E-2</v>
      </c>
      <c r="I27" s="236">
        <v>5.8000000000000003E-2</v>
      </c>
      <c r="J27" s="237">
        <v>4.02E-2</v>
      </c>
      <c r="K27" s="237">
        <v>9.9099999999999994E-2</v>
      </c>
      <c r="L27" s="236">
        <v>0.23599999999999999</v>
      </c>
      <c r="M27" s="236">
        <v>0.112</v>
      </c>
      <c r="N27" s="46" t="s">
        <v>260</v>
      </c>
      <c r="O27" s="46" t="s">
        <v>261</v>
      </c>
    </row>
    <row r="28" spans="1:20" ht="13.8" x14ac:dyDescent="0.3">
      <c r="A28" s="8"/>
      <c r="B28" s="11" t="s">
        <v>232</v>
      </c>
      <c r="C28" s="11"/>
      <c r="D28" s="278">
        <v>1525300</v>
      </c>
      <c r="E28" s="278">
        <v>197700</v>
      </c>
      <c r="F28" s="278">
        <v>167500</v>
      </c>
      <c r="G28" s="236">
        <v>0.49099999999999999</v>
      </c>
      <c r="H28" s="236">
        <v>0.13</v>
      </c>
      <c r="I28" s="236">
        <v>0.11</v>
      </c>
      <c r="J28" s="237">
        <v>9.4500000000000001E-2</v>
      </c>
      <c r="K28" s="237">
        <v>0.38200000000000001</v>
      </c>
      <c r="L28" s="236">
        <v>0.123</v>
      </c>
      <c r="M28" s="236">
        <v>0.06</v>
      </c>
      <c r="N28" s="46" t="s">
        <v>262</v>
      </c>
      <c r="O28" s="46" t="s">
        <v>263</v>
      </c>
    </row>
    <row r="29" spans="1:20" ht="13.8" x14ac:dyDescent="0.3">
      <c r="A29" s="8"/>
      <c r="B29" s="11" t="s">
        <v>233</v>
      </c>
      <c r="C29" s="11"/>
      <c r="D29" s="278">
        <v>382000</v>
      </c>
      <c r="E29" s="278">
        <v>43000</v>
      </c>
      <c r="F29" s="278">
        <v>30800</v>
      </c>
      <c r="G29" s="236">
        <v>0.46600000000000003</v>
      </c>
      <c r="H29" s="236">
        <v>0.113</v>
      </c>
      <c r="I29" s="236">
        <v>8.1000000000000003E-2</v>
      </c>
      <c r="J29" s="237">
        <v>5.3100000000000001E-2</v>
      </c>
      <c r="K29" s="237">
        <v>0.18759999999999999</v>
      </c>
      <c r="L29" s="236">
        <v>0.13200000000000001</v>
      </c>
      <c r="M29" s="236">
        <v>6.7000000000000004E-2</v>
      </c>
      <c r="N29" s="46" t="s">
        <v>264</v>
      </c>
      <c r="O29" s="46" t="s">
        <v>265</v>
      </c>
    </row>
    <row r="30" spans="1:20" ht="13.8" x14ac:dyDescent="0.3">
      <c r="A30" s="8"/>
      <c r="B30" s="11" t="s">
        <v>234</v>
      </c>
      <c r="C30" s="11"/>
      <c r="D30" s="278">
        <v>5914400</v>
      </c>
      <c r="E30" s="278">
        <v>449600</v>
      </c>
      <c r="F30" s="278">
        <v>266100</v>
      </c>
      <c r="G30" s="236">
        <v>0.41199999999999998</v>
      </c>
      <c r="H30" s="236">
        <v>7.5999999999999998E-2</v>
      </c>
      <c r="I30" s="236">
        <v>4.4999999999999998E-2</v>
      </c>
      <c r="J30" s="237">
        <v>2.0299999999999999E-2</v>
      </c>
      <c r="K30" s="237">
        <v>0.3674</v>
      </c>
      <c r="L30" s="236">
        <v>5.1999999999999998E-2</v>
      </c>
      <c r="M30" s="236">
        <v>3.2000000000000001E-2</v>
      </c>
      <c r="N30" s="46" t="s">
        <v>266</v>
      </c>
      <c r="O30" s="46" t="s">
        <v>267</v>
      </c>
    </row>
    <row r="31" spans="1:20" ht="13.8" x14ac:dyDescent="0.3">
      <c r="A31" s="8"/>
      <c r="B31" s="11" t="s">
        <v>235</v>
      </c>
      <c r="C31" s="11"/>
      <c r="D31" s="278">
        <v>601300</v>
      </c>
      <c r="E31" s="278">
        <v>59200</v>
      </c>
      <c r="F31" s="278">
        <v>42100</v>
      </c>
      <c r="G31" s="236">
        <v>0.56299999999999994</v>
      </c>
      <c r="H31" s="236">
        <v>9.8000000000000004E-2</v>
      </c>
      <c r="I31" s="236">
        <v>7.0000000000000007E-2</v>
      </c>
      <c r="J31" s="237">
        <v>2.35E-2</v>
      </c>
      <c r="K31" s="237">
        <v>0.46139999999999998</v>
      </c>
      <c r="L31" s="236">
        <v>4.7E-2</v>
      </c>
      <c r="M31" s="236">
        <v>4.7E-2</v>
      </c>
      <c r="N31" s="46" t="s">
        <v>268</v>
      </c>
      <c r="O31" s="46" t="s">
        <v>269</v>
      </c>
      <c r="P31" s="26"/>
      <c r="Q31" s="26"/>
      <c r="R31" s="26"/>
      <c r="S31" s="26"/>
      <c r="T31" s="26"/>
    </row>
    <row r="32" spans="1:20" ht="13.8" x14ac:dyDescent="0.3">
      <c r="A32" s="8"/>
      <c r="B32" s="11" t="s">
        <v>236</v>
      </c>
      <c r="C32" s="11"/>
      <c r="D32" s="278">
        <v>13264700</v>
      </c>
      <c r="E32" s="278">
        <v>1729200</v>
      </c>
      <c r="F32" s="278">
        <v>1422900</v>
      </c>
      <c r="G32" s="236">
        <v>0.35</v>
      </c>
      <c r="H32" s="236">
        <v>0.13</v>
      </c>
      <c r="I32" s="236">
        <v>0.107</v>
      </c>
      <c r="J32" s="237">
        <v>7.7600000000000002E-2</v>
      </c>
      <c r="K32" s="237">
        <v>0.22009999999999999</v>
      </c>
      <c r="L32" s="236">
        <v>0.52900000000000003</v>
      </c>
      <c r="M32" s="236">
        <v>0.153</v>
      </c>
      <c r="N32" s="46" t="s">
        <v>270</v>
      </c>
      <c r="O32" s="46" t="s">
        <v>271</v>
      </c>
      <c r="P32" s="26"/>
      <c r="Q32" s="26"/>
      <c r="R32" s="26"/>
      <c r="S32" s="26"/>
      <c r="T32" s="26"/>
    </row>
    <row r="33" spans="1:20" ht="14.4" thickBot="1" x14ac:dyDescent="0.35">
      <c r="A33" s="8"/>
      <c r="B33" s="334" t="s">
        <v>237</v>
      </c>
      <c r="C33" s="334"/>
      <c r="D33" s="335">
        <v>15100</v>
      </c>
      <c r="E33" s="335">
        <v>1900</v>
      </c>
      <c r="F33" s="335">
        <v>1500</v>
      </c>
      <c r="G33" s="336">
        <v>0.34399999999999997</v>
      </c>
      <c r="H33" s="336">
        <v>0.123</v>
      </c>
      <c r="I33" s="336">
        <v>9.9000000000000005E-2</v>
      </c>
      <c r="J33" s="337">
        <v>3.9899999999999998E-2</v>
      </c>
      <c r="K33" s="337">
        <v>0.21959999999999999</v>
      </c>
      <c r="L33" s="336">
        <v>0.21299999999999999</v>
      </c>
      <c r="M33" s="336">
        <v>0.16900000000000001</v>
      </c>
      <c r="N33" s="338" t="s">
        <v>272</v>
      </c>
      <c r="O33" s="338" t="s">
        <v>273</v>
      </c>
      <c r="P33" s="26"/>
      <c r="Q33" s="26"/>
      <c r="R33" s="26"/>
      <c r="S33" s="26"/>
      <c r="T33" s="26"/>
    </row>
    <row r="34" spans="1:20" ht="14.4" thickTop="1" x14ac:dyDescent="0.3">
      <c r="A34" s="8"/>
      <c r="B34" s="210" t="s">
        <v>286</v>
      </c>
      <c r="C34" s="11"/>
      <c r="D34" s="226"/>
      <c r="E34" s="226"/>
      <c r="F34" s="226"/>
      <c r="P34" s="26"/>
      <c r="Q34" s="26"/>
      <c r="R34" s="26"/>
      <c r="S34" s="26"/>
      <c r="T34" s="26"/>
    </row>
    <row r="35" spans="1:20" ht="13.8" x14ac:dyDescent="0.3">
      <c r="A35" s="8"/>
      <c r="B35" s="210"/>
      <c r="C35" s="11"/>
      <c r="D35" s="226"/>
      <c r="E35" s="226"/>
      <c r="F35" s="226"/>
      <c r="P35" s="26"/>
      <c r="Q35" s="26"/>
      <c r="R35" s="26"/>
      <c r="S35" s="26"/>
      <c r="T35" s="26"/>
    </row>
    <row r="36" spans="1:20" s="116" customFormat="1" ht="13.8" x14ac:dyDescent="0.3">
      <c r="B36" s="247" t="s">
        <v>293</v>
      </c>
      <c r="C36" s="248"/>
      <c r="D36" s="250">
        <f>AVERAGE(D25:D33)</f>
        <v>2542377.777777778</v>
      </c>
      <c r="E36" s="250">
        <f t="shared" ref="E36:M36" si="4">AVERAGE(E25:E33)</f>
        <v>295422.22222222225</v>
      </c>
      <c r="F36" s="250">
        <f t="shared" si="4"/>
        <v>231200</v>
      </c>
      <c r="G36" s="279">
        <f t="shared" si="4"/>
        <v>0.41711111111111104</v>
      </c>
      <c r="H36" s="279">
        <f t="shared" si="4"/>
        <v>0.11433333333333333</v>
      </c>
      <c r="I36" s="280">
        <f t="shared" si="4"/>
        <v>9.0000000000000011E-2</v>
      </c>
      <c r="J36" s="280">
        <f t="shared" si="4"/>
        <v>5.4777777777777772E-2</v>
      </c>
      <c r="K36" s="279">
        <f t="shared" si="4"/>
        <v>0.28462222222222217</v>
      </c>
      <c r="L36" s="280">
        <f t="shared" si="4"/>
        <v>0.17412500000000003</v>
      </c>
      <c r="M36" s="287">
        <f t="shared" si="4"/>
        <v>9.7333333333333341E-2</v>
      </c>
    </row>
    <row r="37" spans="1:20" s="116" customFormat="1" ht="13.8" x14ac:dyDescent="0.3">
      <c r="B37" s="260" t="s">
        <v>294</v>
      </c>
      <c r="C37" s="261"/>
      <c r="D37" s="263">
        <f>MEDIAN(D25:D33)</f>
        <v>601300</v>
      </c>
      <c r="E37" s="263">
        <f t="shared" ref="E37:M37" si="5">MEDIAN(E25:E33)</f>
        <v>59200</v>
      </c>
      <c r="F37" s="263">
        <f t="shared" si="5"/>
        <v>42100</v>
      </c>
      <c r="G37" s="281">
        <f t="shared" si="5"/>
        <v>0.42399999999999999</v>
      </c>
      <c r="H37" s="281">
        <f t="shared" si="5"/>
        <v>0.113</v>
      </c>
      <c r="I37" s="282">
        <f t="shared" si="5"/>
        <v>8.1000000000000003E-2</v>
      </c>
      <c r="J37" s="282">
        <f t="shared" si="5"/>
        <v>4.02E-2</v>
      </c>
      <c r="K37" s="281">
        <f t="shared" si="5"/>
        <v>0.22900000000000001</v>
      </c>
      <c r="L37" s="282">
        <f t="shared" si="5"/>
        <v>0.1275</v>
      </c>
      <c r="M37" s="288">
        <f t="shared" si="5"/>
        <v>6.7000000000000004E-2</v>
      </c>
    </row>
    <row r="38" spans="1:20" s="116" customFormat="1" ht="13.8" x14ac:dyDescent="0.3">
      <c r="B38" s="254" t="s">
        <v>295</v>
      </c>
      <c r="C38" s="255"/>
      <c r="D38" s="257">
        <f>MAX(D25:D33)</f>
        <v>13264700</v>
      </c>
      <c r="E38" s="257">
        <f t="shared" ref="E38:M38" si="6">MAX(E25:E33)</f>
        <v>1729200</v>
      </c>
      <c r="F38" s="257">
        <f t="shared" si="6"/>
        <v>1422900</v>
      </c>
      <c r="G38" s="283">
        <f t="shared" si="6"/>
        <v>0.56299999999999994</v>
      </c>
      <c r="H38" s="283">
        <f t="shared" si="6"/>
        <v>0.19700000000000001</v>
      </c>
      <c r="I38" s="284">
        <f t="shared" si="6"/>
        <v>0.17899999999999999</v>
      </c>
      <c r="J38" s="284">
        <f t="shared" si="6"/>
        <v>0.1145</v>
      </c>
      <c r="K38" s="283">
        <f t="shared" si="6"/>
        <v>0.46139999999999998</v>
      </c>
      <c r="L38" s="284">
        <f t="shared" si="6"/>
        <v>0.52900000000000003</v>
      </c>
      <c r="M38" s="289">
        <f t="shared" si="6"/>
        <v>0.19500000000000001</v>
      </c>
    </row>
    <row r="39" spans="1:20" s="116" customFormat="1" ht="13.8" x14ac:dyDescent="0.3">
      <c r="B39" s="266" t="s">
        <v>296</v>
      </c>
      <c r="C39" s="267"/>
      <c r="D39" s="269">
        <f>MIN(D25:D33)</f>
        <v>15100</v>
      </c>
      <c r="E39" s="269">
        <f t="shared" ref="E39:M39" si="7">MIN(E25:E33)</f>
        <v>1900</v>
      </c>
      <c r="F39" s="269">
        <f t="shared" si="7"/>
        <v>1500</v>
      </c>
      <c r="G39" s="285">
        <f t="shared" si="7"/>
        <v>0.218</v>
      </c>
      <c r="H39" s="285">
        <f t="shared" si="7"/>
        <v>6.6000000000000003E-2</v>
      </c>
      <c r="I39" s="286">
        <f t="shared" si="7"/>
        <v>4.4999999999999998E-2</v>
      </c>
      <c r="J39" s="286">
        <f t="shared" si="7"/>
        <v>2.0299999999999999E-2</v>
      </c>
      <c r="K39" s="285">
        <f t="shared" si="7"/>
        <v>9.9099999999999994E-2</v>
      </c>
      <c r="L39" s="286">
        <f t="shared" si="7"/>
        <v>4.7E-2</v>
      </c>
      <c r="M39" s="290">
        <f t="shared" si="7"/>
        <v>3.2000000000000001E-2</v>
      </c>
    </row>
    <row r="40" spans="1:20" ht="13.8" x14ac:dyDescent="0.3">
      <c r="A40" s="8"/>
      <c r="B40" s="11"/>
      <c r="C40" s="11"/>
      <c r="D40" s="226"/>
      <c r="E40" s="226"/>
      <c r="F40" s="226"/>
      <c r="P40" s="26"/>
      <c r="Q40" s="26"/>
      <c r="R40" s="26"/>
      <c r="S40" s="26"/>
      <c r="T40" s="26"/>
    </row>
    <row r="41" spans="1:20" ht="13.8" x14ac:dyDescent="0.3">
      <c r="A41" s="8"/>
      <c r="B41" s="242" t="s">
        <v>1</v>
      </c>
      <c r="C41" s="242"/>
      <c r="D41" s="242"/>
      <c r="E41" s="242"/>
      <c r="F41" s="242"/>
      <c r="G41" s="242"/>
      <c r="H41" s="242"/>
      <c r="I41" s="242"/>
      <c r="J41" s="242"/>
      <c r="K41" s="242"/>
      <c r="L41" s="242"/>
      <c r="M41" s="242"/>
      <c r="P41" s="26"/>
      <c r="Q41" s="26"/>
      <c r="R41" s="26"/>
      <c r="S41" s="26"/>
      <c r="T41" s="26"/>
    </row>
    <row r="42" spans="1:20" ht="13.8" x14ac:dyDescent="0.3">
      <c r="A42" s="8"/>
      <c r="B42" s="243" t="s">
        <v>292</v>
      </c>
      <c r="C42" s="243"/>
      <c r="D42" s="244">
        <f>'Demonstrações Financeiras'!$G$8</f>
        <v>108000</v>
      </c>
      <c r="E42" s="244">
        <f>'Demonstrações Financeiras'!$G$25</f>
        <v>24896.400000000001</v>
      </c>
      <c r="F42" s="291">
        <f>'Demonstrações Financeiras'!$G$29</f>
        <v>22556.400000000001</v>
      </c>
      <c r="G42" s="245">
        <f>'Demonstrações Financeiras'!$G$12/'Demonstrações Financeiras'!$G$8</f>
        <v>0.48166666666666669</v>
      </c>
      <c r="H42" s="245">
        <f>'Demonstrações Financeiras'!$G$25/'Demonstrações Financeiras'!$G$8</f>
        <v>0.23052222222222224</v>
      </c>
      <c r="I42" s="245">
        <f>'Demonstrações Financeiras'!$G$29/'Demonstrações Financeiras'!$G$8</f>
        <v>0.20885555555555557</v>
      </c>
      <c r="J42" s="245">
        <f>'Demonstrações Financeiras'!$G$33/'Demonstrações Financeiras'!$G$8</f>
        <v>0.13784466666666667</v>
      </c>
      <c r="K42" s="245">
        <f>-'Demonstrações Financeiras'!$G$19/'Demonstrações Financeiras'!$G$8</f>
        <v>0.14447777777777779</v>
      </c>
      <c r="L42" s="245">
        <f>'Demonstrações Financeiras'!$G$33/'Demonstrações Financeiras'!$G$54</f>
        <v>0.27053855971486862</v>
      </c>
      <c r="M42" s="245">
        <f>'Demonstrações Financeiras'!$G$29/'Demonstrações Financeiras'!$G$54</f>
        <v>0.40990690865889184</v>
      </c>
      <c r="P42" s="26"/>
      <c r="Q42" s="26"/>
      <c r="R42" s="26"/>
      <c r="S42" s="26"/>
      <c r="T42" s="26"/>
    </row>
    <row r="43" spans="1:20" ht="13.8" x14ac:dyDescent="0.3">
      <c r="A43" s="8"/>
      <c r="B43" s="11"/>
      <c r="C43" s="11"/>
      <c r="D43" s="226"/>
      <c r="E43" s="226"/>
      <c r="F43" s="226"/>
      <c r="P43" s="26"/>
      <c r="Q43" s="26"/>
      <c r="R43" s="26"/>
      <c r="S43" s="26"/>
      <c r="T43" s="26"/>
    </row>
    <row r="44" spans="1:20" s="214" customFormat="1" ht="82.8" x14ac:dyDescent="0.3">
      <c r="A44" s="215"/>
      <c r="B44" s="217" t="s">
        <v>283</v>
      </c>
      <c r="C44" s="216"/>
      <c r="D44" s="213" t="s">
        <v>220</v>
      </c>
      <c r="E44" s="213" t="s">
        <v>221</v>
      </c>
      <c r="F44" s="213" t="s">
        <v>222</v>
      </c>
      <c r="G44" s="213" t="s">
        <v>251</v>
      </c>
      <c r="H44" s="213" t="s">
        <v>277</v>
      </c>
      <c r="I44" s="213" t="s">
        <v>223</v>
      </c>
      <c r="J44" s="213" t="s">
        <v>224</v>
      </c>
      <c r="K44" s="213" t="s">
        <v>287</v>
      </c>
      <c r="L44" s="213" t="s">
        <v>289</v>
      </c>
      <c r="M44" s="213" t="s">
        <v>288</v>
      </c>
      <c r="N44" s="213" t="s">
        <v>290</v>
      </c>
      <c r="O44" s="213" t="s">
        <v>291</v>
      </c>
      <c r="P44" s="213" t="s">
        <v>297</v>
      </c>
      <c r="Q44" s="213" t="s">
        <v>328</v>
      </c>
    </row>
    <row r="45" spans="1:20" ht="13.8" x14ac:dyDescent="0.3">
      <c r="A45" s="8"/>
      <c r="B45" s="11" t="s">
        <v>228</v>
      </c>
      <c r="C45" s="11"/>
      <c r="D45" s="238">
        <v>1.96</v>
      </c>
      <c r="E45" s="235">
        <v>459.9</v>
      </c>
      <c r="F45" s="235">
        <v>902.4</v>
      </c>
      <c r="G45" s="237">
        <v>0.39019999999999999</v>
      </c>
      <c r="H45" s="236">
        <v>0.64</v>
      </c>
      <c r="I45" s="239">
        <v>146</v>
      </c>
      <c r="J45" s="239">
        <v>1048.4000000000001</v>
      </c>
      <c r="K45" s="241">
        <v>0.13100000000000001</v>
      </c>
      <c r="L45" s="241">
        <v>0.20100000000000001</v>
      </c>
      <c r="M45" s="241">
        <v>0.17100000000000001</v>
      </c>
      <c r="N45" s="206">
        <v>0.79900000000000004</v>
      </c>
      <c r="O45" s="206">
        <f>K45*L45+M45*N45</f>
        <v>0.16296000000000002</v>
      </c>
      <c r="P45" s="333">
        <f>K45</f>
        <v>0.13100000000000001</v>
      </c>
      <c r="Q45" s="362">
        <v>0.17100000000000001</v>
      </c>
      <c r="R45" s="332">
        <f>O45</f>
        <v>0.16296000000000002</v>
      </c>
      <c r="S45" s="26"/>
      <c r="T45" s="26"/>
    </row>
    <row r="46" spans="1:20" ht="13.8" x14ac:dyDescent="0.3">
      <c r="A46" s="8"/>
      <c r="B46" s="11" t="s">
        <v>230</v>
      </c>
      <c r="C46" s="11"/>
      <c r="D46" s="238">
        <v>26.22</v>
      </c>
      <c r="E46" s="235">
        <v>70.5</v>
      </c>
      <c r="F46" s="235">
        <v>1849.5</v>
      </c>
      <c r="G46" s="237">
        <v>1.0919000000000001</v>
      </c>
      <c r="H46" s="220" t="s">
        <v>229</v>
      </c>
      <c r="I46" s="239">
        <v>418.2</v>
      </c>
      <c r="J46" s="239">
        <v>2267.6999999999998</v>
      </c>
      <c r="K46" s="241">
        <v>3.2000000000000001E-2</v>
      </c>
      <c r="L46" s="241">
        <v>0.214</v>
      </c>
      <c r="M46" s="241">
        <v>9.5000000000000001E-2</v>
      </c>
      <c r="N46" s="206">
        <v>0.78600000000000003</v>
      </c>
      <c r="O46" s="206">
        <f t="shared" ref="O46:O53" si="8">K46*L46+M46*N46</f>
        <v>8.1518000000000007E-2</v>
      </c>
      <c r="P46" s="333">
        <f>(1+K46)*(1+Macro!$G$11)/(1+Macro!$G$16)-1</f>
        <v>9.9534559535334077E-2</v>
      </c>
      <c r="Q46" s="333">
        <f>(1+M46)*(1+Macro!$G$11)/(1+Macro!$G$16)-1</f>
        <v>0.16665730880929353</v>
      </c>
      <c r="R46" s="333">
        <f>(1+O46)*(1+Macro!$G$11)/(1+Macro!$G$16)-1</f>
        <v>0.15229304046466607</v>
      </c>
      <c r="S46" s="26"/>
      <c r="T46" s="26"/>
    </row>
    <row r="47" spans="1:20" ht="13.8" x14ac:dyDescent="0.3">
      <c r="A47" s="8"/>
      <c r="B47" s="11" t="s">
        <v>231</v>
      </c>
      <c r="C47" s="11"/>
      <c r="D47" s="238">
        <v>0.35</v>
      </c>
      <c r="E47" s="235">
        <v>51.8</v>
      </c>
      <c r="F47" s="235">
        <v>18.2</v>
      </c>
      <c r="G47" s="237">
        <v>0.55820000000000003</v>
      </c>
      <c r="H47" s="236">
        <v>1.264</v>
      </c>
      <c r="I47" s="239">
        <v>12.2</v>
      </c>
      <c r="J47" s="239">
        <v>30.3</v>
      </c>
      <c r="K47" s="220" t="s">
        <v>229</v>
      </c>
      <c r="L47" s="220" t="s">
        <v>229</v>
      </c>
      <c r="M47" s="220" t="s">
        <v>229</v>
      </c>
      <c r="N47" s="220" t="s">
        <v>229</v>
      </c>
      <c r="O47" s="220" t="s">
        <v>229</v>
      </c>
      <c r="P47" s="220" t="s">
        <v>229</v>
      </c>
      <c r="Q47" s="333" t="s">
        <v>229</v>
      </c>
      <c r="R47" s="333"/>
      <c r="S47" s="26"/>
      <c r="T47" s="26"/>
    </row>
    <row r="48" spans="1:20" ht="13.8" x14ac:dyDescent="0.3">
      <c r="A48" s="8"/>
      <c r="B48" s="11" t="s">
        <v>232</v>
      </c>
      <c r="C48" s="11"/>
      <c r="D48" s="238">
        <v>3.58</v>
      </c>
      <c r="E48" s="235">
        <v>489.9</v>
      </c>
      <c r="F48" s="235">
        <v>1754.4</v>
      </c>
      <c r="G48" s="237">
        <v>0.31369999999999998</v>
      </c>
      <c r="H48" s="236">
        <v>0.45700000000000002</v>
      </c>
      <c r="I48" s="239">
        <v>363.3</v>
      </c>
      <c r="J48" s="239">
        <v>2117.6999999999998</v>
      </c>
      <c r="K48" s="240">
        <v>3.4000000000000002E-2</v>
      </c>
      <c r="L48" s="240">
        <v>0.21</v>
      </c>
      <c r="M48" s="240">
        <v>0.08</v>
      </c>
      <c r="N48" s="127">
        <v>0.79</v>
      </c>
      <c r="O48" s="206">
        <f t="shared" si="8"/>
        <v>7.0340000000000014E-2</v>
      </c>
      <c r="P48" s="333">
        <f>(1+K48)*(1+Macro!$G$11)/(1+Macro!$G$16)-1</f>
        <v>0.10166544046466619</v>
      </c>
      <c r="Q48" s="333">
        <f>(1+M48)*(1+Macro!$G$11)/(1+Macro!$G$16)-1</f>
        <v>0.15067570183930323</v>
      </c>
      <c r="R48" s="333">
        <f>(1+O48)*(1+Macro!$G$11)/(1+Macro!$G$16)-1</f>
        <v>0.1403835469506296</v>
      </c>
      <c r="S48" s="26"/>
      <c r="T48" s="26"/>
    </row>
    <row r="49" spans="1:20" ht="13.8" x14ac:dyDescent="0.3">
      <c r="A49" s="8"/>
      <c r="B49" s="11" t="s">
        <v>233</v>
      </c>
      <c r="C49" s="11"/>
      <c r="D49" s="238">
        <v>19.309999999999999</v>
      </c>
      <c r="E49" s="235">
        <v>33.299999999999997</v>
      </c>
      <c r="F49" s="235">
        <v>642.9</v>
      </c>
      <c r="G49" s="237">
        <v>0.48010000000000003</v>
      </c>
      <c r="H49" s="236">
        <v>0.92400000000000004</v>
      </c>
      <c r="I49" s="239">
        <v>139.5</v>
      </c>
      <c r="J49" s="239">
        <v>782.6</v>
      </c>
      <c r="K49" s="240">
        <v>0.02</v>
      </c>
      <c r="L49" s="240">
        <v>0.2</v>
      </c>
      <c r="M49" s="240">
        <v>0.107</v>
      </c>
      <c r="N49" s="127">
        <v>0.8</v>
      </c>
      <c r="O49" s="206">
        <f t="shared" si="8"/>
        <v>8.9600000000000013E-2</v>
      </c>
      <c r="P49" s="333">
        <f>(1+K49)*(1+Macro!$G$11)/(1+Macro!$G$16)-1</f>
        <v>8.6749273959341844E-2</v>
      </c>
      <c r="Q49" s="333">
        <f>(1+M49)*(1+Macro!$G$11)/(1+Macro!$G$16)-1</f>
        <v>0.17944259438528554</v>
      </c>
      <c r="R49" s="333">
        <f>(1+O49)*(1+Macro!$G$11)/(1+Macro!$G$16)-1</f>
        <v>0.16090393030009675</v>
      </c>
      <c r="S49" s="26"/>
      <c r="T49" s="26"/>
    </row>
    <row r="50" spans="1:20" ht="13.8" x14ac:dyDescent="0.3">
      <c r="A50" s="8"/>
      <c r="B50" s="11" t="s">
        <v>234</v>
      </c>
      <c r="C50" s="11"/>
      <c r="D50" s="238">
        <v>14.63</v>
      </c>
      <c r="E50" s="235">
        <v>265.7</v>
      </c>
      <c r="F50" s="235">
        <v>3887.1</v>
      </c>
      <c r="G50" s="237">
        <v>0.57350000000000001</v>
      </c>
      <c r="H50" s="236">
        <v>1.345</v>
      </c>
      <c r="I50" s="239">
        <v>2939.1</v>
      </c>
      <c r="J50" s="239">
        <v>6826.2</v>
      </c>
      <c r="K50" s="240">
        <v>3.9E-2</v>
      </c>
      <c r="L50" s="240">
        <v>0.42</v>
      </c>
      <c r="M50" s="240">
        <v>9.1999999999999998E-2</v>
      </c>
      <c r="N50" s="127">
        <v>0.57999999999999996</v>
      </c>
      <c r="O50" s="206">
        <f t="shared" si="8"/>
        <v>6.9739999999999996E-2</v>
      </c>
      <c r="P50" s="333">
        <f>(1+K50)*(1+Macro!$G$11)/(1+Macro!$G$16)-1</f>
        <v>0.10699264278799614</v>
      </c>
      <c r="Q50" s="333">
        <f>(1+M50)*(1+Macro!$G$11)/(1+Macro!$G$16)-1</f>
        <v>0.16346098741529547</v>
      </c>
      <c r="R50" s="333">
        <f>(1+O50)*(1+Macro!$G$11)/(1+Macro!$G$16)-1</f>
        <v>0.13974428267182959</v>
      </c>
      <c r="S50" s="26"/>
      <c r="T50" s="26"/>
    </row>
    <row r="51" spans="1:20" ht="13.8" x14ac:dyDescent="0.3">
      <c r="A51" s="8"/>
      <c r="B51" s="11" t="s">
        <v>235</v>
      </c>
      <c r="C51" s="11"/>
      <c r="D51" s="220" t="s">
        <v>229</v>
      </c>
      <c r="E51" s="220" t="s">
        <v>229</v>
      </c>
      <c r="F51" s="220" t="s">
        <v>229</v>
      </c>
      <c r="G51" s="237">
        <v>0.38069999999999998</v>
      </c>
      <c r="H51" s="236">
        <v>0.61499999999999999</v>
      </c>
      <c r="I51" s="239">
        <v>183.6</v>
      </c>
      <c r="J51" s="220" t="s">
        <v>229</v>
      </c>
      <c r="K51" s="240">
        <v>3.6999999999999998E-2</v>
      </c>
      <c r="L51" s="240">
        <v>0.37</v>
      </c>
      <c r="M51" s="240">
        <v>0.104</v>
      </c>
      <c r="N51" s="127">
        <v>0.63</v>
      </c>
      <c r="O51" s="206">
        <f t="shared" si="8"/>
        <v>7.9209999999999989E-2</v>
      </c>
      <c r="P51" s="333">
        <f>(1+K51)*(1+Macro!$G$11)/(1+Macro!$G$16)-1</f>
        <v>0.10486176185866403</v>
      </c>
      <c r="Q51" s="333">
        <f>(1+M51)*(1+Macro!$G$11)/(1+Macro!$G$16)-1</f>
        <v>0.1762462729912877</v>
      </c>
      <c r="R51" s="333">
        <f>(1+O51)*(1+Macro!$G$11)/(1+Macro!$G$16)-1</f>
        <v>0.14983400387221701</v>
      </c>
      <c r="S51" s="26"/>
      <c r="T51" s="26"/>
    </row>
    <row r="52" spans="1:20" ht="13.8" x14ac:dyDescent="0.3">
      <c r="A52" s="8"/>
      <c r="B52" s="11" t="s">
        <v>236</v>
      </c>
      <c r="C52" s="11"/>
      <c r="D52" s="238">
        <v>187.6</v>
      </c>
      <c r="E52" s="235">
        <v>111</v>
      </c>
      <c r="F52" s="235">
        <v>20823.599999999999</v>
      </c>
      <c r="G52" s="237">
        <v>0.67279999999999995</v>
      </c>
      <c r="H52" s="236">
        <v>2.056</v>
      </c>
      <c r="I52" s="239">
        <v>3403.7</v>
      </c>
      <c r="J52" s="239">
        <v>24227.3</v>
      </c>
      <c r="K52" s="240">
        <v>3.5000000000000003E-2</v>
      </c>
      <c r="L52" s="240">
        <v>0.14799999999999999</v>
      </c>
      <c r="M52" s="240">
        <v>8.7999999999999995E-2</v>
      </c>
      <c r="N52" s="127">
        <v>0.85199999999999998</v>
      </c>
      <c r="O52" s="206">
        <f t="shared" si="8"/>
        <v>8.0155999999999991E-2</v>
      </c>
      <c r="P52" s="333">
        <f>(1+K52)*(1+Macro!$G$11)/(1+Macro!$G$16)-1</f>
        <v>0.10273088092933191</v>
      </c>
      <c r="Q52" s="333">
        <f>(1+M52)*(1+Macro!$G$11)/(1+Macro!$G$16)-1</f>
        <v>0.15919922555663146</v>
      </c>
      <c r="R52" s="333">
        <f>(1+O52)*(1+Macro!$G$11)/(1+Macro!$G$16)-1</f>
        <v>0.15084191055179086</v>
      </c>
      <c r="S52" s="26"/>
      <c r="T52" s="26"/>
    </row>
    <row r="53" spans="1:20" ht="14.4" thickBot="1" x14ac:dyDescent="0.35">
      <c r="A53" s="8"/>
      <c r="B53" s="334" t="s">
        <v>237</v>
      </c>
      <c r="C53" s="334"/>
      <c r="D53" s="339" t="s">
        <v>229</v>
      </c>
      <c r="E53" s="339" t="s">
        <v>229</v>
      </c>
      <c r="F53" s="339" t="s">
        <v>229</v>
      </c>
      <c r="G53" s="337">
        <v>0.16370000000000001</v>
      </c>
      <c r="H53" s="336">
        <v>0.19600000000000001</v>
      </c>
      <c r="I53" s="340">
        <v>1.6</v>
      </c>
      <c r="J53" s="339" t="s">
        <v>229</v>
      </c>
      <c r="K53" s="341">
        <v>3.1E-2</v>
      </c>
      <c r="L53" s="341">
        <v>4.8000000000000001E-2</v>
      </c>
      <c r="M53" s="341">
        <v>9.5000000000000001E-2</v>
      </c>
      <c r="N53" s="342">
        <v>0.95199999999999996</v>
      </c>
      <c r="O53" s="343">
        <f t="shared" si="8"/>
        <v>9.1927999999999996E-2</v>
      </c>
      <c r="P53" s="346">
        <f>(1+K53)*(1+Macro!$G$11)/(1+Macro!$G$16)-1</f>
        <v>9.8469119070668132E-2</v>
      </c>
      <c r="Q53" s="346">
        <f>(1+M53)*(1+Macro!$G$11)/(1+Macro!$G$16)-1</f>
        <v>0.16665730880929353</v>
      </c>
      <c r="R53" s="333">
        <f>(1+O53)*(1+Macro!$G$11)/(1+Macro!$G$16)-1</f>
        <v>0.16338427570183933</v>
      </c>
      <c r="S53" s="26"/>
      <c r="T53" s="26"/>
    </row>
    <row r="54" spans="1:20" ht="14.4" thickTop="1" x14ac:dyDescent="0.3">
      <c r="A54" s="8"/>
      <c r="B54" s="210" t="s">
        <v>285</v>
      </c>
      <c r="C54" s="11"/>
      <c r="D54" s="226"/>
      <c r="E54" s="226"/>
      <c r="F54" s="226"/>
      <c r="O54" s="26"/>
      <c r="P54" s="26"/>
      <c r="Q54" s="26"/>
      <c r="R54" s="26"/>
      <c r="S54" s="26"/>
      <c r="T54" s="26"/>
    </row>
    <row r="55" spans="1:20" ht="13.8" x14ac:dyDescent="0.3">
      <c r="A55" s="8"/>
      <c r="B55" s="210"/>
      <c r="C55" s="11"/>
      <c r="D55" s="226"/>
      <c r="E55" s="226"/>
      <c r="F55" s="226"/>
      <c r="O55" s="26"/>
      <c r="P55" s="26"/>
      <c r="Q55" s="26"/>
      <c r="R55" s="26"/>
      <c r="S55" s="26"/>
      <c r="T55" s="26"/>
    </row>
    <row r="56" spans="1:20" s="116" customFormat="1" ht="13.8" x14ac:dyDescent="0.3">
      <c r="B56" s="247" t="s">
        <v>293</v>
      </c>
      <c r="C56" s="248"/>
      <c r="D56" s="292">
        <f t="shared" ref="D56:O56" si="9">AVERAGE(D45:D53)</f>
        <v>36.23571428571428</v>
      </c>
      <c r="E56" s="293">
        <f t="shared" si="9"/>
        <v>211.72857142857143</v>
      </c>
      <c r="F56" s="293">
        <f t="shared" si="9"/>
        <v>4268.3</v>
      </c>
      <c r="G56" s="294">
        <f t="shared" si="9"/>
        <v>0.51386666666666669</v>
      </c>
      <c r="H56" s="295">
        <f t="shared" si="9"/>
        <v>0.93712499999999999</v>
      </c>
      <c r="I56" s="296">
        <f t="shared" si="9"/>
        <v>845.24444444444453</v>
      </c>
      <c r="J56" s="296">
        <f t="shared" si="9"/>
        <v>5328.5999999999995</v>
      </c>
      <c r="K56" s="279">
        <f t="shared" si="9"/>
        <v>4.4874999999999998E-2</v>
      </c>
      <c r="L56" s="280">
        <f t="shared" si="9"/>
        <v>0.22637499999999997</v>
      </c>
      <c r="M56" s="280">
        <f t="shared" si="9"/>
        <v>0.104</v>
      </c>
      <c r="N56" s="280">
        <f t="shared" si="9"/>
        <v>0.77362500000000001</v>
      </c>
      <c r="O56" s="280">
        <f t="shared" si="9"/>
        <v>9.0681500000000012E-2</v>
      </c>
      <c r="P56" s="280">
        <f t="shared" ref="P56" si="10">AVERAGE(P45:P53)</f>
        <v>0.10400045982575029</v>
      </c>
      <c r="Q56" s="280">
        <f t="shared" ref="Q56" si="11">AVERAGE(Q45:Q53)</f>
        <v>0.16666742497579881</v>
      </c>
      <c r="R56" s="208">
        <f>AVERAGE(R45:R53)</f>
        <v>0.15254312381413365</v>
      </c>
    </row>
    <row r="57" spans="1:20" s="116" customFormat="1" ht="13.8" x14ac:dyDescent="0.3">
      <c r="B57" s="260" t="s">
        <v>294</v>
      </c>
      <c r="C57" s="261"/>
      <c r="D57" s="297">
        <f t="shared" ref="D57:O57" si="12">MEDIAN(D45:D53)</f>
        <v>14.63</v>
      </c>
      <c r="E57" s="298">
        <f t="shared" si="12"/>
        <v>111</v>
      </c>
      <c r="F57" s="298">
        <f t="shared" si="12"/>
        <v>1754.4</v>
      </c>
      <c r="G57" s="299">
        <f t="shared" si="12"/>
        <v>0.48010000000000003</v>
      </c>
      <c r="H57" s="300">
        <f t="shared" si="12"/>
        <v>0.78200000000000003</v>
      </c>
      <c r="I57" s="301">
        <f t="shared" si="12"/>
        <v>183.6</v>
      </c>
      <c r="J57" s="301">
        <f t="shared" si="12"/>
        <v>2117.6999999999998</v>
      </c>
      <c r="K57" s="281">
        <f t="shared" si="12"/>
        <v>3.4500000000000003E-2</v>
      </c>
      <c r="L57" s="282">
        <f t="shared" si="12"/>
        <v>0.20550000000000002</v>
      </c>
      <c r="M57" s="282">
        <f t="shared" si="12"/>
        <v>9.5000000000000001E-2</v>
      </c>
      <c r="N57" s="282">
        <f t="shared" si="12"/>
        <v>0.79449999999999998</v>
      </c>
      <c r="O57" s="282">
        <f t="shared" si="12"/>
        <v>8.0836999999999992E-2</v>
      </c>
      <c r="P57" s="282">
        <f t="shared" ref="P57" si="13">MEDIAN(P45:P53)</f>
        <v>0.10219816069699905</v>
      </c>
      <c r="Q57" s="282">
        <f t="shared" ref="Q57" si="14">MEDIAN(Q45:Q53)</f>
        <v>0.16665730880929353</v>
      </c>
    </row>
    <row r="58" spans="1:20" s="116" customFormat="1" ht="13.8" x14ac:dyDescent="0.3">
      <c r="B58" s="254" t="s">
        <v>295</v>
      </c>
      <c r="C58" s="255"/>
      <c r="D58" s="302">
        <f t="shared" ref="D58:O58" si="15">MAX(D45:D53)</f>
        <v>187.6</v>
      </c>
      <c r="E58" s="303">
        <f t="shared" si="15"/>
        <v>489.9</v>
      </c>
      <c r="F58" s="303">
        <f t="shared" si="15"/>
        <v>20823.599999999999</v>
      </c>
      <c r="G58" s="304">
        <f t="shared" si="15"/>
        <v>1.0919000000000001</v>
      </c>
      <c r="H58" s="305">
        <f t="shared" si="15"/>
        <v>2.056</v>
      </c>
      <c r="I58" s="306">
        <f t="shared" si="15"/>
        <v>3403.7</v>
      </c>
      <c r="J58" s="306">
        <f t="shared" si="15"/>
        <v>24227.3</v>
      </c>
      <c r="K58" s="283">
        <f t="shared" si="15"/>
        <v>0.13100000000000001</v>
      </c>
      <c r="L58" s="284">
        <f t="shared" si="15"/>
        <v>0.42</v>
      </c>
      <c r="M58" s="284">
        <f t="shared" si="15"/>
        <v>0.17100000000000001</v>
      </c>
      <c r="N58" s="284">
        <f t="shared" si="15"/>
        <v>0.95199999999999996</v>
      </c>
      <c r="O58" s="284">
        <f t="shared" si="15"/>
        <v>0.16296000000000002</v>
      </c>
      <c r="P58" s="284">
        <f t="shared" ref="P58" si="16">MAX(P45:P53)</f>
        <v>0.13100000000000001</v>
      </c>
      <c r="Q58" s="284">
        <f t="shared" ref="Q58" si="17">MAX(Q45:Q53)</f>
        <v>0.17944259438528554</v>
      </c>
    </row>
    <row r="59" spans="1:20" s="116" customFormat="1" ht="13.8" x14ac:dyDescent="0.3">
      <c r="B59" s="266" t="s">
        <v>296</v>
      </c>
      <c r="C59" s="267"/>
      <c r="D59" s="307">
        <f t="shared" ref="D59:O59" si="18">MIN(D45:D53)</f>
        <v>0.35</v>
      </c>
      <c r="E59" s="308">
        <f t="shared" si="18"/>
        <v>33.299999999999997</v>
      </c>
      <c r="F59" s="308">
        <f t="shared" si="18"/>
        <v>18.2</v>
      </c>
      <c r="G59" s="309">
        <f t="shared" si="18"/>
        <v>0.16370000000000001</v>
      </c>
      <c r="H59" s="310">
        <f t="shared" si="18"/>
        <v>0.19600000000000001</v>
      </c>
      <c r="I59" s="311">
        <f t="shared" si="18"/>
        <v>1.6</v>
      </c>
      <c r="J59" s="311">
        <f t="shared" si="18"/>
        <v>30.3</v>
      </c>
      <c r="K59" s="285">
        <f t="shared" si="18"/>
        <v>0.02</v>
      </c>
      <c r="L59" s="286">
        <f t="shared" si="18"/>
        <v>4.8000000000000001E-2</v>
      </c>
      <c r="M59" s="286">
        <f t="shared" si="18"/>
        <v>0.08</v>
      </c>
      <c r="N59" s="286">
        <f t="shared" si="18"/>
        <v>0.57999999999999996</v>
      </c>
      <c r="O59" s="286">
        <f t="shared" si="18"/>
        <v>6.9739999999999996E-2</v>
      </c>
      <c r="P59" s="286">
        <f t="shared" ref="P59" si="19">MIN(P45:P53)</f>
        <v>8.6749273959341844E-2</v>
      </c>
      <c r="Q59" s="286">
        <f t="shared" ref="Q59" si="20">MIN(Q45:Q53)</f>
        <v>0.15067570183930323</v>
      </c>
    </row>
    <row r="60" spans="1:20" ht="13.8" x14ac:dyDescent="0.3">
      <c r="A60" s="8"/>
      <c r="B60" s="210"/>
      <c r="C60" s="11"/>
      <c r="D60" s="226"/>
      <c r="E60" s="226"/>
      <c r="F60" s="226"/>
      <c r="O60" s="26"/>
      <c r="P60" s="26"/>
      <c r="Q60" s="26"/>
      <c r="R60" s="26"/>
      <c r="S60" s="26"/>
      <c r="T60" s="26"/>
    </row>
    <row r="61" spans="1:20" ht="13.8" x14ac:dyDescent="0.3">
      <c r="A61" s="8"/>
      <c r="B61" s="11"/>
      <c r="C61" s="11"/>
      <c r="D61" s="226"/>
      <c r="E61" s="226"/>
      <c r="F61" s="226"/>
      <c r="O61" s="26"/>
      <c r="P61" s="26"/>
      <c r="Q61" s="26"/>
      <c r="R61" s="26"/>
      <c r="S61" s="26"/>
      <c r="T61" s="26"/>
    </row>
    <row r="62" spans="1:20" ht="55.2" x14ac:dyDescent="0.3">
      <c r="A62" s="8"/>
      <c r="B62" s="217" t="s">
        <v>284</v>
      </c>
      <c r="C62" s="216"/>
      <c r="D62" s="213" t="s">
        <v>238</v>
      </c>
      <c r="E62" s="213" t="s">
        <v>239</v>
      </c>
      <c r="F62" s="213" t="s">
        <v>240</v>
      </c>
      <c r="G62" s="213" t="s">
        <v>241</v>
      </c>
      <c r="H62" s="213" t="s">
        <v>242</v>
      </c>
      <c r="I62" s="213" t="s">
        <v>243</v>
      </c>
      <c r="J62" s="213" t="s">
        <v>244</v>
      </c>
      <c r="K62" s="213" t="s">
        <v>245</v>
      </c>
      <c r="L62" s="213" t="s">
        <v>252</v>
      </c>
      <c r="M62" s="213" t="s">
        <v>278</v>
      </c>
      <c r="N62" s="213" t="s">
        <v>253</v>
      </c>
      <c r="O62" s="213" t="s">
        <v>327</v>
      </c>
      <c r="P62" s="26"/>
      <c r="Q62" s="26"/>
      <c r="R62" s="26"/>
      <c r="S62" s="26"/>
      <c r="T62" s="26"/>
    </row>
    <row r="63" spans="1:20" ht="13.8" x14ac:dyDescent="0.3">
      <c r="A63" s="8"/>
      <c r="B63" s="11" t="s">
        <v>228</v>
      </c>
      <c r="C63" s="11"/>
      <c r="D63" s="222">
        <v>2.2000000000000002</v>
      </c>
      <c r="E63" s="222">
        <v>15.2</v>
      </c>
      <c r="F63" s="222">
        <v>36.6</v>
      </c>
      <c r="G63" s="223">
        <v>61.4</v>
      </c>
      <c r="H63" s="223">
        <v>4</v>
      </c>
      <c r="I63" s="224">
        <v>1.64</v>
      </c>
      <c r="J63" s="224">
        <v>11.73</v>
      </c>
      <c r="K63" s="224">
        <v>35.07</v>
      </c>
      <c r="L63" s="223">
        <v>3.2</v>
      </c>
      <c r="M63" s="223">
        <v>3.7</v>
      </c>
      <c r="N63" s="225">
        <v>1.54</v>
      </c>
      <c r="O63" s="225">
        <f>IFERROR(N63/(1+(1-21%)*H45),"-")</f>
        <v>1.0228480340063761</v>
      </c>
      <c r="P63" s="26"/>
      <c r="Q63" s="26"/>
      <c r="R63" s="26"/>
      <c r="S63" s="26"/>
      <c r="T63" s="26"/>
    </row>
    <row r="64" spans="1:20" ht="13.8" x14ac:dyDescent="0.3">
      <c r="A64" s="8"/>
      <c r="B64" s="11" t="s">
        <v>230</v>
      </c>
      <c r="C64" s="11"/>
      <c r="D64" s="222">
        <v>3.4</v>
      </c>
      <c r="E64" s="222">
        <v>15.7</v>
      </c>
      <c r="F64" s="222">
        <v>19.100000000000001</v>
      </c>
      <c r="G64" s="223">
        <v>24.9</v>
      </c>
      <c r="H64" s="220" t="s">
        <v>246</v>
      </c>
      <c r="I64" s="224">
        <v>3.08</v>
      </c>
      <c r="J64" s="224">
        <v>13.94</v>
      </c>
      <c r="K64" s="224">
        <v>22.23</v>
      </c>
      <c r="L64" s="223">
        <v>3.1</v>
      </c>
      <c r="M64" s="223">
        <v>4.5999999999999996</v>
      </c>
      <c r="N64" s="220" t="s">
        <v>229</v>
      </c>
      <c r="O64" s="220" t="str">
        <f t="shared" ref="O64:O71" si="21">IFERROR(N64/(1+(1-21%)*H46),"-")</f>
        <v>-</v>
      </c>
      <c r="P64" s="26"/>
      <c r="Q64" s="26"/>
      <c r="R64" s="26"/>
      <c r="S64" s="26"/>
      <c r="T64" s="26"/>
    </row>
    <row r="65" spans="1:20" ht="13.8" x14ac:dyDescent="0.3">
      <c r="A65" s="8"/>
      <c r="B65" s="11" t="s">
        <v>231</v>
      </c>
      <c r="C65" s="11"/>
      <c r="D65" s="222">
        <v>0.6</v>
      </c>
      <c r="E65" s="222">
        <v>9.8000000000000007</v>
      </c>
      <c r="F65" s="222">
        <v>11.1</v>
      </c>
      <c r="G65" s="223">
        <v>9.6</v>
      </c>
      <c r="H65" s="223">
        <v>1.6</v>
      </c>
      <c r="I65" s="220" t="s">
        <v>229</v>
      </c>
      <c r="J65" s="220" t="s">
        <v>229</v>
      </c>
      <c r="K65" s="220" t="s">
        <v>229</v>
      </c>
      <c r="L65" s="223">
        <v>4.5999999999999996</v>
      </c>
      <c r="M65" s="223">
        <v>5</v>
      </c>
      <c r="N65" s="220" t="s">
        <v>229</v>
      </c>
      <c r="O65" s="220" t="str">
        <f t="shared" si="21"/>
        <v>-</v>
      </c>
      <c r="P65" s="26"/>
      <c r="Q65" s="26"/>
      <c r="R65" s="26"/>
      <c r="S65" s="26"/>
      <c r="T65" s="26"/>
    </row>
    <row r="66" spans="1:20" ht="13.8" x14ac:dyDescent="0.3">
      <c r="A66" s="8"/>
      <c r="B66" s="11" t="s">
        <v>232</v>
      </c>
      <c r="C66" s="11"/>
      <c r="D66" s="222">
        <v>1.4</v>
      </c>
      <c r="E66" s="222">
        <v>7.6</v>
      </c>
      <c r="F66" s="222">
        <v>12.6</v>
      </c>
      <c r="G66" s="223">
        <v>12.6</v>
      </c>
      <c r="H66" s="223">
        <v>24.5</v>
      </c>
      <c r="I66" s="224">
        <v>1.33</v>
      </c>
      <c r="J66" s="224">
        <v>7.15</v>
      </c>
      <c r="K66" s="224">
        <v>14.62</v>
      </c>
      <c r="L66" s="223">
        <v>2</v>
      </c>
      <c r="M66" s="223">
        <v>15.7</v>
      </c>
      <c r="N66" s="225">
        <v>0.51</v>
      </c>
      <c r="O66" s="225">
        <f t="shared" si="21"/>
        <v>0.37471620757808427</v>
      </c>
      <c r="P66" s="26"/>
      <c r="Q66" s="26"/>
      <c r="R66" s="26"/>
      <c r="S66" s="26"/>
      <c r="T66" s="26"/>
    </row>
    <row r="67" spans="1:20" ht="13.8" x14ac:dyDescent="0.3">
      <c r="A67" s="8"/>
      <c r="B67" s="11" t="s">
        <v>233</v>
      </c>
      <c r="C67" s="11"/>
      <c r="D67" s="222">
        <v>2</v>
      </c>
      <c r="E67" s="222">
        <v>12.2</v>
      </c>
      <c r="F67" s="222">
        <v>25.2</v>
      </c>
      <c r="G67" s="223">
        <v>32.1</v>
      </c>
      <c r="H67" s="220" t="s">
        <v>246</v>
      </c>
      <c r="I67" s="224">
        <v>1.84</v>
      </c>
      <c r="J67" s="224">
        <v>10.17</v>
      </c>
      <c r="K67" s="224">
        <v>14.45</v>
      </c>
      <c r="L67" s="223">
        <v>2.2000000000000002</v>
      </c>
      <c r="M67" s="223">
        <v>12.6</v>
      </c>
      <c r="N67" s="225">
        <v>1.51</v>
      </c>
      <c r="O67" s="225">
        <f t="shared" si="21"/>
        <v>0.87285255150408092</v>
      </c>
      <c r="P67" s="26"/>
      <c r="Q67" s="26"/>
      <c r="R67" s="26"/>
      <c r="S67" s="26"/>
      <c r="T67" s="26"/>
    </row>
    <row r="68" spans="1:20" ht="13.8" x14ac:dyDescent="0.3">
      <c r="A68" s="8"/>
      <c r="B68" s="11" t="s">
        <v>234</v>
      </c>
      <c r="C68" s="11"/>
      <c r="D68" s="222">
        <v>1.2</v>
      </c>
      <c r="E68" s="222">
        <v>6.9</v>
      </c>
      <c r="F68" s="222">
        <v>24.6</v>
      </c>
      <c r="G68" s="223">
        <v>32.5</v>
      </c>
      <c r="H68" s="220" t="s">
        <v>246</v>
      </c>
      <c r="I68" s="224">
        <v>1.1100000000000001</v>
      </c>
      <c r="J68" s="224">
        <v>11.58</v>
      </c>
      <c r="K68" s="224">
        <v>18.149999999999999</v>
      </c>
      <c r="L68" s="223">
        <v>3.1</v>
      </c>
      <c r="M68" s="223">
        <v>12.3</v>
      </c>
      <c r="N68" s="220" t="s">
        <v>229</v>
      </c>
      <c r="O68" s="220" t="str">
        <f t="shared" si="21"/>
        <v>-</v>
      </c>
      <c r="P68" s="26"/>
      <c r="Q68" s="26"/>
      <c r="R68" s="26"/>
      <c r="S68" s="26"/>
      <c r="T68" s="26"/>
    </row>
    <row r="69" spans="1:20" ht="13.8" x14ac:dyDescent="0.3">
      <c r="A69" s="8"/>
      <c r="B69" s="11" t="s">
        <v>235</v>
      </c>
      <c r="C69" s="11"/>
      <c r="D69" s="226" t="s">
        <v>229</v>
      </c>
      <c r="E69" s="226" t="s">
        <v>229</v>
      </c>
      <c r="F69" s="226" t="s">
        <v>229</v>
      </c>
      <c r="G69" s="220" t="s">
        <v>229</v>
      </c>
      <c r="H69" s="220" t="s">
        <v>229</v>
      </c>
      <c r="I69" s="220" t="s">
        <v>229</v>
      </c>
      <c r="J69" s="220" t="s">
        <v>229</v>
      </c>
      <c r="K69" s="220" t="s">
        <v>229</v>
      </c>
      <c r="L69" s="223">
        <v>3.6</v>
      </c>
      <c r="M69" s="223">
        <v>6</v>
      </c>
      <c r="N69" s="220" t="s">
        <v>229</v>
      </c>
      <c r="O69" s="220" t="str">
        <f t="shared" si="21"/>
        <v>-</v>
      </c>
      <c r="P69" s="26"/>
      <c r="Q69" s="26"/>
      <c r="R69" s="26"/>
      <c r="S69" s="26"/>
      <c r="T69" s="26"/>
    </row>
    <row r="70" spans="1:20" ht="13.8" x14ac:dyDescent="0.3">
      <c r="A70" s="8"/>
      <c r="B70" s="11" t="s">
        <v>236</v>
      </c>
      <c r="C70" s="11"/>
      <c r="D70" s="222">
        <v>1.8</v>
      </c>
      <c r="E70" s="222">
        <v>10.9</v>
      </c>
      <c r="F70" s="222">
        <v>17</v>
      </c>
      <c r="G70" s="223">
        <v>20.8</v>
      </c>
      <c r="H70" s="223">
        <v>11.2</v>
      </c>
      <c r="I70" s="224">
        <v>1.67</v>
      </c>
      <c r="J70" s="224">
        <v>13.21</v>
      </c>
      <c r="K70" s="224">
        <v>18.5</v>
      </c>
      <c r="L70" s="223">
        <v>1.8</v>
      </c>
      <c r="M70" s="223">
        <v>82.7</v>
      </c>
      <c r="N70" s="225">
        <v>0.91</v>
      </c>
      <c r="O70" s="225">
        <f t="shared" si="21"/>
        <v>0.34676706398804985</v>
      </c>
      <c r="P70" s="26"/>
      <c r="Q70" s="26"/>
      <c r="R70" s="26"/>
      <c r="S70" s="26"/>
      <c r="T70" s="26"/>
    </row>
    <row r="71" spans="1:20" ht="14.4" thickBot="1" x14ac:dyDescent="0.35">
      <c r="A71" s="8"/>
      <c r="B71" s="334" t="s">
        <v>237</v>
      </c>
      <c r="C71" s="334"/>
      <c r="D71" s="344" t="s">
        <v>229</v>
      </c>
      <c r="E71" s="344" t="s">
        <v>229</v>
      </c>
      <c r="F71" s="344" t="s">
        <v>229</v>
      </c>
      <c r="G71" s="339" t="s">
        <v>229</v>
      </c>
      <c r="H71" s="339" t="s">
        <v>229</v>
      </c>
      <c r="I71" s="339" t="s">
        <v>229</v>
      </c>
      <c r="J71" s="339" t="s">
        <v>229</v>
      </c>
      <c r="K71" s="339" t="s">
        <v>229</v>
      </c>
      <c r="L71" s="345">
        <v>0.5</v>
      </c>
      <c r="M71" s="345">
        <v>73.900000000000006</v>
      </c>
      <c r="N71" s="339" t="s">
        <v>229</v>
      </c>
      <c r="O71" s="339" t="str">
        <f t="shared" si="21"/>
        <v>-</v>
      </c>
      <c r="P71" s="26"/>
      <c r="Q71" s="26"/>
      <c r="R71" s="26"/>
      <c r="S71" s="26"/>
      <c r="T71" s="26"/>
    </row>
    <row r="72" spans="1:20" ht="14.4" thickTop="1" x14ac:dyDescent="0.3">
      <c r="A72" s="8"/>
      <c r="B72" s="210" t="s">
        <v>286</v>
      </c>
      <c r="C72" s="11"/>
      <c r="D72" s="226"/>
      <c r="E72" s="226"/>
      <c r="F72" s="226"/>
      <c r="P72" s="26"/>
      <c r="Q72" s="26"/>
      <c r="R72" s="26"/>
      <c r="S72" s="26"/>
      <c r="T72" s="26"/>
    </row>
    <row r="73" spans="1:20" ht="13.8" x14ac:dyDescent="0.3">
      <c r="A73" s="8"/>
      <c r="B73" s="11"/>
      <c r="C73" s="11"/>
      <c r="D73" s="226"/>
      <c r="E73" s="226"/>
      <c r="F73" s="226"/>
      <c r="P73" s="26"/>
      <c r="Q73" s="26"/>
      <c r="R73" s="26"/>
      <c r="S73" s="26"/>
      <c r="T73" s="26"/>
    </row>
    <row r="74" spans="1:20" s="116" customFormat="1" ht="13.8" x14ac:dyDescent="0.3">
      <c r="B74" s="247" t="s">
        <v>293</v>
      </c>
      <c r="C74" s="248"/>
      <c r="D74" s="312">
        <f t="shared" ref="D74:N74" si="22">AVERAGE(D63:D71)</f>
        <v>1.8</v>
      </c>
      <c r="E74" s="312">
        <f t="shared" si="22"/>
        <v>11.185714285714287</v>
      </c>
      <c r="F74" s="312">
        <f t="shared" si="22"/>
        <v>20.885714285714283</v>
      </c>
      <c r="G74" s="313">
        <f t="shared" si="22"/>
        <v>27.7</v>
      </c>
      <c r="H74" s="313">
        <f t="shared" si="22"/>
        <v>10.324999999999999</v>
      </c>
      <c r="I74" s="314">
        <f t="shared" si="22"/>
        <v>1.7783333333333333</v>
      </c>
      <c r="J74" s="314">
        <f t="shared" si="22"/>
        <v>11.296666666666667</v>
      </c>
      <c r="K74" s="315">
        <f t="shared" si="22"/>
        <v>20.503333333333334</v>
      </c>
      <c r="L74" s="316">
        <f t="shared" si="22"/>
        <v>2.6777777777777785</v>
      </c>
      <c r="M74" s="316">
        <f t="shared" si="22"/>
        <v>24.055555555555557</v>
      </c>
      <c r="N74" s="316">
        <f t="shared" si="22"/>
        <v>1.1174999999999999</v>
      </c>
      <c r="O74" s="365">
        <f t="shared" ref="O74" si="23">AVERAGE(O63:O71)</f>
        <v>0.65429596426914782</v>
      </c>
    </row>
    <row r="75" spans="1:20" s="116" customFormat="1" ht="13.8" x14ac:dyDescent="0.3">
      <c r="B75" s="260" t="s">
        <v>294</v>
      </c>
      <c r="C75" s="261"/>
      <c r="D75" s="317">
        <f t="shared" ref="D75:N75" si="24">MEDIAN(D63:D71)</f>
        <v>1.8</v>
      </c>
      <c r="E75" s="317">
        <f t="shared" si="24"/>
        <v>10.9</v>
      </c>
      <c r="F75" s="317">
        <f t="shared" si="24"/>
        <v>19.100000000000001</v>
      </c>
      <c r="G75" s="318">
        <f t="shared" si="24"/>
        <v>24.9</v>
      </c>
      <c r="H75" s="318">
        <f t="shared" si="24"/>
        <v>7.6</v>
      </c>
      <c r="I75" s="319">
        <f t="shared" si="24"/>
        <v>1.6549999999999998</v>
      </c>
      <c r="J75" s="319">
        <f t="shared" si="24"/>
        <v>11.655000000000001</v>
      </c>
      <c r="K75" s="320">
        <f t="shared" si="24"/>
        <v>18.324999999999999</v>
      </c>
      <c r="L75" s="321">
        <f t="shared" si="24"/>
        <v>3.1</v>
      </c>
      <c r="M75" s="321">
        <f t="shared" si="24"/>
        <v>12.3</v>
      </c>
      <c r="N75" s="321">
        <f t="shared" si="24"/>
        <v>1.21</v>
      </c>
      <c r="O75" s="366">
        <f t="shared" ref="O75" si="25">MEDIAN(O63:O71)</f>
        <v>0.62378437954108257</v>
      </c>
    </row>
    <row r="76" spans="1:20" s="116" customFormat="1" ht="13.8" x14ac:dyDescent="0.3">
      <c r="B76" s="254" t="s">
        <v>295</v>
      </c>
      <c r="C76" s="255"/>
      <c r="D76" s="322">
        <f t="shared" ref="D76:N76" si="26">MAX(D63:D71)</f>
        <v>3.4</v>
      </c>
      <c r="E76" s="322">
        <f t="shared" si="26"/>
        <v>15.7</v>
      </c>
      <c r="F76" s="322">
        <f t="shared" si="26"/>
        <v>36.6</v>
      </c>
      <c r="G76" s="323">
        <f t="shared" si="26"/>
        <v>61.4</v>
      </c>
      <c r="H76" s="323">
        <f t="shared" si="26"/>
        <v>24.5</v>
      </c>
      <c r="I76" s="324">
        <f t="shared" si="26"/>
        <v>3.08</v>
      </c>
      <c r="J76" s="324">
        <f t="shared" si="26"/>
        <v>13.94</v>
      </c>
      <c r="K76" s="325">
        <f t="shared" si="26"/>
        <v>35.07</v>
      </c>
      <c r="L76" s="326">
        <f t="shared" si="26"/>
        <v>4.5999999999999996</v>
      </c>
      <c r="M76" s="326">
        <f t="shared" si="26"/>
        <v>82.7</v>
      </c>
      <c r="N76" s="326">
        <f t="shared" si="26"/>
        <v>1.54</v>
      </c>
      <c r="O76" s="367">
        <f t="shared" ref="O76" si="27">MAX(O63:O71)</f>
        <v>1.0228480340063761</v>
      </c>
    </row>
    <row r="77" spans="1:20" s="116" customFormat="1" ht="13.8" x14ac:dyDescent="0.3">
      <c r="B77" s="266" t="s">
        <v>296</v>
      </c>
      <c r="C77" s="267"/>
      <c r="D77" s="327">
        <f t="shared" ref="D77:N77" si="28">MIN(D63:D71)</f>
        <v>0.6</v>
      </c>
      <c r="E77" s="327">
        <f t="shared" si="28"/>
        <v>6.9</v>
      </c>
      <c r="F77" s="327">
        <f t="shared" si="28"/>
        <v>11.1</v>
      </c>
      <c r="G77" s="328">
        <f t="shared" si="28"/>
        <v>9.6</v>
      </c>
      <c r="H77" s="328">
        <f t="shared" si="28"/>
        <v>1.6</v>
      </c>
      <c r="I77" s="329">
        <f t="shared" si="28"/>
        <v>1.1100000000000001</v>
      </c>
      <c r="J77" s="329">
        <f t="shared" si="28"/>
        <v>7.15</v>
      </c>
      <c r="K77" s="330">
        <f t="shared" si="28"/>
        <v>14.45</v>
      </c>
      <c r="L77" s="331">
        <f t="shared" si="28"/>
        <v>0.5</v>
      </c>
      <c r="M77" s="331">
        <f t="shared" si="28"/>
        <v>3.7</v>
      </c>
      <c r="N77" s="331">
        <f t="shared" si="28"/>
        <v>0.51</v>
      </c>
      <c r="O77" s="368">
        <f t="shared" ref="O77" si="29">MIN(O63:O71)</f>
        <v>0.34676706398804985</v>
      </c>
    </row>
    <row r="78" spans="1:20" ht="13.8" x14ac:dyDescent="0.3">
      <c r="A78" s="8"/>
      <c r="B78" s="11"/>
      <c r="C78" s="11"/>
      <c r="D78" s="226"/>
      <c r="E78" s="226"/>
      <c r="F78" s="226"/>
    </row>
    <row r="79" spans="1:20" ht="13.8" x14ac:dyDescent="0.3">
      <c r="A79" s="8"/>
      <c r="B79" s="11"/>
      <c r="C79" s="11"/>
      <c r="D79" s="226"/>
      <c r="E79" s="226"/>
      <c r="F79" s="226"/>
    </row>
    <row r="80" spans="1:20" ht="13.8" x14ac:dyDescent="0.3">
      <c r="A80" s="212" t="s">
        <v>2</v>
      </c>
      <c r="B80" s="211" t="s">
        <v>361</v>
      </c>
      <c r="C80" s="9"/>
      <c r="D80" s="207"/>
      <c r="E80" s="207"/>
      <c r="F80" s="207"/>
      <c r="G80" s="207"/>
      <c r="H80" s="207"/>
      <c r="I80" s="207"/>
      <c r="J80" s="207"/>
      <c r="K80" s="207"/>
      <c r="L80" s="207"/>
      <c r="M80" s="207"/>
      <c r="N80" s="207"/>
      <c r="O80" s="207"/>
      <c r="P80" s="207"/>
      <c r="Q80" s="207"/>
      <c r="R80" s="207"/>
      <c r="S80" s="207"/>
      <c r="T80" s="207"/>
    </row>
    <row r="81" spans="2:20" ht="13.05" customHeight="1" x14ac:dyDescent="0.3"/>
    <row r="82" spans="2:20" ht="13.05" customHeight="1" x14ac:dyDescent="0.3"/>
    <row r="83" spans="2:20" s="221" customFormat="1" ht="41.4" x14ac:dyDescent="0.3">
      <c r="B83" s="219" t="s">
        <v>363</v>
      </c>
      <c r="C83" s="213"/>
      <c r="D83" s="213" t="s">
        <v>362</v>
      </c>
      <c r="E83" s="213" t="s">
        <v>364</v>
      </c>
      <c r="F83" s="213" t="s">
        <v>365</v>
      </c>
      <c r="G83" s="213" t="s">
        <v>392</v>
      </c>
      <c r="H83" s="213" t="s">
        <v>366</v>
      </c>
      <c r="I83" s="213" t="s">
        <v>367</v>
      </c>
      <c r="J83" s="220"/>
      <c r="K83" s="220"/>
      <c r="L83" s="220"/>
      <c r="M83" s="220"/>
      <c r="N83" s="220"/>
      <c r="O83" s="220"/>
      <c r="P83" s="220"/>
      <c r="Q83" s="220"/>
      <c r="R83" s="220"/>
      <c r="S83" s="220"/>
      <c r="T83" s="220"/>
    </row>
    <row r="84" spans="2:20" ht="13.05" customHeight="1" x14ac:dyDescent="0.3">
      <c r="B84" s="421" t="s">
        <v>368</v>
      </c>
      <c r="C84" s="421"/>
      <c r="D84" s="432">
        <v>44258</v>
      </c>
      <c r="E84" s="226" t="s">
        <v>369</v>
      </c>
      <c r="F84" s="220" t="s">
        <v>229</v>
      </c>
      <c r="G84" s="438">
        <v>43141</v>
      </c>
      <c r="H84" s="223">
        <v>1.2</v>
      </c>
      <c r="I84" s="223">
        <v>4.8</v>
      </c>
      <c r="J84" s="46"/>
      <c r="K84" s="46"/>
      <c r="L84" s="46"/>
      <c r="M84" s="46"/>
    </row>
    <row r="85" spans="2:20" ht="13.05" customHeight="1" x14ac:dyDescent="0.3">
      <c r="B85" s="421" t="s">
        <v>370</v>
      </c>
      <c r="C85" s="421"/>
      <c r="D85" s="432">
        <v>43766</v>
      </c>
      <c r="E85" s="226" t="s">
        <v>371</v>
      </c>
      <c r="F85" s="220" t="s">
        <v>372</v>
      </c>
      <c r="G85" s="438">
        <v>109208.6</v>
      </c>
      <c r="H85" s="223">
        <v>4.9000000000000004</v>
      </c>
      <c r="I85" s="223">
        <v>16.8</v>
      </c>
      <c r="J85" s="46"/>
      <c r="K85" s="46"/>
      <c r="L85" s="46"/>
      <c r="M85" s="46"/>
    </row>
    <row r="86" spans="2:20" ht="13.05" customHeight="1" x14ac:dyDescent="0.3">
      <c r="B86" s="421" t="s">
        <v>373</v>
      </c>
      <c r="C86" s="421"/>
      <c r="D86" s="432">
        <v>42914</v>
      </c>
      <c r="E86" s="226" t="s">
        <v>374</v>
      </c>
      <c r="F86" s="220" t="s">
        <v>375</v>
      </c>
      <c r="G86" s="438">
        <v>26112.7</v>
      </c>
      <c r="H86" s="223">
        <v>0.4</v>
      </c>
      <c r="I86" s="223">
        <v>5.3</v>
      </c>
      <c r="J86" s="46"/>
      <c r="K86" s="46"/>
      <c r="L86" s="46"/>
      <c r="M86" s="46"/>
    </row>
    <row r="87" spans="2:20" ht="13.05" customHeight="1" x14ac:dyDescent="0.3">
      <c r="B87" s="421" t="s">
        <v>376</v>
      </c>
      <c r="C87" s="421"/>
      <c r="D87" s="432">
        <v>42646</v>
      </c>
      <c r="E87" s="226" t="s">
        <v>377</v>
      </c>
      <c r="F87" s="220" t="s">
        <v>378</v>
      </c>
      <c r="G87" s="438">
        <v>26893</v>
      </c>
      <c r="H87" s="223">
        <v>2.1</v>
      </c>
      <c r="I87" s="223">
        <v>18.3</v>
      </c>
      <c r="J87" s="46"/>
      <c r="K87" s="46"/>
      <c r="L87" s="46"/>
      <c r="M87" s="46"/>
    </row>
    <row r="88" spans="2:20" ht="13.05" customHeight="1" x14ac:dyDescent="0.3">
      <c r="B88" s="421" t="s">
        <v>379</v>
      </c>
      <c r="C88" s="421"/>
      <c r="D88" s="432">
        <v>42625</v>
      </c>
      <c r="E88" s="226" t="s">
        <v>380</v>
      </c>
      <c r="F88" s="220" t="s">
        <v>381</v>
      </c>
      <c r="G88" s="438">
        <v>61382.9</v>
      </c>
      <c r="H88" s="223">
        <v>1.3</v>
      </c>
      <c r="I88" s="223">
        <v>9.6999999999999993</v>
      </c>
      <c r="J88" s="46"/>
      <c r="K88" s="46"/>
      <c r="L88" s="46"/>
      <c r="M88" s="46"/>
    </row>
    <row r="89" spans="2:20" ht="13.05" customHeight="1" x14ac:dyDescent="0.3">
      <c r="B89" s="421" t="s">
        <v>382</v>
      </c>
      <c r="C89" s="421"/>
      <c r="D89" s="432">
        <v>42576</v>
      </c>
      <c r="E89" s="226" t="s">
        <v>369</v>
      </c>
      <c r="F89" s="220" t="s">
        <v>383</v>
      </c>
      <c r="G89" s="438">
        <v>4443.3999999999996</v>
      </c>
      <c r="H89" s="223">
        <v>0.7</v>
      </c>
      <c r="I89" s="223">
        <v>3.5</v>
      </c>
      <c r="J89" s="26"/>
      <c r="K89" s="26"/>
      <c r="L89" s="26"/>
      <c r="M89" s="26"/>
      <c r="N89" s="26"/>
      <c r="O89" s="26"/>
      <c r="P89" s="26"/>
      <c r="Q89" s="26"/>
      <c r="R89" s="26"/>
      <c r="S89" s="26"/>
      <c r="T89" s="26"/>
    </row>
    <row r="90" spans="2:20" ht="13.05" customHeight="1" x14ac:dyDescent="0.3">
      <c r="B90" s="421" t="s">
        <v>384</v>
      </c>
      <c r="C90" s="421"/>
      <c r="D90" s="432">
        <v>41689</v>
      </c>
      <c r="E90" s="226" t="s">
        <v>385</v>
      </c>
      <c r="F90" s="220" t="s">
        <v>386</v>
      </c>
      <c r="G90" s="438">
        <v>3387.3</v>
      </c>
      <c r="H90" s="223">
        <v>0.7</v>
      </c>
      <c r="I90" s="223">
        <v>18.100000000000001</v>
      </c>
      <c r="J90" s="26"/>
      <c r="K90" s="26"/>
      <c r="L90" s="26"/>
      <c r="M90" s="26"/>
      <c r="N90" s="26"/>
      <c r="O90" s="26"/>
      <c r="P90" s="26"/>
      <c r="Q90" s="26"/>
      <c r="R90" s="26"/>
      <c r="S90" s="26"/>
      <c r="T90" s="26"/>
    </row>
    <row r="91" spans="2:20" ht="13.05" customHeight="1" x14ac:dyDescent="0.3">
      <c r="B91" s="421" t="s">
        <v>387</v>
      </c>
      <c r="C91" s="421"/>
      <c r="D91" s="432">
        <v>41326</v>
      </c>
      <c r="E91" s="226" t="s">
        <v>388</v>
      </c>
      <c r="F91" s="220" t="s">
        <v>389</v>
      </c>
      <c r="G91" s="438">
        <v>1353.7</v>
      </c>
      <c r="H91" s="223">
        <v>1.1000000000000001</v>
      </c>
      <c r="I91" s="223">
        <v>10</v>
      </c>
      <c r="J91" s="26"/>
      <c r="K91" s="26"/>
      <c r="L91" s="26"/>
      <c r="M91" s="26"/>
      <c r="N91" s="26"/>
      <c r="O91" s="26"/>
      <c r="P91" s="26"/>
      <c r="Q91" s="26"/>
      <c r="R91" s="26"/>
      <c r="S91" s="26"/>
      <c r="T91" s="26"/>
    </row>
    <row r="92" spans="2:20" ht="13.05" customHeight="1" thickBot="1" x14ac:dyDescent="0.35">
      <c r="B92" s="422" t="s">
        <v>390</v>
      </c>
      <c r="C92" s="422"/>
      <c r="D92" s="433">
        <v>41325</v>
      </c>
      <c r="E92" s="344" t="s">
        <v>389</v>
      </c>
      <c r="F92" s="339" t="s">
        <v>391</v>
      </c>
      <c r="G92" s="439">
        <v>4381.8999999999996</v>
      </c>
      <c r="H92" s="345">
        <v>0.3</v>
      </c>
      <c r="I92" s="345">
        <v>11.9</v>
      </c>
      <c r="J92" s="26"/>
      <c r="K92" s="26"/>
      <c r="L92" s="26"/>
      <c r="M92" s="26"/>
      <c r="N92" s="26"/>
      <c r="O92" s="26"/>
      <c r="P92" s="26"/>
      <c r="Q92" s="26"/>
      <c r="R92" s="26"/>
      <c r="S92" s="26"/>
      <c r="T92" s="26"/>
    </row>
    <row r="93" spans="2:20" ht="13.05" customHeight="1" thickTop="1" x14ac:dyDescent="0.3">
      <c r="B93" s="423" t="s">
        <v>286</v>
      </c>
      <c r="C93" s="421"/>
      <c r="D93" s="226"/>
      <c r="E93" s="226"/>
      <c r="F93" s="226"/>
      <c r="K93" s="26"/>
      <c r="L93" s="26"/>
      <c r="M93" s="26"/>
      <c r="N93" s="26"/>
      <c r="O93" s="26"/>
      <c r="P93" s="26"/>
      <c r="Q93" s="26"/>
      <c r="R93" s="26"/>
      <c r="S93" s="26"/>
      <c r="T93" s="26"/>
    </row>
    <row r="94" spans="2:20" ht="13.05" customHeight="1" x14ac:dyDescent="0.3">
      <c r="B94" s="421"/>
      <c r="C94" s="421"/>
      <c r="D94" s="226"/>
      <c r="E94" s="226"/>
      <c r="F94" s="226"/>
      <c r="K94" s="26"/>
      <c r="L94" s="26"/>
      <c r="M94" s="26"/>
      <c r="N94" s="26"/>
      <c r="O94" s="26"/>
      <c r="P94" s="26"/>
      <c r="Q94" s="26"/>
      <c r="R94" s="26"/>
      <c r="S94" s="26"/>
      <c r="T94" s="26"/>
    </row>
    <row r="95" spans="2:20" ht="13.05" customHeight="1" x14ac:dyDescent="0.3">
      <c r="B95" s="424" t="s">
        <v>293</v>
      </c>
      <c r="C95" s="425"/>
      <c r="D95" s="312"/>
      <c r="E95" s="312"/>
      <c r="F95" s="312"/>
      <c r="G95" s="434">
        <f t="shared" ref="G95:I95" si="30">AVERAGE(G84:G92)</f>
        <v>31144.944444444453</v>
      </c>
      <c r="H95" s="313">
        <f t="shared" si="30"/>
        <v>1.4111111111111112</v>
      </c>
      <c r="I95" s="316">
        <f t="shared" si="30"/>
        <v>10.933333333333334</v>
      </c>
      <c r="J95" s="26"/>
      <c r="K95" s="26"/>
      <c r="L95" s="26"/>
      <c r="M95" s="26"/>
      <c r="N95" s="26"/>
      <c r="O95" s="26"/>
      <c r="P95" s="26"/>
      <c r="Q95" s="26"/>
      <c r="R95" s="26"/>
      <c r="S95" s="26"/>
      <c r="T95" s="26"/>
    </row>
    <row r="96" spans="2:20" ht="13.05" customHeight="1" x14ac:dyDescent="0.3">
      <c r="B96" s="426" t="s">
        <v>294</v>
      </c>
      <c r="C96" s="427"/>
      <c r="D96" s="317"/>
      <c r="E96" s="317"/>
      <c r="F96" s="317"/>
      <c r="G96" s="435">
        <f t="shared" ref="G96:I96" si="31">MEDIAN(G84:G92)</f>
        <v>26112.7</v>
      </c>
      <c r="H96" s="318">
        <f t="shared" si="31"/>
        <v>1.1000000000000001</v>
      </c>
      <c r="I96" s="321">
        <f t="shared" si="31"/>
        <v>10</v>
      </c>
      <c r="J96" s="26"/>
      <c r="K96" s="26"/>
      <c r="L96" s="26"/>
      <c r="M96" s="26"/>
      <c r="N96" s="26"/>
      <c r="O96" s="26"/>
      <c r="P96" s="26"/>
      <c r="Q96" s="26"/>
      <c r="R96" s="26"/>
      <c r="S96" s="26"/>
      <c r="T96" s="26"/>
    </row>
    <row r="97" spans="2:20" ht="13.05" customHeight="1" x14ac:dyDescent="0.3">
      <c r="B97" s="428" t="s">
        <v>295</v>
      </c>
      <c r="C97" s="429"/>
      <c r="D97" s="322"/>
      <c r="E97" s="322"/>
      <c r="F97" s="322"/>
      <c r="G97" s="436">
        <f t="shared" ref="G97:I97" si="32">MAX(G84:G92)</f>
        <v>109208.6</v>
      </c>
      <c r="H97" s="323">
        <f t="shared" si="32"/>
        <v>4.9000000000000004</v>
      </c>
      <c r="I97" s="326">
        <f t="shared" si="32"/>
        <v>18.3</v>
      </c>
      <c r="J97" s="26"/>
      <c r="K97" s="26"/>
      <c r="L97" s="26"/>
      <c r="M97" s="26"/>
      <c r="N97" s="26"/>
      <c r="O97" s="26"/>
      <c r="P97" s="26"/>
      <c r="Q97" s="26"/>
      <c r="R97" s="26"/>
      <c r="S97" s="26"/>
      <c r="T97" s="26"/>
    </row>
    <row r="98" spans="2:20" ht="13.05" customHeight="1" x14ac:dyDescent="0.3">
      <c r="B98" s="430" t="s">
        <v>296</v>
      </c>
      <c r="C98" s="431"/>
      <c r="D98" s="327"/>
      <c r="E98" s="327"/>
      <c r="F98" s="327"/>
      <c r="G98" s="437">
        <f t="shared" ref="G98:I98" si="33">MIN(G84:G92)</f>
        <v>1353.7</v>
      </c>
      <c r="H98" s="328">
        <f t="shared" si="33"/>
        <v>0.3</v>
      </c>
      <c r="I98" s="331">
        <f t="shared" si="33"/>
        <v>3.5</v>
      </c>
      <c r="J98" s="26"/>
      <c r="K98" s="26"/>
      <c r="L98" s="26"/>
      <c r="M98" s="26"/>
      <c r="N98" s="26"/>
      <c r="O98" s="26"/>
      <c r="P98" s="26"/>
      <c r="Q98" s="26"/>
      <c r="R98" s="26"/>
      <c r="S98" s="26"/>
      <c r="T98" s="26"/>
    </row>
    <row r="99" spans="2:20" ht="13.05" customHeight="1" x14ac:dyDescent="0.3">
      <c r="D99" s="221"/>
      <c r="E99" s="221"/>
      <c r="F99" s="221"/>
      <c r="G99" s="221"/>
      <c r="H99" s="221"/>
      <c r="I99" s="221"/>
      <c r="J99" s="221"/>
      <c r="K99" s="221"/>
      <c r="L99" s="221"/>
      <c r="M99" s="221"/>
      <c r="N99" s="26"/>
      <c r="O99" s="26"/>
      <c r="P99" s="26"/>
      <c r="Q99" s="26"/>
      <c r="R99" s="26"/>
      <c r="S99" s="26"/>
      <c r="T99" s="26"/>
    </row>
    <row r="100" spans="2:20" ht="13.05" customHeight="1" x14ac:dyDescent="0.3">
      <c r="D100" s="221"/>
      <c r="E100" s="221"/>
      <c r="F100" s="221"/>
      <c r="G100" s="221"/>
      <c r="H100" s="221"/>
      <c r="I100" s="221"/>
      <c r="J100" s="221"/>
      <c r="K100" s="221"/>
      <c r="L100" s="221"/>
      <c r="M100" s="221"/>
      <c r="N100" s="26"/>
      <c r="O100" s="26"/>
      <c r="P100" s="26"/>
      <c r="Q100" s="26"/>
      <c r="R100" s="26"/>
      <c r="S100" s="26"/>
      <c r="T100" s="26"/>
    </row>
    <row r="101" spans="2:20" ht="13.05" customHeight="1" x14ac:dyDescent="0.3">
      <c r="D101" s="221"/>
      <c r="E101" s="221"/>
      <c r="F101" s="221"/>
      <c r="G101" s="221"/>
      <c r="H101" s="221"/>
      <c r="I101" s="221"/>
      <c r="J101" s="221"/>
      <c r="K101" s="221"/>
      <c r="L101" s="221"/>
      <c r="M101" s="221"/>
      <c r="N101" s="26"/>
      <c r="O101" s="26"/>
      <c r="P101" s="26"/>
      <c r="Q101" s="26"/>
      <c r="R101" s="26"/>
      <c r="S101" s="26"/>
      <c r="T101" s="26"/>
    </row>
    <row r="102" spans="2:20" ht="13.05" customHeight="1" x14ac:dyDescent="0.3">
      <c r="D102" s="221"/>
      <c r="E102" s="221"/>
      <c r="F102" s="221"/>
      <c r="G102" s="221"/>
      <c r="H102" s="221"/>
      <c r="I102" s="221"/>
      <c r="J102" s="221"/>
      <c r="K102" s="221"/>
      <c r="L102" s="221"/>
      <c r="M102" s="221"/>
      <c r="N102" s="26"/>
      <c r="O102" s="26"/>
      <c r="P102" s="26"/>
      <c r="Q102" s="26"/>
      <c r="R102" s="26"/>
      <c r="S102" s="26"/>
      <c r="T102" s="26"/>
    </row>
    <row r="103" spans="2:20" ht="13.05" customHeight="1" x14ac:dyDescent="0.3">
      <c r="D103" s="221"/>
      <c r="E103" s="221"/>
      <c r="F103" s="221"/>
      <c r="G103" s="221"/>
      <c r="H103" s="221"/>
      <c r="I103" s="221"/>
      <c r="J103" s="221"/>
      <c r="K103" s="221"/>
      <c r="L103" s="221"/>
      <c r="M103" s="221"/>
      <c r="N103" s="26"/>
      <c r="O103" s="26"/>
      <c r="P103" s="26"/>
      <c r="Q103" s="26"/>
      <c r="R103" s="26"/>
      <c r="S103" s="26"/>
      <c r="T103" s="26"/>
    </row>
    <row r="104" spans="2:20" ht="13.05" customHeight="1" x14ac:dyDescent="0.3">
      <c r="D104" s="221"/>
      <c r="E104" s="221"/>
      <c r="F104" s="221"/>
      <c r="G104" s="221"/>
      <c r="H104" s="221"/>
      <c r="I104" s="221"/>
      <c r="J104" s="221"/>
      <c r="K104" s="221"/>
      <c r="L104" s="221"/>
      <c r="M104" s="221"/>
      <c r="N104" s="26"/>
      <c r="O104" s="26"/>
      <c r="P104" s="26"/>
      <c r="Q104" s="26"/>
      <c r="R104" s="26"/>
      <c r="S104" s="26"/>
      <c r="T104" s="26"/>
    </row>
    <row r="105" spans="2:20" ht="13.05" customHeight="1" x14ac:dyDescent="0.3">
      <c r="D105" s="221"/>
      <c r="E105" s="221"/>
      <c r="F105" s="221"/>
      <c r="G105" s="221"/>
      <c r="H105" s="221"/>
      <c r="I105" s="221"/>
      <c r="J105" s="221"/>
      <c r="K105" s="221"/>
      <c r="L105" s="221"/>
      <c r="M105" s="221"/>
      <c r="N105" s="26"/>
      <c r="O105" s="26"/>
      <c r="P105" s="26"/>
      <c r="Q105" s="26"/>
      <c r="R105" s="26"/>
      <c r="S105" s="26"/>
      <c r="T105" s="26"/>
    </row>
    <row r="106" spans="2:20" ht="13.05" customHeight="1" x14ac:dyDescent="0.3">
      <c r="D106" s="221"/>
      <c r="E106" s="221"/>
      <c r="F106" s="221"/>
      <c r="G106" s="221"/>
      <c r="H106" s="221"/>
      <c r="I106" s="221"/>
      <c r="J106" s="221"/>
      <c r="K106" s="221"/>
      <c r="L106" s="221"/>
      <c r="M106" s="221"/>
      <c r="N106" s="26"/>
      <c r="O106" s="26"/>
      <c r="P106" s="26"/>
      <c r="Q106" s="26"/>
      <c r="R106" s="26"/>
      <c r="S106" s="26"/>
      <c r="T106" s="26"/>
    </row>
    <row r="107" spans="2:20" ht="13.05" customHeight="1" x14ac:dyDescent="0.3">
      <c r="D107" s="221"/>
      <c r="E107" s="221"/>
      <c r="F107" s="221"/>
      <c r="G107" s="221"/>
      <c r="H107" s="221"/>
      <c r="I107" s="221"/>
      <c r="J107" s="221"/>
      <c r="K107" s="221"/>
      <c r="L107" s="221"/>
      <c r="M107" s="221"/>
      <c r="N107" s="26"/>
      <c r="O107" s="26"/>
      <c r="P107" s="26"/>
      <c r="Q107" s="26"/>
      <c r="R107" s="26"/>
      <c r="S107" s="26"/>
      <c r="T107" s="26"/>
    </row>
    <row r="108" spans="2:20" ht="13.05" customHeight="1" x14ac:dyDescent="0.3">
      <c r="D108" s="221"/>
      <c r="E108" s="221"/>
      <c r="F108" s="221"/>
      <c r="G108" s="221"/>
      <c r="H108" s="221"/>
      <c r="I108" s="221"/>
      <c r="J108" s="221"/>
      <c r="K108" s="221"/>
      <c r="L108" s="221"/>
      <c r="M108" s="221"/>
      <c r="N108" s="26"/>
      <c r="O108" s="26"/>
      <c r="P108" s="26"/>
      <c r="Q108" s="26"/>
      <c r="R108" s="26"/>
      <c r="S108" s="26"/>
      <c r="T108" s="26"/>
    </row>
    <row r="109" spans="2:20" ht="13.05" customHeight="1" x14ac:dyDescent="0.3">
      <c r="D109" s="221"/>
      <c r="E109" s="221"/>
      <c r="F109" s="221"/>
      <c r="G109" s="221"/>
      <c r="H109" s="221"/>
      <c r="I109" s="221"/>
      <c r="J109" s="221"/>
      <c r="K109" s="221"/>
      <c r="L109" s="221"/>
      <c r="M109" s="221"/>
      <c r="N109" s="26"/>
      <c r="O109" s="26"/>
      <c r="P109" s="26"/>
      <c r="Q109" s="26"/>
      <c r="R109" s="26"/>
      <c r="S109" s="26"/>
      <c r="T109" s="26"/>
    </row>
    <row r="110" spans="2:20" ht="13.05" customHeight="1" x14ac:dyDescent="0.3">
      <c r="D110" s="221"/>
      <c r="E110" s="221"/>
      <c r="F110" s="221"/>
      <c r="G110" s="221"/>
      <c r="H110" s="221"/>
      <c r="I110" s="221"/>
      <c r="J110" s="221"/>
      <c r="K110" s="221"/>
      <c r="L110" s="221"/>
      <c r="M110" s="221"/>
      <c r="N110" s="26"/>
      <c r="O110" s="26"/>
      <c r="P110" s="26"/>
      <c r="Q110" s="26"/>
      <c r="R110" s="26"/>
      <c r="S110" s="26"/>
      <c r="T110" s="26"/>
    </row>
    <row r="111" spans="2:20" ht="13.05" customHeight="1" x14ac:dyDescent="0.3">
      <c r="D111" s="221"/>
      <c r="E111" s="221"/>
      <c r="F111" s="221"/>
      <c r="G111" s="221"/>
      <c r="H111" s="221"/>
      <c r="I111" s="221"/>
      <c r="J111" s="221"/>
      <c r="K111" s="221"/>
      <c r="L111" s="221"/>
      <c r="M111" s="221"/>
      <c r="N111" s="26"/>
      <c r="O111" s="26"/>
      <c r="P111" s="26"/>
      <c r="Q111" s="26"/>
      <c r="R111" s="26"/>
      <c r="S111" s="26"/>
      <c r="T111" s="26"/>
    </row>
    <row r="112" spans="2:20" ht="13.05" customHeight="1" x14ac:dyDescent="0.3">
      <c r="D112" s="221"/>
      <c r="E112" s="221"/>
      <c r="F112" s="221"/>
      <c r="G112" s="221"/>
      <c r="H112" s="221"/>
      <c r="I112" s="221"/>
      <c r="J112" s="221"/>
      <c r="K112" s="221"/>
      <c r="L112" s="221"/>
      <c r="M112" s="221"/>
      <c r="N112" s="26"/>
      <c r="O112" s="26"/>
      <c r="P112" s="26"/>
      <c r="Q112" s="26"/>
      <c r="R112" s="26"/>
      <c r="S112" s="26"/>
      <c r="T112" s="26"/>
    </row>
    <row r="113" spans="4:20" ht="13.05" customHeight="1" x14ac:dyDescent="0.3">
      <c r="D113" s="221"/>
      <c r="E113" s="221"/>
      <c r="F113" s="221"/>
      <c r="G113" s="221"/>
      <c r="H113" s="221"/>
      <c r="I113" s="221"/>
      <c r="J113" s="221"/>
      <c r="K113" s="221"/>
      <c r="L113" s="221"/>
      <c r="M113" s="221"/>
      <c r="N113" s="26"/>
      <c r="O113" s="26"/>
      <c r="P113" s="26"/>
      <c r="Q113" s="26"/>
      <c r="R113" s="26"/>
      <c r="S113" s="26"/>
      <c r="T113" s="26"/>
    </row>
    <row r="114" spans="4:20" ht="13.05" customHeight="1" x14ac:dyDescent="0.3">
      <c r="D114" s="221"/>
      <c r="E114" s="221"/>
      <c r="F114" s="221"/>
      <c r="G114" s="221"/>
      <c r="H114" s="221"/>
      <c r="I114" s="221"/>
      <c r="J114" s="221"/>
      <c r="K114" s="221"/>
      <c r="L114" s="221"/>
      <c r="M114" s="221"/>
      <c r="N114" s="26"/>
      <c r="O114" s="26"/>
      <c r="P114" s="26"/>
      <c r="Q114" s="26"/>
      <c r="R114" s="26"/>
      <c r="S114" s="26"/>
      <c r="T114" s="26"/>
    </row>
    <row r="115" spans="4:20" ht="13.05" customHeight="1" x14ac:dyDescent="0.3">
      <c r="D115" s="221"/>
      <c r="E115" s="221"/>
      <c r="F115" s="221"/>
      <c r="G115" s="221"/>
      <c r="H115" s="221"/>
      <c r="I115" s="221"/>
      <c r="J115" s="221"/>
      <c r="K115" s="221"/>
      <c r="L115" s="221"/>
      <c r="M115" s="221"/>
      <c r="N115" s="26"/>
      <c r="O115" s="26"/>
      <c r="P115" s="26"/>
      <c r="Q115" s="26"/>
      <c r="R115" s="26"/>
      <c r="S115" s="26"/>
      <c r="T115" s="26"/>
    </row>
    <row r="116" spans="4:20" ht="13.05" customHeight="1" x14ac:dyDescent="0.3">
      <c r="D116" s="221"/>
      <c r="E116" s="221"/>
      <c r="F116" s="221"/>
      <c r="G116" s="221"/>
      <c r="H116" s="221"/>
      <c r="I116" s="221"/>
      <c r="J116" s="221"/>
      <c r="K116" s="221"/>
      <c r="L116" s="221"/>
      <c r="M116" s="221"/>
      <c r="N116" s="26"/>
      <c r="O116" s="26"/>
      <c r="P116" s="26"/>
      <c r="Q116" s="26"/>
      <c r="R116" s="26"/>
      <c r="S116" s="26"/>
      <c r="T116" s="26"/>
    </row>
    <row r="117" spans="4:20" ht="13.05" customHeight="1" x14ac:dyDescent="0.3">
      <c r="D117" s="221"/>
      <c r="E117" s="221"/>
      <c r="F117" s="221"/>
      <c r="G117" s="221"/>
      <c r="H117" s="221"/>
      <c r="I117" s="221"/>
      <c r="J117" s="221"/>
      <c r="K117" s="221"/>
      <c r="L117" s="221"/>
      <c r="M117" s="221"/>
      <c r="N117" s="26"/>
      <c r="O117" s="26"/>
      <c r="P117" s="26"/>
      <c r="Q117" s="26"/>
      <c r="R117" s="26"/>
      <c r="S117" s="26"/>
      <c r="T117" s="26"/>
    </row>
    <row r="118" spans="4:20" ht="13.05" customHeight="1" x14ac:dyDescent="0.3">
      <c r="D118" s="221"/>
      <c r="E118" s="221"/>
      <c r="F118" s="221"/>
      <c r="G118" s="221"/>
      <c r="H118" s="221"/>
      <c r="I118" s="221"/>
      <c r="J118" s="221"/>
      <c r="K118" s="221"/>
      <c r="L118" s="221"/>
      <c r="M118" s="221"/>
      <c r="N118" s="26"/>
      <c r="O118" s="26"/>
      <c r="P118" s="26"/>
      <c r="Q118" s="26"/>
      <c r="R118" s="26"/>
      <c r="S118" s="26"/>
      <c r="T118" s="26"/>
    </row>
    <row r="119" spans="4:20" ht="13.05" customHeight="1" x14ac:dyDescent="0.3">
      <c r="D119" s="221"/>
      <c r="E119" s="221"/>
      <c r="F119" s="221"/>
      <c r="G119" s="221"/>
      <c r="H119" s="221"/>
      <c r="I119" s="221"/>
      <c r="J119" s="221"/>
      <c r="K119" s="221"/>
      <c r="L119" s="221"/>
      <c r="M119" s="221"/>
      <c r="N119" s="26"/>
      <c r="O119" s="26"/>
      <c r="P119" s="26"/>
      <c r="Q119" s="26"/>
      <c r="R119" s="26"/>
      <c r="S119" s="26"/>
      <c r="T119" s="26"/>
    </row>
    <row r="120" spans="4:20" ht="13.05" customHeight="1" x14ac:dyDescent="0.3">
      <c r="D120" s="221"/>
      <c r="E120" s="221"/>
      <c r="F120" s="221"/>
      <c r="G120" s="221"/>
      <c r="H120" s="221"/>
      <c r="I120" s="221"/>
      <c r="J120" s="221"/>
      <c r="K120" s="221"/>
      <c r="L120" s="221"/>
      <c r="M120" s="221"/>
      <c r="N120" s="26"/>
      <c r="O120" s="26"/>
      <c r="P120" s="26"/>
      <c r="Q120" s="26"/>
      <c r="R120" s="26"/>
      <c r="S120" s="26"/>
      <c r="T120" s="26"/>
    </row>
    <row r="121" spans="4:20" ht="13.05" customHeight="1" x14ac:dyDescent="0.3">
      <c r="D121" s="221"/>
      <c r="E121" s="221"/>
      <c r="F121" s="221"/>
      <c r="G121" s="221"/>
      <c r="H121" s="221"/>
      <c r="I121" s="221"/>
      <c r="J121" s="221"/>
      <c r="K121" s="221"/>
      <c r="L121" s="221"/>
      <c r="M121" s="221"/>
      <c r="N121" s="26"/>
      <c r="O121" s="26"/>
      <c r="P121" s="26"/>
      <c r="Q121" s="26"/>
      <c r="R121" s="26"/>
      <c r="S121" s="26"/>
      <c r="T121" s="26"/>
    </row>
    <row r="122" spans="4:20" ht="13.05" customHeight="1" x14ac:dyDescent="0.3">
      <c r="D122" s="221"/>
      <c r="E122" s="221"/>
      <c r="F122" s="221"/>
      <c r="G122" s="221"/>
      <c r="H122" s="221"/>
      <c r="I122" s="221"/>
      <c r="J122" s="221"/>
      <c r="K122" s="221"/>
      <c r="L122" s="221"/>
      <c r="M122" s="221"/>
      <c r="N122" s="26"/>
      <c r="O122" s="26"/>
      <c r="P122" s="26"/>
      <c r="Q122" s="26"/>
      <c r="R122" s="26"/>
      <c r="S122" s="26"/>
      <c r="T122" s="26"/>
    </row>
    <row r="123" spans="4:20" ht="13.05" customHeight="1" x14ac:dyDescent="0.3">
      <c r="D123" s="221"/>
      <c r="E123" s="221"/>
      <c r="F123" s="221"/>
      <c r="G123" s="221"/>
      <c r="H123" s="221"/>
      <c r="I123" s="221"/>
      <c r="J123" s="221"/>
      <c r="K123" s="221"/>
      <c r="L123" s="221"/>
      <c r="M123" s="221"/>
      <c r="N123" s="26"/>
      <c r="O123" s="26"/>
      <c r="P123" s="26"/>
      <c r="Q123" s="26"/>
      <c r="R123" s="26"/>
      <c r="S123" s="26"/>
      <c r="T123" s="26"/>
    </row>
    <row r="124" spans="4:20" ht="13.05" customHeight="1" x14ac:dyDescent="0.3">
      <c r="D124" s="221"/>
      <c r="E124" s="221"/>
      <c r="F124" s="221"/>
      <c r="G124" s="221"/>
      <c r="H124" s="221"/>
      <c r="I124" s="221"/>
      <c r="J124" s="221"/>
      <c r="K124" s="221"/>
      <c r="L124" s="221"/>
      <c r="M124" s="221"/>
      <c r="N124" s="26"/>
      <c r="O124" s="26"/>
      <c r="P124" s="26"/>
      <c r="Q124" s="26"/>
      <c r="R124" s="26"/>
      <c r="S124" s="26"/>
      <c r="T124" s="26"/>
    </row>
    <row r="125" spans="4:20" ht="13.05" customHeight="1" x14ac:dyDescent="0.3">
      <c r="D125" s="221"/>
      <c r="E125" s="221"/>
      <c r="F125" s="221"/>
      <c r="G125" s="221"/>
      <c r="H125" s="221"/>
      <c r="I125" s="221"/>
      <c r="J125" s="221"/>
      <c r="K125" s="221"/>
      <c r="L125" s="221"/>
      <c r="M125" s="221"/>
      <c r="N125" s="26"/>
      <c r="O125" s="26"/>
      <c r="P125" s="26"/>
      <c r="Q125" s="26"/>
      <c r="R125" s="26"/>
      <c r="S125" s="26"/>
      <c r="T125" s="26"/>
    </row>
    <row r="126" spans="4:20" ht="13.05" customHeight="1" x14ac:dyDescent="0.3">
      <c r="D126" s="221"/>
      <c r="E126" s="221"/>
      <c r="F126" s="221"/>
      <c r="G126" s="221"/>
      <c r="H126" s="221"/>
      <c r="I126" s="221"/>
      <c r="J126" s="221"/>
      <c r="K126" s="221"/>
      <c r="L126" s="221"/>
      <c r="M126" s="221"/>
      <c r="N126" s="26"/>
      <c r="O126" s="26"/>
      <c r="P126" s="26"/>
      <c r="Q126" s="26"/>
      <c r="R126" s="26"/>
      <c r="S126" s="26"/>
      <c r="T126" s="26"/>
    </row>
    <row r="127" spans="4:20" ht="13.05" customHeight="1" x14ac:dyDescent="0.3">
      <c r="D127" s="221"/>
      <c r="E127" s="221"/>
      <c r="F127" s="221"/>
      <c r="G127" s="221"/>
      <c r="H127" s="221"/>
      <c r="I127" s="221"/>
      <c r="J127" s="221"/>
      <c r="K127" s="221"/>
      <c r="L127" s="221"/>
      <c r="M127" s="221"/>
      <c r="N127" s="26"/>
      <c r="O127" s="26"/>
      <c r="P127" s="26"/>
      <c r="Q127" s="26"/>
      <c r="R127" s="26"/>
      <c r="S127" s="26"/>
      <c r="T127" s="26"/>
    </row>
    <row r="128" spans="4:20" ht="13.05" customHeight="1" x14ac:dyDescent="0.3">
      <c r="D128" s="221"/>
      <c r="E128" s="221"/>
      <c r="F128" s="221"/>
      <c r="G128" s="221"/>
      <c r="H128" s="221"/>
      <c r="I128" s="221"/>
      <c r="J128" s="221"/>
      <c r="K128" s="221"/>
      <c r="L128" s="221"/>
      <c r="M128" s="221"/>
      <c r="N128" s="26"/>
      <c r="O128" s="26"/>
      <c r="P128" s="26"/>
      <c r="Q128" s="26"/>
      <c r="R128" s="26"/>
      <c r="S128" s="26"/>
      <c r="T128" s="26"/>
    </row>
    <row r="129" spans="4:20" ht="13.05" customHeight="1" x14ac:dyDescent="0.3">
      <c r="D129" s="221"/>
      <c r="E129" s="221"/>
      <c r="F129" s="221"/>
      <c r="G129" s="221"/>
      <c r="H129" s="221"/>
      <c r="I129" s="221"/>
      <c r="J129" s="221"/>
      <c r="K129" s="221"/>
      <c r="L129" s="221"/>
      <c r="M129" s="221"/>
      <c r="N129" s="26"/>
      <c r="O129" s="26"/>
      <c r="P129" s="26"/>
      <c r="Q129" s="26"/>
      <c r="R129" s="26"/>
      <c r="S129" s="26"/>
      <c r="T129" s="26"/>
    </row>
    <row r="130" spans="4:20" ht="13.05" customHeight="1" x14ac:dyDescent="0.3">
      <c r="D130" s="221"/>
      <c r="E130" s="221"/>
      <c r="F130" s="221"/>
      <c r="G130" s="221"/>
      <c r="H130" s="221"/>
      <c r="I130" s="221"/>
      <c r="J130" s="221"/>
      <c r="K130" s="221"/>
      <c r="L130" s="221"/>
      <c r="M130" s="221"/>
      <c r="N130" s="26"/>
      <c r="O130" s="26"/>
      <c r="P130" s="26"/>
      <c r="Q130" s="26"/>
      <c r="R130" s="26"/>
      <c r="S130" s="26"/>
      <c r="T130" s="26"/>
    </row>
    <row r="131" spans="4:20" ht="13.05" customHeight="1" x14ac:dyDescent="0.3">
      <c r="D131" s="221"/>
      <c r="E131" s="221"/>
      <c r="F131" s="221"/>
      <c r="G131" s="221"/>
      <c r="H131" s="221"/>
      <c r="I131" s="221"/>
      <c r="J131" s="221"/>
      <c r="K131" s="221"/>
      <c r="L131" s="221"/>
      <c r="M131" s="221"/>
      <c r="N131" s="26"/>
      <c r="O131" s="26"/>
      <c r="P131" s="26"/>
      <c r="Q131" s="26"/>
      <c r="R131" s="26"/>
      <c r="S131" s="26"/>
      <c r="T131" s="26"/>
    </row>
    <row r="132" spans="4:20" ht="13.05" customHeight="1" x14ac:dyDescent="0.3">
      <c r="D132" s="221"/>
      <c r="E132" s="221"/>
      <c r="F132" s="221"/>
      <c r="G132" s="221"/>
      <c r="H132" s="221"/>
      <c r="I132" s="221"/>
      <c r="J132" s="221"/>
      <c r="K132" s="221"/>
      <c r="L132" s="221"/>
      <c r="M132" s="221"/>
      <c r="N132" s="26"/>
      <c r="O132" s="26"/>
      <c r="P132" s="26"/>
      <c r="Q132" s="26"/>
      <c r="R132" s="26"/>
      <c r="S132" s="26"/>
      <c r="T132" s="26"/>
    </row>
    <row r="133" spans="4:20" ht="13.05" customHeight="1" x14ac:dyDescent="0.3">
      <c r="D133" s="221"/>
      <c r="E133" s="221"/>
      <c r="F133" s="221"/>
      <c r="G133" s="221"/>
      <c r="H133" s="221"/>
      <c r="I133" s="221"/>
      <c r="J133" s="221"/>
      <c r="K133" s="221"/>
      <c r="L133" s="221"/>
      <c r="M133" s="221"/>
      <c r="N133" s="26"/>
      <c r="O133" s="26"/>
      <c r="P133" s="26"/>
      <c r="Q133" s="26"/>
      <c r="R133" s="26"/>
      <c r="S133" s="26"/>
      <c r="T133" s="26"/>
    </row>
    <row r="134" spans="4:20" ht="13.05" customHeight="1" x14ac:dyDescent="0.3">
      <c r="D134" s="221"/>
      <c r="E134" s="221"/>
      <c r="F134" s="221"/>
      <c r="G134" s="221"/>
      <c r="H134" s="221"/>
      <c r="I134" s="221"/>
      <c r="J134" s="221"/>
      <c r="K134" s="221"/>
      <c r="L134" s="221"/>
      <c r="M134" s="221"/>
      <c r="N134" s="26"/>
      <c r="O134" s="26"/>
      <c r="P134" s="26"/>
      <c r="Q134" s="26"/>
      <c r="R134" s="26"/>
      <c r="S134" s="26"/>
      <c r="T134" s="26"/>
    </row>
    <row r="135" spans="4:20" ht="13.05" customHeight="1" x14ac:dyDescent="0.3">
      <c r="D135" s="221"/>
      <c r="E135" s="221"/>
      <c r="F135" s="221"/>
      <c r="G135" s="221"/>
      <c r="H135" s="221"/>
      <c r="I135" s="221"/>
      <c r="J135" s="221"/>
      <c r="K135" s="221"/>
      <c r="L135" s="221"/>
      <c r="M135" s="221"/>
      <c r="N135" s="26"/>
      <c r="O135" s="26"/>
      <c r="P135" s="26"/>
      <c r="Q135" s="26"/>
      <c r="R135" s="26"/>
      <c r="S135" s="26"/>
      <c r="T135" s="26"/>
    </row>
    <row r="136" spans="4:20" ht="13.05" customHeight="1" x14ac:dyDescent="0.3">
      <c r="D136" s="221"/>
      <c r="E136" s="221"/>
      <c r="F136" s="221"/>
      <c r="G136" s="221"/>
      <c r="H136" s="221"/>
      <c r="I136" s="221"/>
      <c r="J136" s="221"/>
      <c r="K136" s="221"/>
      <c r="L136" s="221"/>
      <c r="M136" s="221"/>
      <c r="N136" s="26"/>
      <c r="O136" s="26"/>
      <c r="P136" s="26"/>
      <c r="Q136" s="26"/>
      <c r="R136" s="26"/>
      <c r="S136" s="26"/>
      <c r="T136" s="26"/>
    </row>
    <row r="137" spans="4:20" ht="13.05" customHeight="1" x14ac:dyDescent="0.3">
      <c r="D137" s="221"/>
      <c r="E137" s="221"/>
      <c r="F137" s="221"/>
      <c r="G137" s="221"/>
      <c r="H137" s="221"/>
      <c r="I137" s="221"/>
      <c r="J137" s="221"/>
      <c r="K137" s="221"/>
      <c r="L137" s="221"/>
      <c r="M137" s="221"/>
      <c r="N137" s="26"/>
      <c r="O137" s="26"/>
      <c r="P137" s="26"/>
      <c r="Q137" s="26"/>
      <c r="R137" s="26"/>
      <c r="S137" s="26"/>
      <c r="T137" s="26"/>
    </row>
    <row r="138" spans="4:20" ht="13.05" customHeight="1" x14ac:dyDescent="0.3">
      <c r="D138" s="221"/>
      <c r="E138" s="221"/>
      <c r="F138" s="221"/>
      <c r="G138" s="221"/>
      <c r="H138" s="221"/>
      <c r="I138" s="221"/>
      <c r="J138" s="221"/>
      <c r="K138" s="221"/>
      <c r="L138" s="221"/>
      <c r="M138" s="221"/>
      <c r="N138" s="26"/>
      <c r="O138" s="26"/>
      <c r="P138" s="26"/>
      <c r="Q138" s="26"/>
      <c r="R138" s="26"/>
      <c r="S138" s="26"/>
      <c r="T138" s="26"/>
    </row>
    <row r="139" spans="4:20" ht="13.05" customHeight="1" x14ac:dyDescent="0.3">
      <c r="D139" s="221"/>
      <c r="E139" s="221"/>
      <c r="F139" s="221"/>
      <c r="G139" s="221"/>
      <c r="H139" s="221"/>
      <c r="I139" s="221"/>
      <c r="J139" s="221"/>
      <c r="K139" s="221"/>
      <c r="L139" s="221"/>
      <c r="M139" s="221"/>
      <c r="N139" s="26"/>
      <c r="O139" s="26"/>
      <c r="P139" s="26"/>
      <c r="Q139" s="26"/>
      <c r="R139" s="26"/>
      <c r="S139" s="26"/>
      <c r="T139" s="26"/>
    </row>
    <row r="140" spans="4:20" ht="13.05" customHeight="1" x14ac:dyDescent="0.3">
      <c r="D140" s="221"/>
      <c r="E140" s="221"/>
      <c r="F140" s="221"/>
      <c r="G140" s="221"/>
      <c r="H140" s="221"/>
      <c r="I140" s="221"/>
      <c r="J140" s="221"/>
      <c r="K140" s="221"/>
      <c r="L140" s="221"/>
      <c r="M140" s="221"/>
      <c r="N140" s="26"/>
      <c r="O140" s="26"/>
      <c r="P140" s="26"/>
      <c r="Q140" s="26"/>
      <c r="R140" s="26"/>
      <c r="S140" s="26"/>
      <c r="T140" s="26"/>
    </row>
    <row r="141" spans="4:20" ht="13.05" customHeight="1" x14ac:dyDescent="0.3">
      <c r="D141" s="221"/>
      <c r="E141" s="221"/>
      <c r="F141" s="221"/>
      <c r="G141" s="221"/>
      <c r="H141" s="221"/>
      <c r="I141" s="221"/>
      <c r="J141" s="221"/>
      <c r="K141" s="221"/>
      <c r="L141" s="221"/>
      <c r="M141" s="221"/>
      <c r="N141" s="26"/>
      <c r="O141" s="26"/>
      <c r="P141" s="26"/>
      <c r="Q141" s="26"/>
      <c r="R141" s="26"/>
      <c r="S141" s="26"/>
      <c r="T141" s="26"/>
    </row>
    <row r="142" spans="4:20" ht="13.05" customHeight="1" x14ac:dyDescent="0.3">
      <c r="D142" s="221"/>
      <c r="E142" s="221"/>
      <c r="F142" s="221"/>
      <c r="G142" s="221"/>
      <c r="H142" s="221"/>
      <c r="I142" s="221"/>
      <c r="J142" s="221"/>
      <c r="K142" s="221"/>
      <c r="L142" s="221"/>
      <c r="M142" s="221"/>
      <c r="N142" s="26"/>
      <c r="O142" s="26"/>
      <c r="P142" s="26"/>
      <c r="Q142" s="26"/>
      <c r="R142" s="26"/>
      <c r="S142" s="26"/>
      <c r="T142" s="26"/>
    </row>
    <row r="143" spans="4:20" ht="13.05" customHeight="1" x14ac:dyDescent="0.3">
      <c r="D143" s="221"/>
      <c r="E143" s="221"/>
      <c r="F143" s="221"/>
      <c r="G143" s="221"/>
      <c r="H143" s="221"/>
      <c r="I143" s="221"/>
      <c r="J143" s="221"/>
      <c r="K143" s="221"/>
      <c r="L143" s="221"/>
      <c r="M143" s="221"/>
      <c r="N143" s="26"/>
      <c r="O143" s="26"/>
      <c r="P143" s="26"/>
      <c r="Q143" s="26"/>
      <c r="R143" s="26"/>
      <c r="S143" s="26"/>
      <c r="T143" s="26"/>
    </row>
    <row r="144" spans="4:20" ht="13.05" customHeight="1" x14ac:dyDescent="0.3">
      <c r="D144" s="221"/>
      <c r="E144" s="221"/>
      <c r="F144" s="221"/>
      <c r="G144" s="221"/>
      <c r="H144" s="221"/>
      <c r="I144" s="221"/>
      <c r="J144" s="221"/>
      <c r="K144" s="221"/>
      <c r="L144" s="221"/>
      <c r="M144" s="221"/>
      <c r="N144" s="26"/>
      <c r="O144" s="26"/>
      <c r="P144" s="26"/>
      <c r="Q144" s="26"/>
      <c r="R144" s="26"/>
      <c r="S144" s="26"/>
      <c r="T144" s="26"/>
    </row>
    <row r="145" spans="4:20" ht="13.05" customHeight="1" x14ac:dyDescent="0.3">
      <c r="D145" s="221"/>
      <c r="E145" s="221"/>
      <c r="F145" s="221"/>
      <c r="G145" s="221"/>
      <c r="H145" s="221"/>
      <c r="I145" s="221"/>
      <c r="J145" s="221"/>
      <c r="K145" s="221"/>
      <c r="L145" s="221"/>
      <c r="M145" s="221"/>
      <c r="N145" s="26"/>
      <c r="O145" s="26"/>
      <c r="P145" s="26"/>
      <c r="Q145" s="26"/>
      <c r="R145" s="26"/>
      <c r="S145" s="26"/>
      <c r="T145" s="26"/>
    </row>
    <row r="146" spans="4:20" ht="13.05" customHeight="1" x14ac:dyDescent="0.3">
      <c r="D146" s="221"/>
      <c r="E146" s="221"/>
      <c r="F146" s="221"/>
      <c r="G146" s="221"/>
      <c r="H146" s="221"/>
      <c r="I146" s="221"/>
      <c r="J146" s="221"/>
      <c r="K146" s="221"/>
      <c r="L146" s="221"/>
      <c r="M146" s="221"/>
      <c r="N146" s="26"/>
      <c r="O146" s="26"/>
      <c r="P146" s="26"/>
      <c r="Q146" s="26"/>
      <c r="R146" s="26"/>
      <c r="S146" s="26"/>
      <c r="T146" s="26"/>
    </row>
    <row r="147" spans="4:20" ht="13.05" customHeight="1" x14ac:dyDescent="0.3">
      <c r="D147" s="221"/>
      <c r="E147" s="221"/>
      <c r="F147" s="221"/>
      <c r="G147" s="221"/>
      <c r="H147" s="221"/>
      <c r="I147" s="221"/>
      <c r="J147" s="221"/>
      <c r="K147" s="221"/>
      <c r="L147" s="221"/>
      <c r="M147" s="221"/>
      <c r="N147" s="26"/>
      <c r="O147" s="26"/>
      <c r="P147" s="26"/>
      <c r="Q147" s="26"/>
      <c r="R147" s="26"/>
      <c r="S147" s="26"/>
      <c r="T147" s="26"/>
    </row>
    <row r="148" spans="4:20" ht="13.05" customHeight="1" x14ac:dyDescent="0.3">
      <c r="D148" s="221"/>
      <c r="E148" s="221"/>
      <c r="F148" s="221"/>
      <c r="G148" s="221"/>
      <c r="H148" s="221"/>
      <c r="I148" s="221"/>
      <c r="J148" s="221"/>
      <c r="K148" s="221"/>
      <c r="L148" s="221"/>
      <c r="M148" s="221"/>
      <c r="N148" s="26"/>
      <c r="O148" s="26"/>
      <c r="P148" s="26"/>
      <c r="Q148" s="26"/>
      <c r="R148" s="26"/>
      <c r="S148" s="26"/>
      <c r="T148" s="26"/>
    </row>
    <row r="149" spans="4:20" ht="13.05" customHeight="1" x14ac:dyDescent="0.3">
      <c r="D149" s="221"/>
      <c r="E149" s="221"/>
      <c r="F149" s="221"/>
      <c r="G149" s="221"/>
      <c r="H149" s="221"/>
      <c r="I149" s="221"/>
      <c r="J149" s="221"/>
      <c r="K149" s="221"/>
      <c r="L149" s="221"/>
      <c r="M149" s="221"/>
      <c r="N149" s="26"/>
      <c r="O149" s="26"/>
      <c r="P149" s="26"/>
      <c r="Q149" s="26"/>
      <c r="R149" s="26"/>
      <c r="S149" s="26"/>
      <c r="T149" s="26"/>
    </row>
    <row r="150" spans="4:20" ht="13.05" customHeight="1" x14ac:dyDescent="0.3">
      <c r="D150" s="221"/>
      <c r="E150" s="221"/>
      <c r="F150" s="221"/>
      <c r="G150" s="221"/>
      <c r="H150" s="221"/>
      <c r="I150" s="221"/>
      <c r="J150" s="221"/>
      <c r="K150" s="221"/>
      <c r="L150" s="221"/>
      <c r="M150" s="221"/>
      <c r="N150" s="26"/>
      <c r="O150" s="26"/>
      <c r="P150" s="26"/>
      <c r="Q150" s="26"/>
      <c r="R150" s="26"/>
      <c r="S150" s="26"/>
      <c r="T150" s="26"/>
    </row>
    <row r="151" spans="4:20" ht="13.05" customHeight="1" x14ac:dyDescent="0.3">
      <c r="D151" s="221"/>
      <c r="E151" s="221"/>
      <c r="F151" s="221"/>
      <c r="G151" s="221"/>
      <c r="H151" s="221"/>
      <c r="I151" s="221"/>
      <c r="J151" s="221"/>
      <c r="K151" s="221"/>
      <c r="L151" s="221"/>
      <c r="M151" s="221"/>
      <c r="N151" s="26"/>
      <c r="O151" s="26"/>
      <c r="P151" s="26"/>
      <c r="Q151" s="26"/>
      <c r="R151" s="26"/>
      <c r="S151" s="26"/>
      <c r="T151" s="26"/>
    </row>
    <row r="152" spans="4:20" ht="13.05" customHeight="1" x14ac:dyDescent="0.3">
      <c r="D152" s="221"/>
      <c r="E152" s="221"/>
      <c r="F152" s="221"/>
      <c r="G152" s="221"/>
      <c r="H152" s="221"/>
      <c r="I152" s="221"/>
      <c r="J152" s="221"/>
      <c r="K152" s="221"/>
      <c r="L152" s="221"/>
      <c r="M152" s="221"/>
      <c r="N152" s="26"/>
      <c r="O152" s="26"/>
      <c r="P152" s="26"/>
      <c r="Q152" s="26"/>
      <c r="R152" s="26"/>
      <c r="S152" s="26"/>
      <c r="T152" s="26"/>
    </row>
    <row r="153" spans="4:20" ht="13.05" customHeight="1" x14ac:dyDescent="0.3">
      <c r="D153" s="221"/>
      <c r="E153" s="221"/>
      <c r="F153" s="221"/>
      <c r="G153" s="221"/>
      <c r="H153" s="221"/>
      <c r="I153" s="221"/>
      <c r="J153" s="221"/>
      <c r="K153" s="221"/>
      <c r="L153" s="221"/>
      <c r="M153" s="221"/>
      <c r="N153" s="26"/>
      <c r="O153" s="26"/>
      <c r="P153" s="26"/>
      <c r="Q153" s="26"/>
      <c r="R153" s="26"/>
      <c r="S153" s="26"/>
      <c r="T153" s="26"/>
    </row>
    <row r="154" spans="4:20" ht="13.05" customHeight="1" x14ac:dyDescent="0.3">
      <c r="D154" s="221"/>
      <c r="E154" s="221"/>
      <c r="F154" s="221"/>
      <c r="G154" s="221"/>
      <c r="H154" s="221"/>
      <c r="I154" s="221"/>
      <c r="J154" s="221"/>
      <c r="K154" s="221"/>
      <c r="L154" s="221"/>
      <c r="M154" s="221"/>
      <c r="N154" s="26"/>
      <c r="O154" s="26"/>
      <c r="P154" s="26"/>
      <c r="Q154" s="26"/>
      <c r="R154" s="26"/>
      <c r="S154" s="26"/>
      <c r="T154" s="26"/>
    </row>
    <row r="155" spans="4:20" ht="13.05" customHeight="1" x14ac:dyDescent="0.3">
      <c r="D155" s="221"/>
      <c r="E155" s="221"/>
      <c r="F155" s="221"/>
      <c r="G155" s="221"/>
      <c r="H155" s="221"/>
      <c r="I155" s="221"/>
      <c r="J155" s="221"/>
      <c r="K155" s="221"/>
      <c r="L155" s="221"/>
      <c r="M155" s="221"/>
      <c r="N155" s="26"/>
      <c r="O155" s="26"/>
      <c r="P155" s="26"/>
      <c r="Q155" s="26"/>
      <c r="R155" s="26"/>
      <c r="S155" s="26"/>
      <c r="T155" s="26"/>
    </row>
    <row r="156" spans="4:20" ht="13.05" customHeight="1" x14ac:dyDescent="0.3">
      <c r="D156" s="221"/>
      <c r="E156" s="221"/>
      <c r="F156" s="221"/>
      <c r="G156" s="221"/>
      <c r="H156" s="221"/>
      <c r="I156" s="221"/>
      <c r="J156" s="221"/>
      <c r="K156" s="221"/>
      <c r="L156" s="221"/>
      <c r="M156" s="221"/>
      <c r="N156" s="26"/>
      <c r="O156" s="26"/>
      <c r="P156" s="26"/>
      <c r="Q156" s="26"/>
      <c r="R156" s="26"/>
      <c r="S156" s="26"/>
      <c r="T156" s="26"/>
    </row>
    <row r="157" spans="4:20" ht="13.05" customHeight="1" x14ac:dyDescent="0.3">
      <c r="D157" s="221"/>
      <c r="E157" s="221"/>
      <c r="F157" s="221"/>
      <c r="G157" s="221"/>
      <c r="H157" s="221"/>
      <c r="I157" s="221"/>
      <c r="J157" s="221"/>
      <c r="K157" s="221"/>
      <c r="L157" s="221"/>
      <c r="M157" s="221"/>
      <c r="N157" s="26"/>
      <c r="O157" s="26"/>
      <c r="P157" s="26"/>
      <c r="Q157" s="26"/>
      <c r="R157" s="26"/>
      <c r="S157" s="26"/>
      <c r="T157" s="26"/>
    </row>
    <row r="158" spans="4:20" ht="13.05" customHeight="1" x14ac:dyDescent="0.3">
      <c r="D158" s="221"/>
      <c r="E158" s="221"/>
      <c r="F158" s="221"/>
      <c r="G158" s="221"/>
      <c r="H158" s="221"/>
      <c r="I158" s="221"/>
      <c r="J158" s="221"/>
      <c r="K158" s="221"/>
      <c r="L158" s="221"/>
      <c r="M158" s="221"/>
      <c r="N158" s="26"/>
      <c r="O158" s="26"/>
      <c r="P158" s="26"/>
      <c r="Q158" s="26"/>
      <c r="R158" s="26"/>
      <c r="S158" s="26"/>
      <c r="T158" s="26"/>
    </row>
    <row r="159" spans="4:20" ht="13.05" customHeight="1" x14ac:dyDescent="0.3">
      <c r="D159" s="221"/>
      <c r="E159" s="221"/>
      <c r="F159" s="221"/>
      <c r="G159" s="221"/>
      <c r="H159" s="221"/>
      <c r="I159" s="221"/>
      <c r="J159" s="221"/>
      <c r="K159" s="221"/>
      <c r="L159" s="221"/>
      <c r="M159" s="221"/>
      <c r="N159" s="26"/>
      <c r="O159" s="26"/>
      <c r="P159" s="26"/>
      <c r="Q159" s="26"/>
      <c r="R159" s="26"/>
      <c r="S159" s="26"/>
      <c r="T159" s="26"/>
    </row>
    <row r="160" spans="4:20" ht="13.05" customHeight="1" x14ac:dyDescent="0.3">
      <c r="D160" s="221"/>
      <c r="E160" s="221"/>
      <c r="F160" s="221"/>
      <c r="G160" s="221"/>
      <c r="H160" s="221"/>
      <c r="I160" s="221"/>
      <c r="J160" s="221"/>
      <c r="K160" s="221"/>
      <c r="L160" s="221"/>
      <c r="M160" s="221"/>
      <c r="N160" s="26"/>
      <c r="O160" s="26"/>
      <c r="P160" s="26"/>
      <c r="Q160" s="26"/>
      <c r="R160" s="26"/>
      <c r="S160" s="26"/>
      <c r="T160" s="26"/>
    </row>
    <row r="161" spans="4:20" ht="13.05" customHeight="1" x14ac:dyDescent="0.3">
      <c r="D161" s="221"/>
      <c r="E161" s="221"/>
      <c r="F161" s="221"/>
      <c r="G161" s="221"/>
      <c r="H161" s="221"/>
      <c r="I161" s="221"/>
      <c r="J161" s="221"/>
      <c r="K161" s="221"/>
      <c r="L161" s="221"/>
      <c r="M161" s="221"/>
      <c r="N161" s="26"/>
      <c r="O161" s="26"/>
      <c r="P161" s="26"/>
      <c r="Q161" s="26"/>
      <c r="R161" s="26"/>
      <c r="S161" s="26"/>
      <c r="T161" s="26"/>
    </row>
    <row r="162" spans="4:20" ht="13.05" customHeight="1" x14ac:dyDescent="0.3">
      <c r="D162" s="221"/>
      <c r="E162" s="221"/>
      <c r="F162" s="221"/>
      <c r="G162" s="221"/>
      <c r="H162" s="221"/>
      <c r="I162" s="221"/>
      <c r="J162" s="221"/>
      <c r="K162" s="221"/>
      <c r="L162" s="221"/>
      <c r="M162" s="221"/>
      <c r="N162" s="26"/>
      <c r="O162" s="26"/>
      <c r="P162" s="26"/>
      <c r="Q162" s="26"/>
      <c r="R162" s="26"/>
      <c r="S162" s="26"/>
      <c r="T162" s="26"/>
    </row>
    <row r="163" spans="4:20" ht="13.05" customHeight="1" x14ac:dyDescent="0.3">
      <c r="D163" s="221"/>
      <c r="E163" s="221"/>
      <c r="F163" s="221"/>
      <c r="G163" s="221"/>
      <c r="H163" s="221"/>
      <c r="I163" s="221"/>
      <c r="J163" s="221"/>
      <c r="K163" s="221"/>
      <c r="L163" s="221"/>
      <c r="M163" s="221"/>
      <c r="N163" s="26"/>
      <c r="O163" s="26"/>
      <c r="P163" s="26"/>
      <c r="Q163" s="26"/>
      <c r="R163" s="26"/>
      <c r="S163" s="26"/>
      <c r="T163" s="26"/>
    </row>
    <row r="164" spans="4:20" ht="13.05" customHeight="1" x14ac:dyDescent="0.3">
      <c r="D164" s="221"/>
      <c r="E164" s="221"/>
      <c r="F164" s="221"/>
      <c r="G164" s="221"/>
      <c r="H164" s="221"/>
      <c r="I164" s="221"/>
      <c r="J164" s="221"/>
      <c r="K164" s="221"/>
      <c r="L164" s="221"/>
      <c r="M164" s="221"/>
      <c r="N164" s="26"/>
      <c r="O164" s="26"/>
      <c r="P164" s="26"/>
      <c r="Q164" s="26"/>
      <c r="R164" s="26"/>
      <c r="S164" s="26"/>
      <c r="T164" s="26"/>
    </row>
    <row r="165" spans="4:20" ht="13.05" customHeight="1" x14ac:dyDescent="0.3">
      <c r="D165" s="221"/>
      <c r="E165" s="221"/>
      <c r="F165" s="221"/>
      <c r="G165" s="221"/>
      <c r="H165" s="221"/>
      <c r="I165" s="221"/>
      <c r="J165" s="221"/>
      <c r="K165" s="221"/>
      <c r="L165" s="221"/>
      <c r="M165" s="221"/>
      <c r="N165" s="26"/>
      <c r="O165" s="26"/>
      <c r="P165" s="26"/>
      <c r="Q165" s="26"/>
      <c r="R165" s="26"/>
      <c r="S165" s="26"/>
      <c r="T165" s="26"/>
    </row>
    <row r="166" spans="4:20" ht="13.05" customHeight="1" x14ac:dyDescent="0.3">
      <c r="D166" s="221"/>
      <c r="E166" s="221"/>
      <c r="F166" s="221"/>
      <c r="G166" s="221"/>
      <c r="H166" s="221"/>
      <c r="I166" s="221"/>
      <c r="J166" s="221"/>
      <c r="K166" s="221"/>
      <c r="L166" s="221"/>
      <c r="M166" s="221"/>
      <c r="N166" s="26"/>
      <c r="O166" s="26"/>
      <c r="P166" s="26"/>
      <c r="Q166" s="26"/>
      <c r="R166" s="26"/>
      <c r="S166" s="26"/>
      <c r="T166" s="26"/>
    </row>
    <row r="167" spans="4:20" ht="13.05" customHeight="1" x14ac:dyDescent="0.3">
      <c r="D167" s="221"/>
      <c r="E167" s="221"/>
      <c r="F167" s="221"/>
      <c r="G167" s="221"/>
      <c r="H167" s="221"/>
      <c r="I167" s="221"/>
      <c r="J167" s="221"/>
      <c r="K167" s="221"/>
      <c r="L167" s="221"/>
      <c r="M167" s="221"/>
      <c r="N167" s="26"/>
      <c r="O167" s="26"/>
      <c r="P167" s="26"/>
      <c r="Q167" s="26"/>
      <c r="R167" s="26"/>
      <c r="S167" s="26"/>
      <c r="T167" s="26"/>
    </row>
    <row r="168" spans="4:20" ht="13.05" customHeight="1" x14ac:dyDescent="0.3">
      <c r="D168" s="221"/>
      <c r="E168" s="221"/>
      <c r="F168" s="221"/>
      <c r="G168" s="221"/>
      <c r="H168" s="221"/>
      <c r="I168" s="221"/>
      <c r="J168" s="221"/>
      <c r="K168" s="221"/>
      <c r="L168" s="221"/>
      <c r="M168" s="221"/>
      <c r="N168" s="26"/>
      <c r="O168" s="26"/>
      <c r="P168" s="26"/>
      <c r="Q168" s="26"/>
      <c r="R168" s="26"/>
      <c r="S168" s="26"/>
      <c r="T168" s="26"/>
    </row>
    <row r="169" spans="4:20" ht="13.05" customHeight="1" x14ac:dyDescent="0.3">
      <c r="D169" s="221"/>
      <c r="E169" s="221"/>
      <c r="F169" s="221"/>
      <c r="G169" s="221"/>
      <c r="H169" s="221"/>
      <c r="I169" s="221"/>
      <c r="J169" s="221"/>
      <c r="K169" s="221"/>
      <c r="L169" s="221"/>
      <c r="M169" s="221"/>
      <c r="N169" s="26"/>
      <c r="O169" s="26"/>
      <c r="P169" s="26"/>
      <c r="Q169" s="26"/>
      <c r="R169" s="26"/>
      <c r="S169" s="26"/>
      <c r="T169" s="26"/>
    </row>
    <row r="170" spans="4:20" ht="13.05" customHeight="1" x14ac:dyDescent="0.3">
      <c r="D170" s="221"/>
      <c r="E170" s="221"/>
      <c r="F170" s="221"/>
      <c r="G170" s="221"/>
      <c r="H170" s="221"/>
      <c r="I170" s="221"/>
      <c r="J170" s="221"/>
      <c r="K170" s="221"/>
      <c r="L170" s="221"/>
      <c r="M170" s="221"/>
      <c r="N170" s="26"/>
      <c r="O170" s="26"/>
      <c r="P170" s="26"/>
      <c r="Q170" s="26"/>
      <c r="R170" s="26"/>
      <c r="S170" s="26"/>
      <c r="T170" s="26"/>
    </row>
    <row r="171" spans="4:20" ht="13.05" customHeight="1" x14ac:dyDescent="0.3">
      <c r="D171" s="221"/>
      <c r="E171" s="221"/>
      <c r="F171" s="221"/>
      <c r="G171" s="221"/>
      <c r="H171" s="221"/>
      <c r="I171" s="221"/>
      <c r="J171" s="221"/>
      <c r="K171" s="221"/>
      <c r="L171" s="221"/>
      <c r="M171" s="221"/>
      <c r="N171" s="26"/>
      <c r="O171" s="26"/>
      <c r="P171" s="26"/>
      <c r="Q171" s="26"/>
      <c r="R171" s="26"/>
      <c r="S171" s="26"/>
      <c r="T171" s="26"/>
    </row>
    <row r="172" spans="4:20" ht="13.05" customHeight="1" x14ac:dyDescent="0.3">
      <c r="D172" s="221"/>
      <c r="E172" s="221"/>
      <c r="F172" s="221"/>
      <c r="G172" s="221"/>
      <c r="H172" s="221"/>
      <c r="I172" s="221"/>
      <c r="J172" s="221"/>
      <c r="K172" s="221"/>
      <c r="L172" s="221"/>
      <c r="M172" s="221"/>
      <c r="N172" s="26"/>
      <c r="O172" s="26"/>
      <c r="P172" s="26"/>
      <c r="Q172" s="26"/>
      <c r="R172" s="26"/>
      <c r="S172" s="26"/>
      <c r="T172" s="26"/>
    </row>
    <row r="173" spans="4:20" ht="13.05" customHeight="1" x14ac:dyDescent="0.3">
      <c r="D173" s="221"/>
      <c r="E173" s="221"/>
      <c r="F173" s="221"/>
      <c r="G173" s="221"/>
      <c r="H173" s="221"/>
      <c r="I173" s="221"/>
      <c r="J173" s="221"/>
      <c r="K173" s="221"/>
      <c r="L173" s="221"/>
      <c r="M173" s="221"/>
      <c r="N173" s="26"/>
      <c r="O173" s="26"/>
      <c r="P173" s="26"/>
      <c r="Q173" s="26"/>
      <c r="R173" s="26"/>
      <c r="S173" s="26"/>
      <c r="T173" s="26"/>
    </row>
    <row r="174" spans="4:20" ht="13.05" customHeight="1" x14ac:dyDescent="0.3">
      <c r="D174" s="221"/>
      <c r="E174" s="221"/>
      <c r="F174" s="221"/>
      <c r="G174" s="221"/>
      <c r="H174" s="221"/>
      <c r="I174" s="221"/>
      <c r="J174" s="221"/>
      <c r="K174" s="221"/>
      <c r="L174" s="221"/>
      <c r="M174" s="221"/>
      <c r="N174" s="26"/>
      <c r="O174" s="26"/>
      <c r="P174" s="26"/>
      <c r="Q174" s="26"/>
      <c r="R174" s="26"/>
      <c r="S174" s="26"/>
      <c r="T174" s="26"/>
    </row>
    <row r="175" spans="4:20" ht="13.05" customHeight="1" x14ac:dyDescent="0.3">
      <c r="D175" s="221"/>
      <c r="E175" s="221"/>
      <c r="F175" s="221"/>
      <c r="G175" s="221"/>
      <c r="H175" s="221"/>
      <c r="I175" s="221"/>
      <c r="J175" s="221"/>
      <c r="K175" s="221"/>
      <c r="L175" s="221"/>
      <c r="M175" s="221"/>
      <c r="N175" s="26"/>
      <c r="O175" s="26"/>
      <c r="P175" s="26"/>
      <c r="Q175" s="26"/>
      <c r="R175" s="26"/>
      <c r="S175" s="26"/>
      <c r="T175" s="26"/>
    </row>
    <row r="176" spans="4:20" ht="13.05" customHeight="1" x14ac:dyDescent="0.3">
      <c r="D176" s="221"/>
      <c r="E176" s="221"/>
      <c r="F176" s="221"/>
      <c r="G176" s="221"/>
      <c r="H176" s="221"/>
      <c r="I176" s="221"/>
      <c r="J176" s="221"/>
      <c r="K176" s="221"/>
      <c r="L176" s="221"/>
      <c r="M176" s="221"/>
      <c r="N176" s="26"/>
      <c r="O176" s="26"/>
      <c r="P176" s="26"/>
      <c r="Q176" s="26"/>
      <c r="R176" s="26"/>
      <c r="S176" s="26"/>
      <c r="T176" s="26"/>
    </row>
    <row r="177" spans="4:20" ht="13.05" customHeight="1" x14ac:dyDescent="0.3">
      <c r="D177" s="221"/>
      <c r="E177" s="221"/>
      <c r="F177" s="221"/>
      <c r="G177" s="221"/>
      <c r="H177" s="221"/>
      <c r="I177" s="221"/>
      <c r="J177" s="221"/>
      <c r="K177" s="221"/>
      <c r="L177" s="221"/>
      <c r="M177" s="221"/>
      <c r="N177" s="26"/>
      <c r="O177" s="26"/>
      <c r="P177" s="26"/>
      <c r="Q177" s="26"/>
      <c r="R177" s="26"/>
      <c r="S177" s="26"/>
      <c r="T177" s="26"/>
    </row>
    <row r="178" spans="4:20" ht="13.05" customHeight="1" x14ac:dyDescent="0.3">
      <c r="D178" s="221"/>
      <c r="E178" s="221"/>
      <c r="F178" s="221"/>
      <c r="G178" s="221"/>
      <c r="H178" s="221"/>
      <c r="I178" s="221"/>
      <c r="J178" s="221"/>
      <c r="K178" s="221"/>
      <c r="L178" s="221"/>
      <c r="M178" s="221"/>
      <c r="N178" s="26"/>
      <c r="O178" s="26"/>
      <c r="P178" s="26"/>
      <c r="Q178" s="26"/>
      <c r="R178" s="26"/>
      <c r="S178" s="26"/>
      <c r="T178" s="26"/>
    </row>
    <row r="179" spans="4:20" ht="13.05" customHeight="1" x14ac:dyDescent="0.3">
      <c r="D179" s="221"/>
      <c r="E179" s="221"/>
      <c r="F179" s="221"/>
      <c r="G179" s="221"/>
      <c r="H179" s="221"/>
      <c r="I179" s="221"/>
      <c r="J179" s="221"/>
      <c r="K179" s="221"/>
      <c r="L179" s="221"/>
      <c r="M179" s="221"/>
      <c r="N179" s="26"/>
      <c r="O179" s="26"/>
      <c r="P179" s="26"/>
      <c r="Q179" s="26"/>
      <c r="R179" s="26"/>
      <c r="S179" s="26"/>
      <c r="T179" s="26"/>
    </row>
    <row r="180" spans="4:20" ht="13.05" customHeight="1" x14ac:dyDescent="0.3">
      <c r="D180" s="221"/>
      <c r="E180" s="221"/>
      <c r="F180" s="221"/>
      <c r="G180" s="221"/>
      <c r="H180" s="221"/>
      <c r="I180" s="221"/>
      <c r="J180" s="221"/>
      <c r="K180" s="221"/>
      <c r="L180" s="221"/>
      <c r="M180" s="221"/>
      <c r="N180" s="26"/>
      <c r="O180" s="26"/>
      <c r="P180" s="26"/>
      <c r="Q180" s="26"/>
      <c r="R180" s="26"/>
      <c r="S180" s="26"/>
      <c r="T180" s="26"/>
    </row>
    <row r="181" spans="4:20" ht="13.05" customHeight="1" x14ac:dyDescent="0.3">
      <c r="D181" s="221"/>
      <c r="E181" s="221"/>
      <c r="F181" s="221"/>
      <c r="G181" s="221"/>
      <c r="H181" s="221"/>
      <c r="I181" s="221"/>
      <c r="J181" s="221"/>
      <c r="K181" s="221"/>
      <c r="L181" s="221"/>
      <c r="M181" s="221"/>
      <c r="N181" s="26"/>
      <c r="O181" s="26"/>
      <c r="P181" s="26"/>
      <c r="Q181" s="26"/>
      <c r="R181" s="26"/>
      <c r="S181" s="26"/>
      <c r="T181" s="26"/>
    </row>
    <row r="182" spans="4:20" ht="13.05" customHeight="1" x14ac:dyDescent="0.3">
      <c r="D182" s="221"/>
      <c r="E182" s="221"/>
      <c r="F182" s="221"/>
      <c r="G182" s="221"/>
      <c r="H182" s="221"/>
      <c r="I182" s="221"/>
      <c r="J182" s="221"/>
      <c r="K182" s="221"/>
      <c r="L182" s="221"/>
      <c r="M182" s="221"/>
      <c r="N182" s="26"/>
      <c r="O182" s="26"/>
      <c r="P182" s="26"/>
      <c r="Q182" s="26"/>
      <c r="R182" s="26"/>
      <c r="S182" s="26"/>
      <c r="T182" s="26"/>
    </row>
    <row r="183" spans="4:20" ht="13.05" customHeight="1" x14ac:dyDescent="0.3">
      <c r="D183" s="221"/>
      <c r="E183" s="221"/>
      <c r="F183" s="221"/>
      <c r="G183" s="221"/>
      <c r="H183" s="221"/>
      <c r="I183" s="221"/>
      <c r="J183" s="221"/>
      <c r="K183" s="221"/>
      <c r="L183" s="221"/>
      <c r="M183" s="221"/>
      <c r="N183" s="26"/>
      <c r="O183" s="26"/>
      <c r="P183" s="26"/>
      <c r="Q183" s="26"/>
      <c r="R183" s="26"/>
      <c r="S183" s="26"/>
      <c r="T183" s="26"/>
    </row>
    <row r="184" spans="4:20" ht="13.05" customHeight="1" x14ac:dyDescent="0.3">
      <c r="D184" s="221"/>
      <c r="E184" s="221"/>
      <c r="F184" s="221"/>
      <c r="G184" s="221"/>
      <c r="H184" s="221"/>
      <c r="I184" s="221"/>
      <c r="J184" s="221"/>
      <c r="K184" s="221"/>
      <c r="L184" s="221"/>
      <c r="M184" s="221"/>
      <c r="N184" s="26"/>
      <c r="O184" s="26"/>
      <c r="P184" s="26"/>
      <c r="Q184" s="26"/>
      <c r="R184" s="26"/>
      <c r="S184" s="26"/>
      <c r="T184" s="26"/>
    </row>
    <row r="185" spans="4:20" ht="13.05" customHeight="1" x14ac:dyDescent="0.3">
      <c r="D185" s="221"/>
      <c r="E185" s="221"/>
      <c r="F185" s="221"/>
      <c r="G185" s="221"/>
      <c r="H185" s="221"/>
      <c r="I185" s="221"/>
      <c r="J185" s="221"/>
      <c r="K185" s="221"/>
      <c r="L185" s="221"/>
      <c r="M185" s="221"/>
      <c r="N185" s="26"/>
      <c r="O185" s="26"/>
      <c r="P185" s="26"/>
      <c r="Q185" s="26"/>
      <c r="R185" s="26"/>
      <c r="S185" s="26"/>
      <c r="T185" s="26"/>
    </row>
    <row r="186" spans="4:20" ht="13.05" customHeight="1" x14ac:dyDescent="0.3">
      <c r="D186" s="221"/>
      <c r="E186" s="221"/>
      <c r="F186" s="221"/>
      <c r="G186" s="221"/>
      <c r="H186" s="221"/>
      <c r="I186" s="221"/>
      <c r="J186" s="221"/>
      <c r="K186" s="221"/>
      <c r="L186" s="221"/>
      <c r="M186" s="221"/>
      <c r="N186" s="26"/>
      <c r="O186" s="26"/>
      <c r="P186" s="26"/>
      <c r="Q186" s="26"/>
      <c r="R186" s="26"/>
      <c r="S186" s="26"/>
      <c r="T186" s="26"/>
    </row>
    <row r="187" spans="4:20" ht="13.05" customHeight="1" x14ac:dyDescent="0.3">
      <c r="D187" s="221"/>
      <c r="E187" s="221"/>
      <c r="F187" s="221"/>
      <c r="G187" s="221"/>
      <c r="H187" s="221"/>
      <c r="I187" s="221"/>
      <c r="J187" s="221"/>
      <c r="K187" s="221"/>
      <c r="L187" s="221"/>
      <c r="M187" s="221"/>
      <c r="N187" s="26"/>
      <c r="O187" s="26"/>
      <c r="P187" s="26"/>
      <c r="Q187" s="26"/>
      <c r="R187" s="26"/>
      <c r="S187" s="26"/>
      <c r="T187" s="26"/>
    </row>
    <row r="188" spans="4:20" ht="13.05" customHeight="1" x14ac:dyDescent="0.3">
      <c r="D188" s="221"/>
      <c r="E188" s="221"/>
      <c r="F188" s="221"/>
      <c r="G188" s="221"/>
      <c r="H188" s="221"/>
      <c r="I188" s="221"/>
      <c r="J188" s="221"/>
      <c r="K188" s="221"/>
      <c r="L188" s="221"/>
      <c r="M188" s="221"/>
      <c r="N188" s="26"/>
      <c r="O188" s="26"/>
      <c r="P188" s="26"/>
      <c r="Q188" s="26"/>
      <c r="R188" s="26"/>
      <c r="S188" s="26"/>
      <c r="T188" s="26"/>
    </row>
    <row r="189" spans="4:20" ht="13.05" customHeight="1" x14ac:dyDescent="0.3">
      <c r="D189" s="221"/>
      <c r="E189" s="221"/>
      <c r="F189" s="221"/>
      <c r="G189" s="221"/>
      <c r="H189" s="221"/>
      <c r="I189" s="221"/>
      <c r="J189" s="221"/>
      <c r="K189" s="221"/>
      <c r="L189" s="221"/>
      <c r="M189" s="221"/>
      <c r="N189" s="26"/>
      <c r="O189" s="26"/>
      <c r="P189" s="26"/>
      <c r="Q189" s="26"/>
      <c r="R189" s="26"/>
      <c r="S189" s="26"/>
      <c r="T189" s="26"/>
    </row>
    <row r="190" spans="4:20" ht="13.05" customHeight="1" x14ac:dyDescent="0.3">
      <c r="D190" s="221"/>
      <c r="E190" s="221"/>
      <c r="F190" s="221"/>
      <c r="G190" s="221"/>
      <c r="H190" s="221"/>
      <c r="I190" s="221"/>
      <c r="J190" s="221"/>
      <c r="K190" s="221"/>
      <c r="L190" s="221"/>
      <c r="M190" s="221"/>
      <c r="N190" s="26"/>
      <c r="O190" s="26"/>
      <c r="P190" s="26"/>
      <c r="Q190" s="26"/>
      <c r="R190" s="26"/>
      <c r="S190" s="26"/>
      <c r="T190" s="26"/>
    </row>
    <row r="191" spans="4:20" ht="13.05" customHeight="1" x14ac:dyDescent="0.3">
      <c r="D191" s="221"/>
      <c r="E191" s="221"/>
      <c r="F191" s="221"/>
      <c r="G191" s="221"/>
      <c r="H191" s="221"/>
      <c r="I191" s="221"/>
      <c r="J191" s="221"/>
      <c r="K191" s="221"/>
      <c r="L191" s="221"/>
      <c r="M191" s="221"/>
      <c r="N191" s="26"/>
      <c r="O191" s="26"/>
      <c r="P191" s="26"/>
      <c r="Q191" s="26"/>
      <c r="R191" s="26"/>
      <c r="S191" s="26"/>
      <c r="T191" s="26"/>
    </row>
    <row r="192" spans="4:20" ht="13.05" customHeight="1" x14ac:dyDescent="0.3">
      <c r="D192" s="221"/>
      <c r="E192" s="221"/>
      <c r="F192" s="221"/>
      <c r="G192" s="221"/>
      <c r="H192" s="221"/>
      <c r="I192" s="221"/>
      <c r="J192" s="221"/>
      <c r="K192" s="221"/>
      <c r="L192" s="221"/>
      <c r="M192" s="221"/>
      <c r="N192" s="26"/>
      <c r="O192" s="26"/>
      <c r="P192" s="26"/>
      <c r="Q192" s="26"/>
      <c r="R192" s="26"/>
      <c r="S192" s="26"/>
      <c r="T192" s="26"/>
    </row>
    <row r="193" spans="4:20" ht="13.05" customHeight="1" x14ac:dyDescent="0.3">
      <c r="D193" s="221"/>
      <c r="E193" s="221"/>
      <c r="F193" s="221"/>
      <c r="G193" s="221"/>
      <c r="H193" s="221"/>
      <c r="I193" s="221"/>
      <c r="J193" s="221"/>
      <c r="K193" s="221"/>
      <c r="L193" s="221"/>
      <c r="M193" s="221"/>
      <c r="N193" s="26"/>
      <c r="O193" s="26"/>
      <c r="P193" s="26"/>
      <c r="Q193" s="26"/>
      <c r="R193" s="26"/>
      <c r="S193" s="26"/>
      <c r="T193" s="26"/>
    </row>
    <row r="194" spans="4:20" ht="13.05" customHeight="1" x14ac:dyDescent="0.3">
      <c r="D194" s="221"/>
      <c r="E194" s="221"/>
      <c r="F194" s="221"/>
      <c r="G194" s="221"/>
      <c r="H194" s="221"/>
      <c r="I194" s="221"/>
      <c r="J194" s="221"/>
      <c r="K194" s="221"/>
      <c r="L194" s="221"/>
      <c r="M194" s="221"/>
      <c r="N194" s="26"/>
      <c r="O194" s="26"/>
      <c r="P194" s="26"/>
      <c r="Q194" s="26"/>
      <c r="R194" s="26"/>
      <c r="S194" s="26"/>
      <c r="T194" s="26"/>
    </row>
    <row r="195" spans="4:20" ht="13.05" customHeight="1" x14ac:dyDescent="0.3">
      <c r="D195" s="221"/>
      <c r="E195" s="221"/>
      <c r="F195" s="221"/>
      <c r="G195" s="221"/>
      <c r="H195" s="221"/>
      <c r="I195" s="221"/>
      <c r="J195" s="221"/>
      <c r="K195" s="221"/>
      <c r="L195" s="221"/>
      <c r="M195" s="221"/>
      <c r="N195" s="26"/>
      <c r="O195" s="26"/>
      <c r="P195" s="26"/>
      <c r="Q195" s="26"/>
      <c r="R195" s="26"/>
      <c r="S195" s="26"/>
      <c r="T195" s="26"/>
    </row>
    <row r="196" spans="4:20" ht="13.05" customHeight="1" x14ac:dyDescent="0.3">
      <c r="D196" s="221"/>
      <c r="E196" s="221"/>
      <c r="F196" s="221"/>
      <c r="G196" s="221"/>
      <c r="H196" s="221"/>
      <c r="I196" s="221"/>
      <c r="J196" s="221"/>
      <c r="K196" s="221"/>
      <c r="L196" s="221"/>
      <c r="M196" s="221"/>
      <c r="N196" s="26"/>
      <c r="O196" s="26"/>
      <c r="P196" s="26"/>
      <c r="Q196" s="26"/>
      <c r="R196" s="26"/>
      <c r="S196" s="26"/>
      <c r="T196" s="26"/>
    </row>
    <row r="197" spans="4:20" ht="13.05" customHeight="1" x14ac:dyDescent="0.3">
      <c r="D197" s="221"/>
      <c r="E197" s="221"/>
      <c r="F197" s="221"/>
      <c r="G197" s="221"/>
      <c r="H197" s="221"/>
      <c r="I197" s="221"/>
      <c r="J197" s="221"/>
      <c r="K197" s="221"/>
      <c r="L197" s="221"/>
      <c r="M197" s="221"/>
      <c r="N197" s="26"/>
      <c r="O197" s="26"/>
      <c r="P197" s="26"/>
      <c r="Q197" s="26"/>
      <c r="R197" s="26"/>
      <c r="S197" s="26"/>
      <c r="T197" s="26"/>
    </row>
    <row r="198" spans="4:20" ht="13.05" customHeight="1" x14ac:dyDescent="0.3">
      <c r="D198" s="221"/>
      <c r="E198" s="221"/>
      <c r="F198" s="221"/>
      <c r="G198" s="221"/>
      <c r="H198" s="221"/>
      <c r="I198" s="221"/>
      <c r="J198" s="221"/>
      <c r="K198" s="221"/>
      <c r="L198" s="221"/>
      <c r="M198" s="221"/>
      <c r="N198" s="26"/>
      <c r="O198" s="26"/>
      <c r="P198" s="26"/>
      <c r="Q198" s="26"/>
      <c r="R198" s="26"/>
      <c r="S198" s="26"/>
      <c r="T198" s="26"/>
    </row>
    <row r="199" spans="4:20" ht="13.05" customHeight="1" x14ac:dyDescent="0.3">
      <c r="D199" s="221"/>
      <c r="E199" s="221"/>
      <c r="F199" s="221"/>
      <c r="G199" s="221"/>
      <c r="H199" s="221"/>
      <c r="I199" s="221"/>
      <c r="J199" s="221"/>
      <c r="K199" s="221"/>
      <c r="L199" s="221"/>
      <c r="M199" s="221"/>
      <c r="N199" s="26"/>
      <c r="O199" s="26"/>
      <c r="P199" s="26"/>
      <c r="Q199" s="26"/>
      <c r="R199" s="26"/>
      <c r="S199" s="26"/>
      <c r="T199" s="26"/>
    </row>
    <row r="200" spans="4:20" ht="13.05" customHeight="1" x14ac:dyDescent="0.3">
      <c r="D200" s="221"/>
      <c r="E200" s="221"/>
      <c r="F200" s="221"/>
      <c r="G200" s="221"/>
      <c r="H200" s="221"/>
      <c r="I200" s="221"/>
      <c r="J200" s="221"/>
      <c r="K200" s="221"/>
      <c r="L200" s="221"/>
      <c r="M200" s="221"/>
      <c r="N200" s="26"/>
      <c r="O200" s="26"/>
      <c r="P200" s="26"/>
      <c r="Q200" s="26"/>
      <c r="R200" s="26"/>
      <c r="S200" s="26"/>
      <c r="T200" s="26"/>
    </row>
    <row r="201" spans="4:20" ht="13.05" customHeight="1" x14ac:dyDescent="0.3">
      <c r="D201" s="221"/>
      <c r="E201" s="221"/>
      <c r="F201" s="221"/>
      <c r="G201" s="221"/>
      <c r="H201" s="221"/>
      <c r="I201" s="221"/>
      <c r="J201" s="221"/>
      <c r="K201" s="221"/>
      <c r="L201" s="221"/>
      <c r="M201" s="221"/>
      <c r="N201" s="26"/>
      <c r="O201" s="26"/>
      <c r="P201" s="26"/>
      <c r="Q201" s="26"/>
      <c r="R201" s="26"/>
      <c r="S201" s="26"/>
      <c r="T201" s="26"/>
    </row>
    <row r="202" spans="4:20" ht="13.05" customHeight="1" x14ac:dyDescent="0.3">
      <c r="D202" s="221"/>
      <c r="E202" s="221"/>
      <c r="F202" s="221"/>
      <c r="G202" s="221"/>
      <c r="H202" s="221"/>
      <c r="I202" s="221"/>
      <c r="J202" s="221"/>
      <c r="K202" s="221"/>
      <c r="L202" s="221"/>
      <c r="M202" s="221"/>
      <c r="N202" s="26"/>
      <c r="O202" s="26"/>
      <c r="P202" s="26"/>
      <c r="Q202" s="26"/>
      <c r="R202" s="26"/>
      <c r="S202" s="26"/>
      <c r="T202" s="26"/>
    </row>
    <row r="203" spans="4:20" ht="13.05" customHeight="1" x14ac:dyDescent="0.3">
      <c r="D203" s="221"/>
      <c r="E203" s="221"/>
      <c r="F203" s="221"/>
      <c r="G203" s="221"/>
      <c r="H203" s="221"/>
      <c r="I203" s="221"/>
      <c r="J203" s="221"/>
      <c r="K203" s="221"/>
      <c r="L203" s="221"/>
      <c r="M203" s="221"/>
      <c r="N203" s="26"/>
      <c r="O203" s="26"/>
      <c r="P203" s="26"/>
      <c r="Q203" s="26"/>
      <c r="R203" s="26"/>
      <c r="S203" s="26"/>
      <c r="T203" s="26"/>
    </row>
    <row r="204" spans="4:20" ht="13.05" customHeight="1" x14ac:dyDescent="0.3">
      <c r="D204" s="221"/>
      <c r="E204" s="221"/>
      <c r="F204" s="221"/>
      <c r="G204" s="221"/>
      <c r="H204" s="221"/>
      <c r="I204" s="221"/>
      <c r="J204" s="221"/>
      <c r="K204" s="221"/>
      <c r="L204" s="221"/>
      <c r="M204" s="221"/>
      <c r="N204" s="26"/>
      <c r="O204" s="26"/>
      <c r="P204" s="26"/>
      <c r="Q204" s="26"/>
      <c r="R204" s="26"/>
      <c r="S204" s="26"/>
      <c r="T204" s="26"/>
    </row>
    <row r="205" spans="4:20" ht="13.05" customHeight="1" x14ac:dyDescent="0.3">
      <c r="D205" s="221"/>
      <c r="E205" s="221"/>
      <c r="F205" s="221"/>
      <c r="G205" s="221"/>
      <c r="H205" s="221"/>
      <c r="I205" s="221"/>
      <c r="J205" s="221"/>
      <c r="K205" s="221"/>
      <c r="L205" s="221"/>
      <c r="M205" s="221"/>
      <c r="N205" s="26"/>
      <c r="O205" s="26"/>
      <c r="P205" s="26"/>
      <c r="Q205" s="26"/>
      <c r="R205" s="26"/>
      <c r="S205" s="26"/>
      <c r="T205" s="26"/>
    </row>
    <row r="206" spans="4:20" ht="13.05" customHeight="1" x14ac:dyDescent="0.3">
      <c r="D206" s="221"/>
      <c r="E206" s="221"/>
      <c r="F206" s="221"/>
      <c r="G206" s="221"/>
      <c r="H206" s="221"/>
      <c r="I206" s="221"/>
      <c r="J206" s="221"/>
      <c r="K206" s="221"/>
      <c r="L206" s="221"/>
      <c r="M206" s="221"/>
      <c r="N206" s="26"/>
      <c r="O206" s="26"/>
      <c r="P206" s="26"/>
      <c r="Q206" s="26"/>
      <c r="R206" s="26"/>
      <c r="S206" s="26"/>
      <c r="T206" s="26"/>
    </row>
    <row r="207" spans="4:20" ht="13.05" customHeight="1" x14ac:dyDescent="0.3">
      <c r="D207" s="221"/>
      <c r="E207" s="221"/>
      <c r="F207" s="221"/>
      <c r="G207" s="221"/>
      <c r="H207" s="221"/>
      <c r="I207" s="221"/>
      <c r="J207" s="221"/>
      <c r="K207" s="221"/>
      <c r="L207" s="221"/>
      <c r="M207" s="221"/>
      <c r="N207" s="26"/>
      <c r="O207" s="26"/>
      <c r="P207" s="26"/>
      <c r="Q207" s="26"/>
      <c r="R207" s="26"/>
      <c r="S207" s="26"/>
      <c r="T207" s="26"/>
    </row>
    <row r="208" spans="4:20" ht="13.05" customHeight="1" x14ac:dyDescent="0.3">
      <c r="D208" s="221"/>
      <c r="E208" s="221"/>
      <c r="F208" s="221"/>
      <c r="G208" s="221"/>
      <c r="H208" s="221"/>
      <c r="I208" s="221"/>
      <c r="J208" s="221"/>
      <c r="K208" s="221"/>
      <c r="L208" s="221"/>
      <c r="M208" s="221"/>
      <c r="N208" s="26"/>
      <c r="O208" s="26"/>
      <c r="P208" s="26"/>
      <c r="Q208" s="26"/>
      <c r="R208" s="26"/>
      <c r="S208" s="26"/>
      <c r="T208" s="26"/>
    </row>
    <row r="209" spans="4:20" ht="13.05" customHeight="1" x14ac:dyDescent="0.3">
      <c r="D209" s="221"/>
      <c r="E209" s="221"/>
      <c r="F209" s="221"/>
      <c r="G209" s="221"/>
      <c r="H209" s="221"/>
      <c r="I209" s="221"/>
      <c r="J209" s="221"/>
      <c r="K209" s="221"/>
      <c r="L209" s="221"/>
      <c r="M209" s="221"/>
      <c r="N209" s="26"/>
      <c r="O209" s="26"/>
      <c r="P209" s="26"/>
      <c r="Q209" s="26"/>
      <c r="R209" s="26"/>
      <c r="S209" s="26"/>
      <c r="T209" s="26"/>
    </row>
    <row r="210" spans="4:20" ht="13.05" customHeight="1" x14ac:dyDescent="0.3">
      <c r="D210" s="221"/>
      <c r="E210" s="221"/>
      <c r="F210" s="221"/>
      <c r="G210" s="221"/>
      <c r="H210" s="221"/>
      <c r="I210" s="221"/>
      <c r="J210" s="221"/>
      <c r="K210" s="221"/>
      <c r="L210" s="221"/>
      <c r="M210" s="221"/>
      <c r="N210" s="26"/>
      <c r="O210" s="26"/>
      <c r="P210" s="26"/>
      <c r="Q210" s="26"/>
      <c r="R210" s="26"/>
      <c r="S210" s="26"/>
      <c r="T210" s="26"/>
    </row>
    <row r="211" spans="4:20" ht="13.05" customHeight="1" x14ac:dyDescent="0.3">
      <c r="D211" s="221"/>
      <c r="E211" s="221"/>
      <c r="F211" s="221"/>
      <c r="G211" s="221"/>
      <c r="H211" s="221"/>
      <c r="I211" s="221"/>
      <c r="J211" s="221"/>
      <c r="K211" s="221"/>
      <c r="L211" s="221"/>
      <c r="M211" s="221"/>
      <c r="N211" s="26"/>
      <c r="O211" s="26"/>
      <c r="P211" s="26"/>
      <c r="Q211" s="26"/>
      <c r="R211" s="26"/>
      <c r="S211" s="26"/>
      <c r="T211" s="26"/>
    </row>
    <row r="212" spans="4:20" ht="13.05" customHeight="1" x14ac:dyDescent="0.3">
      <c r="D212" s="221"/>
      <c r="E212" s="221"/>
      <c r="F212" s="221"/>
      <c r="G212" s="221"/>
      <c r="H212" s="221"/>
      <c r="I212" s="221"/>
      <c r="J212" s="221"/>
      <c r="K212" s="221"/>
      <c r="L212" s="221"/>
      <c r="M212" s="221"/>
      <c r="N212" s="26"/>
      <c r="O212" s="26"/>
      <c r="P212" s="26"/>
      <c r="Q212" s="26"/>
      <c r="R212" s="26"/>
      <c r="S212" s="26"/>
      <c r="T212" s="26"/>
    </row>
    <row r="213" spans="4:20" ht="13.05" customHeight="1" x14ac:dyDescent="0.3">
      <c r="D213" s="221"/>
      <c r="E213" s="221"/>
      <c r="F213" s="221"/>
      <c r="G213" s="221"/>
      <c r="H213" s="221"/>
      <c r="I213" s="221"/>
      <c r="J213" s="221"/>
      <c r="K213" s="221"/>
      <c r="L213" s="221"/>
      <c r="M213" s="221"/>
      <c r="N213" s="26"/>
      <c r="O213" s="26"/>
      <c r="P213" s="26"/>
      <c r="Q213" s="26"/>
      <c r="R213" s="26"/>
      <c r="S213" s="26"/>
      <c r="T213" s="26"/>
    </row>
    <row r="214" spans="4:20" ht="13.05" customHeight="1" x14ac:dyDescent="0.3">
      <c r="D214" s="221"/>
      <c r="E214" s="221"/>
      <c r="F214" s="221"/>
      <c r="G214" s="221"/>
      <c r="H214" s="221"/>
      <c r="I214" s="221"/>
      <c r="J214" s="221"/>
      <c r="K214" s="221"/>
      <c r="L214" s="221"/>
      <c r="M214" s="221"/>
      <c r="N214" s="26"/>
      <c r="O214" s="26"/>
      <c r="P214" s="26"/>
      <c r="Q214" s="26"/>
      <c r="R214" s="26"/>
      <c r="S214" s="26"/>
      <c r="T214" s="26"/>
    </row>
    <row r="215" spans="4:20" ht="13.05" customHeight="1" x14ac:dyDescent="0.3">
      <c r="D215" s="221"/>
      <c r="E215" s="221"/>
      <c r="F215" s="221"/>
      <c r="G215" s="221"/>
      <c r="H215" s="221"/>
      <c r="I215" s="221"/>
      <c r="J215" s="221"/>
      <c r="K215" s="221"/>
      <c r="L215" s="221"/>
      <c r="M215" s="221"/>
      <c r="N215" s="26"/>
      <c r="O215" s="26"/>
      <c r="P215" s="26"/>
      <c r="Q215" s="26"/>
      <c r="R215" s="26"/>
      <c r="S215" s="26"/>
      <c r="T215" s="26"/>
    </row>
    <row r="216" spans="4:20" ht="13.05" customHeight="1" x14ac:dyDescent="0.3">
      <c r="D216" s="221"/>
      <c r="E216" s="221"/>
      <c r="F216" s="221"/>
      <c r="G216" s="221"/>
      <c r="H216" s="221"/>
      <c r="I216" s="221"/>
      <c r="J216" s="221"/>
      <c r="K216" s="221"/>
      <c r="L216" s="221"/>
      <c r="M216" s="221"/>
      <c r="N216" s="26"/>
      <c r="O216" s="26"/>
      <c r="P216" s="26"/>
      <c r="Q216" s="26"/>
      <c r="R216" s="26"/>
      <c r="S216" s="26"/>
      <c r="T216" s="26"/>
    </row>
    <row r="217" spans="4:20" ht="13.05" customHeight="1" x14ac:dyDescent="0.3">
      <c r="D217" s="221"/>
      <c r="E217" s="221"/>
      <c r="F217" s="221"/>
      <c r="G217" s="221"/>
      <c r="H217" s="221"/>
      <c r="I217" s="221"/>
      <c r="J217" s="221"/>
      <c r="K217" s="221"/>
      <c r="L217" s="221"/>
      <c r="M217" s="221"/>
      <c r="N217" s="26"/>
      <c r="O217" s="26"/>
      <c r="P217" s="26"/>
      <c r="Q217" s="26"/>
      <c r="R217" s="26"/>
      <c r="S217" s="26"/>
      <c r="T217" s="26"/>
    </row>
    <row r="218" spans="4:20" ht="13.05" customHeight="1" x14ac:dyDescent="0.3">
      <c r="D218" s="221"/>
      <c r="E218" s="221"/>
      <c r="F218" s="221"/>
      <c r="G218" s="221"/>
      <c r="H218" s="221"/>
      <c r="I218" s="221"/>
      <c r="J218" s="221"/>
      <c r="K218" s="221"/>
      <c r="L218" s="221"/>
      <c r="M218" s="221"/>
      <c r="N218" s="26"/>
      <c r="O218" s="26"/>
      <c r="P218" s="26"/>
      <c r="Q218" s="26"/>
      <c r="R218" s="26"/>
      <c r="S218" s="26"/>
      <c r="T218" s="26"/>
    </row>
    <row r="219" spans="4:20" ht="13.05" customHeight="1" x14ac:dyDescent="0.3">
      <c r="D219" s="221"/>
      <c r="E219" s="221"/>
      <c r="F219" s="221"/>
      <c r="G219" s="221"/>
      <c r="H219" s="221"/>
      <c r="I219" s="221"/>
      <c r="J219" s="221"/>
      <c r="K219" s="221"/>
      <c r="L219" s="221"/>
      <c r="M219" s="221"/>
      <c r="N219" s="26"/>
      <c r="O219" s="26"/>
      <c r="P219" s="26"/>
      <c r="Q219" s="26"/>
      <c r="R219" s="26"/>
      <c r="S219" s="26"/>
      <c r="T219" s="26"/>
    </row>
    <row r="220" spans="4:20" ht="13.05" customHeight="1" x14ac:dyDescent="0.3">
      <c r="D220" s="221"/>
      <c r="E220" s="221"/>
      <c r="F220" s="221"/>
      <c r="G220" s="221"/>
      <c r="H220" s="221"/>
      <c r="I220" s="221"/>
      <c r="J220" s="221"/>
      <c r="K220" s="221"/>
      <c r="L220" s="221"/>
      <c r="M220" s="221"/>
      <c r="N220" s="26"/>
      <c r="O220" s="26"/>
      <c r="P220" s="26"/>
      <c r="Q220" s="26"/>
      <c r="R220" s="26"/>
      <c r="S220" s="26"/>
      <c r="T220" s="26"/>
    </row>
    <row r="221" spans="4:20" ht="13.05" customHeight="1" x14ac:dyDescent="0.3">
      <c r="D221" s="221"/>
      <c r="E221" s="221"/>
      <c r="F221" s="221"/>
      <c r="G221" s="221"/>
      <c r="H221" s="221"/>
      <c r="I221" s="221"/>
      <c r="J221" s="221"/>
      <c r="K221" s="221"/>
      <c r="L221" s="221"/>
      <c r="M221" s="221"/>
      <c r="N221" s="26"/>
      <c r="O221" s="26"/>
      <c r="P221" s="26"/>
      <c r="Q221" s="26"/>
      <c r="R221" s="26"/>
      <c r="S221" s="26"/>
      <c r="T221" s="26"/>
    </row>
    <row r="222" spans="4:20" ht="13.05" customHeight="1" x14ac:dyDescent="0.3">
      <c r="D222" s="221"/>
      <c r="E222" s="221"/>
      <c r="F222" s="221"/>
      <c r="G222" s="221"/>
      <c r="H222" s="221"/>
      <c r="I222" s="221"/>
      <c r="J222" s="221"/>
      <c r="K222" s="221"/>
      <c r="L222" s="221"/>
      <c r="M222" s="221"/>
      <c r="N222" s="26"/>
      <c r="O222" s="26"/>
      <c r="P222" s="26"/>
      <c r="Q222" s="26"/>
      <c r="R222" s="26"/>
      <c r="S222" s="26"/>
      <c r="T222" s="26"/>
    </row>
    <row r="223" spans="4:20" ht="13.05" customHeight="1" x14ac:dyDescent="0.3">
      <c r="D223" s="221"/>
      <c r="E223" s="221"/>
      <c r="F223" s="221"/>
      <c r="G223" s="221"/>
      <c r="H223" s="221"/>
      <c r="I223" s="221"/>
      <c r="J223" s="221"/>
      <c r="K223" s="221"/>
      <c r="L223" s="221"/>
      <c r="M223" s="221"/>
      <c r="N223" s="26"/>
      <c r="O223" s="26"/>
      <c r="P223" s="26"/>
      <c r="Q223" s="26"/>
      <c r="R223" s="26"/>
      <c r="S223" s="26"/>
      <c r="T223" s="26"/>
    </row>
    <row r="224" spans="4:20" ht="13.05" customHeight="1" x14ac:dyDescent="0.3">
      <c r="D224" s="221"/>
      <c r="E224" s="221"/>
      <c r="F224" s="221"/>
      <c r="G224" s="221"/>
      <c r="H224" s="221"/>
      <c r="I224" s="221"/>
      <c r="J224" s="221"/>
      <c r="K224" s="221"/>
      <c r="L224" s="221"/>
      <c r="M224" s="221"/>
      <c r="N224" s="26"/>
      <c r="O224" s="26"/>
      <c r="P224" s="26"/>
      <c r="Q224" s="26"/>
      <c r="R224" s="26"/>
      <c r="S224" s="26"/>
      <c r="T224" s="26"/>
    </row>
    <row r="225" spans="4:20" ht="13.05" customHeight="1" x14ac:dyDescent="0.3">
      <c r="D225" s="221"/>
      <c r="E225" s="221"/>
      <c r="F225" s="221"/>
      <c r="G225" s="221"/>
      <c r="H225" s="221"/>
      <c r="I225" s="221"/>
      <c r="J225" s="221"/>
      <c r="K225" s="221"/>
      <c r="L225" s="221"/>
      <c r="M225" s="221"/>
      <c r="N225" s="26"/>
      <c r="O225" s="26"/>
      <c r="P225" s="26"/>
      <c r="Q225" s="26"/>
      <c r="R225" s="26"/>
      <c r="S225" s="26"/>
      <c r="T225" s="26"/>
    </row>
    <row r="226" spans="4:20" ht="13.05" customHeight="1" x14ac:dyDescent="0.3">
      <c r="D226" s="221"/>
      <c r="E226" s="221"/>
      <c r="F226" s="221"/>
      <c r="G226" s="221"/>
      <c r="H226" s="221"/>
      <c r="I226" s="221"/>
      <c r="J226" s="221"/>
      <c r="K226" s="221"/>
      <c r="L226" s="221"/>
      <c r="M226" s="221"/>
      <c r="N226" s="26"/>
      <c r="O226" s="26"/>
      <c r="P226" s="26"/>
      <c r="Q226" s="26"/>
      <c r="R226" s="26"/>
      <c r="S226" s="26"/>
      <c r="T226" s="26"/>
    </row>
    <row r="227" spans="4:20" ht="13.05" customHeight="1" x14ac:dyDescent="0.3">
      <c r="D227" s="221"/>
      <c r="E227" s="221"/>
      <c r="F227" s="221"/>
      <c r="G227" s="221"/>
      <c r="H227" s="221"/>
      <c r="I227" s="221"/>
      <c r="J227" s="221"/>
      <c r="K227" s="221"/>
      <c r="L227" s="221"/>
      <c r="M227" s="221"/>
      <c r="N227" s="26"/>
      <c r="O227" s="26"/>
      <c r="P227" s="26"/>
      <c r="Q227" s="26"/>
      <c r="R227" s="26"/>
      <c r="S227" s="26"/>
      <c r="T227" s="26"/>
    </row>
    <row r="228" spans="4:20" ht="13.05" customHeight="1" x14ac:dyDescent="0.3">
      <c r="D228" s="221"/>
      <c r="E228" s="221"/>
      <c r="F228" s="221"/>
      <c r="G228" s="221"/>
      <c r="H228" s="221"/>
      <c r="I228" s="221"/>
      <c r="J228" s="221"/>
      <c r="K228" s="221"/>
      <c r="L228" s="221"/>
      <c r="M228" s="221"/>
      <c r="N228" s="26"/>
      <c r="O228" s="26"/>
      <c r="P228" s="26"/>
      <c r="Q228" s="26"/>
      <c r="R228" s="26"/>
      <c r="S228" s="26"/>
      <c r="T228" s="26"/>
    </row>
    <row r="229" spans="4:20" ht="13.05" customHeight="1" x14ac:dyDescent="0.3">
      <c r="D229" s="221"/>
      <c r="E229" s="221"/>
      <c r="F229" s="221"/>
      <c r="G229" s="221"/>
      <c r="H229" s="221"/>
      <c r="I229" s="221"/>
      <c r="J229" s="221"/>
      <c r="K229" s="221"/>
      <c r="L229" s="221"/>
      <c r="M229" s="221"/>
      <c r="N229" s="26"/>
      <c r="O229" s="26"/>
      <c r="P229" s="26"/>
      <c r="Q229" s="26"/>
      <c r="R229" s="26"/>
      <c r="S229" s="26"/>
      <c r="T229" s="26"/>
    </row>
    <row r="230" spans="4:20" ht="13.05" customHeight="1" x14ac:dyDescent="0.3">
      <c r="D230" s="221"/>
      <c r="E230" s="221"/>
      <c r="F230" s="221"/>
      <c r="G230" s="221"/>
      <c r="H230" s="221"/>
      <c r="I230" s="221"/>
      <c r="J230" s="221"/>
      <c r="K230" s="221"/>
      <c r="L230" s="221"/>
      <c r="M230" s="221"/>
      <c r="N230" s="26"/>
      <c r="O230" s="26"/>
      <c r="P230" s="26"/>
      <c r="Q230" s="26"/>
      <c r="R230" s="26"/>
      <c r="S230" s="26"/>
      <c r="T230" s="26"/>
    </row>
    <row r="231" spans="4:20" ht="13.05" customHeight="1" x14ac:dyDescent="0.3">
      <c r="D231" s="221"/>
      <c r="E231" s="221"/>
      <c r="F231" s="221"/>
      <c r="G231" s="221"/>
      <c r="H231" s="221"/>
      <c r="I231" s="221"/>
      <c r="J231" s="221"/>
      <c r="K231" s="221"/>
      <c r="L231" s="221"/>
      <c r="M231" s="221"/>
      <c r="N231" s="26"/>
      <c r="O231" s="26"/>
      <c r="P231" s="26"/>
      <c r="Q231" s="26"/>
      <c r="R231" s="26"/>
      <c r="S231" s="26"/>
      <c r="T231" s="26"/>
    </row>
    <row r="232" spans="4:20" ht="13.05" customHeight="1" x14ac:dyDescent="0.3">
      <c r="D232" s="221"/>
      <c r="E232" s="221"/>
      <c r="F232" s="221"/>
      <c r="G232" s="221"/>
      <c r="H232" s="221"/>
      <c r="I232" s="221"/>
      <c r="J232" s="221"/>
      <c r="K232" s="221"/>
      <c r="L232" s="221"/>
      <c r="M232" s="221"/>
      <c r="N232" s="26"/>
      <c r="O232" s="26"/>
      <c r="P232" s="26"/>
      <c r="Q232" s="26"/>
      <c r="R232" s="26"/>
      <c r="S232" s="26"/>
      <c r="T232" s="26"/>
    </row>
    <row r="233" spans="4:20" ht="13.05" customHeight="1" x14ac:dyDescent="0.3">
      <c r="D233" s="221"/>
      <c r="E233" s="221"/>
      <c r="F233" s="221"/>
      <c r="G233" s="221"/>
      <c r="H233" s="221"/>
      <c r="I233" s="221"/>
      <c r="J233" s="221"/>
      <c r="K233" s="221"/>
      <c r="L233" s="221"/>
      <c r="M233" s="221"/>
      <c r="N233" s="26"/>
      <c r="O233" s="26"/>
      <c r="P233" s="26"/>
      <c r="Q233" s="26"/>
      <c r="R233" s="26"/>
      <c r="S233" s="26"/>
      <c r="T233" s="26"/>
    </row>
    <row r="234" spans="4:20" ht="13.05" customHeight="1" x14ac:dyDescent="0.3">
      <c r="D234" s="221"/>
      <c r="E234" s="221"/>
      <c r="F234" s="221"/>
      <c r="G234" s="221"/>
      <c r="H234" s="221"/>
      <c r="I234" s="221"/>
      <c r="J234" s="221"/>
      <c r="K234" s="221"/>
      <c r="L234" s="221"/>
      <c r="M234" s="221"/>
      <c r="N234" s="26"/>
      <c r="O234" s="26"/>
      <c r="P234" s="26"/>
      <c r="Q234" s="26"/>
      <c r="R234" s="26"/>
      <c r="S234" s="26"/>
      <c r="T234" s="26"/>
    </row>
    <row r="235" spans="4:20" ht="13.05" customHeight="1" x14ac:dyDescent="0.3">
      <c r="D235" s="221"/>
      <c r="E235" s="221"/>
      <c r="F235" s="221"/>
      <c r="G235" s="221"/>
      <c r="H235" s="221"/>
      <c r="I235" s="221"/>
      <c r="J235" s="221"/>
      <c r="K235" s="221"/>
      <c r="L235" s="221"/>
      <c r="M235" s="221"/>
      <c r="N235" s="26"/>
      <c r="O235" s="26"/>
      <c r="P235" s="26"/>
      <c r="Q235" s="26"/>
      <c r="R235" s="26"/>
      <c r="S235" s="26"/>
      <c r="T235" s="26"/>
    </row>
    <row r="236" spans="4:20" ht="13.05" customHeight="1" x14ac:dyDescent="0.3">
      <c r="D236" s="221"/>
      <c r="E236" s="221"/>
      <c r="F236" s="221"/>
      <c r="G236" s="221"/>
      <c r="H236" s="221"/>
      <c r="I236" s="221"/>
      <c r="J236" s="221"/>
      <c r="K236" s="221"/>
      <c r="L236" s="221"/>
      <c r="M236" s="221"/>
      <c r="N236" s="26"/>
      <c r="O236" s="26"/>
      <c r="P236" s="26"/>
      <c r="Q236" s="26"/>
      <c r="R236" s="26"/>
      <c r="S236" s="26"/>
      <c r="T236" s="26"/>
    </row>
    <row r="237" spans="4:20" ht="13.05" customHeight="1" x14ac:dyDescent="0.3">
      <c r="D237" s="221"/>
      <c r="E237" s="221"/>
      <c r="F237" s="221"/>
      <c r="G237" s="221"/>
      <c r="H237" s="221"/>
      <c r="I237" s="221"/>
      <c r="J237" s="221"/>
      <c r="K237" s="221"/>
      <c r="L237" s="221"/>
      <c r="M237" s="221"/>
      <c r="N237" s="26"/>
      <c r="O237" s="26"/>
      <c r="P237" s="26"/>
      <c r="Q237" s="26"/>
      <c r="R237" s="26"/>
      <c r="S237" s="26"/>
      <c r="T237" s="26"/>
    </row>
    <row r="238" spans="4:20" ht="13.05" customHeight="1" x14ac:dyDescent="0.3">
      <c r="D238" s="221"/>
      <c r="E238" s="221"/>
      <c r="F238" s="221"/>
      <c r="G238" s="221"/>
      <c r="H238" s="221"/>
      <c r="I238" s="221"/>
      <c r="J238" s="221"/>
      <c r="K238" s="221"/>
      <c r="L238" s="221"/>
      <c r="M238" s="221"/>
      <c r="N238" s="26"/>
      <c r="O238" s="26"/>
      <c r="P238" s="26"/>
      <c r="Q238" s="26"/>
      <c r="R238" s="26"/>
      <c r="S238" s="26"/>
      <c r="T238" s="26"/>
    </row>
    <row r="239" spans="4:20" ht="13.05" customHeight="1" x14ac:dyDescent="0.3">
      <c r="D239" s="221"/>
      <c r="E239" s="221"/>
      <c r="F239" s="221"/>
      <c r="G239" s="221"/>
      <c r="H239" s="221"/>
      <c r="I239" s="221"/>
      <c r="J239" s="221"/>
      <c r="K239" s="221"/>
      <c r="L239" s="221"/>
      <c r="M239" s="221"/>
      <c r="N239" s="26"/>
      <c r="O239" s="26"/>
      <c r="P239" s="26"/>
      <c r="Q239" s="26"/>
      <c r="R239" s="26"/>
      <c r="S239" s="26"/>
      <c r="T239" s="26"/>
    </row>
    <row r="240" spans="4:20" ht="13.05" customHeight="1" x14ac:dyDescent="0.3">
      <c r="D240" s="221"/>
      <c r="E240" s="221"/>
      <c r="F240" s="221"/>
      <c r="G240" s="221"/>
      <c r="H240" s="221"/>
      <c r="I240" s="221"/>
      <c r="J240" s="221"/>
      <c r="K240" s="221"/>
      <c r="L240" s="221"/>
      <c r="M240" s="221"/>
      <c r="N240" s="26"/>
      <c r="O240" s="26"/>
      <c r="P240" s="26"/>
      <c r="Q240" s="26"/>
      <c r="R240" s="26"/>
      <c r="S240" s="26"/>
      <c r="T240" s="26"/>
    </row>
    <row r="241" spans="4:20" ht="13.05" customHeight="1" x14ac:dyDescent="0.3">
      <c r="D241" s="221"/>
      <c r="E241" s="221"/>
      <c r="F241" s="221"/>
      <c r="G241" s="221"/>
      <c r="H241" s="221"/>
      <c r="I241" s="221"/>
      <c r="J241" s="221"/>
      <c r="K241" s="221"/>
      <c r="L241" s="221"/>
      <c r="M241" s="221"/>
      <c r="N241" s="26"/>
      <c r="O241" s="26"/>
      <c r="P241" s="26"/>
      <c r="Q241" s="26"/>
      <c r="R241" s="26"/>
      <c r="S241" s="26"/>
      <c r="T241" s="26"/>
    </row>
    <row r="242" spans="4:20" ht="13.05" customHeight="1" x14ac:dyDescent="0.3">
      <c r="D242" s="221"/>
      <c r="E242" s="221"/>
      <c r="F242" s="221"/>
      <c r="G242" s="221"/>
      <c r="H242" s="221"/>
      <c r="I242" s="221"/>
      <c r="J242" s="221"/>
      <c r="K242" s="221"/>
      <c r="L242" s="221"/>
      <c r="M242" s="221"/>
      <c r="N242" s="26"/>
      <c r="O242" s="26"/>
      <c r="P242" s="26"/>
      <c r="Q242" s="26"/>
      <c r="R242" s="26"/>
      <c r="S242" s="26"/>
      <c r="T242" s="26"/>
    </row>
    <row r="243" spans="4:20" ht="13.05" customHeight="1" x14ac:dyDescent="0.3">
      <c r="D243" s="221"/>
      <c r="E243" s="221"/>
      <c r="F243" s="221"/>
      <c r="G243" s="221"/>
      <c r="H243" s="221"/>
      <c r="I243" s="221"/>
      <c r="J243" s="221"/>
      <c r="K243" s="221"/>
      <c r="L243" s="221"/>
      <c r="M243" s="221"/>
      <c r="N243" s="26"/>
      <c r="O243" s="26"/>
      <c r="P243" s="26"/>
      <c r="Q243" s="26"/>
      <c r="R243" s="26"/>
      <c r="S243" s="26"/>
      <c r="T243" s="26"/>
    </row>
    <row r="244" spans="4:20" ht="13.05" customHeight="1" x14ac:dyDescent="0.3">
      <c r="D244" s="221"/>
      <c r="E244" s="221"/>
      <c r="F244" s="221"/>
      <c r="G244" s="221"/>
      <c r="H244" s="221"/>
      <c r="I244" s="221"/>
      <c r="J244" s="221"/>
      <c r="K244" s="221"/>
      <c r="L244" s="221"/>
      <c r="M244" s="221"/>
      <c r="N244" s="26"/>
      <c r="O244" s="26"/>
      <c r="P244" s="26"/>
      <c r="Q244" s="26"/>
      <c r="R244" s="26"/>
      <c r="S244" s="26"/>
      <c r="T244" s="26"/>
    </row>
    <row r="245" spans="4:20" ht="13.05" customHeight="1" x14ac:dyDescent="0.3">
      <c r="D245" s="221"/>
      <c r="E245" s="221"/>
      <c r="F245" s="221"/>
      <c r="G245" s="221"/>
      <c r="H245" s="221"/>
      <c r="I245" s="221"/>
      <c r="J245" s="221"/>
      <c r="K245" s="221"/>
      <c r="L245" s="221"/>
      <c r="M245" s="221"/>
      <c r="N245" s="26"/>
      <c r="O245" s="26"/>
      <c r="P245" s="26"/>
      <c r="Q245" s="26"/>
      <c r="R245" s="26"/>
      <c r="S245" s="26"/>
      <c r="T245" s="26"/>
    </row>
    <row r="246" spans="4:20" ht="13.05" customHeight="1" x14ac:dyDescent="0.3">
      <c r="D246" s="221"/>
      <c r="E246" s="221"/>
      <c r="F246" s="221"/>
      <c r="G246" s="221"/>
      <c r="H246" s="221"/>
      <c r="I246" s="221"/>
      <c r="J246" s="221"/>
      <c r="K246" s="221"/>
      <c r="L246" s="221"/>
      <c r="M246" s="221"/>
      <c r="N246" s="26"/>
      <c r="O246" s="26"/>
      <c r="P246" s="26"/>
      <c r="Q246" s="26"/>
      <c r="R246" s="26"/>
      <c r="S246" s="26"/>
      <c r="T246" s="26"/>
    </row>
    <row r="247" spans="4:20" ht="13.05" customHeight="1" x14ac:dyDescent="0.3">
      <c r="D247" s="221"/>
      <c r="E247" s="221"/>
      <c r="F247" s="221"/>
      <c r="G247" s="221"/>
      <c r="H247" s="221"/>
      <c r="I247" s="221"/>
      <c r="J247" s="221"/>
      <c r="K247" s="221"/>
      <c r="L247" s="221"/>
      <c r="M247" s="221"/>
      <c r="N247" s="26"/>
      <c r="O247" s="26"/>
      <c r="P247" s="26"/>
      <c r="Q247" s="26"/>
      <c r="R247" s="26"/>
      <c r="S247" s="26"/>
      <c r="T247" s="26"/>
    </row>
    <row r="248" spans="4:20" ht="13.05" customHeight="1" x14ac:dyDescent="0.3">
      <c r="D248" s="221"/>
      <c r="E248" s="221"/>
      <c r="F248" s="221"/>
      <c r="G248" s="221"/>
      <c r="H248" s="221"/>
      <c r="I248" s="221"/>
      <c r="J248" s="221"/>
      <c r="K248" s="221"/>
      <c r="L248" s="221"/>
      <c r="M248" s="221"/>
      <c r="N248" s="26"/>
      <c r="O248" s="26"/>
      <c r="P248" s="26"/>
      <c r="Q248" s="26"/>
      <c r="R248" s="26"/>
      <c r="S248" s="26"/>
      <c r="T248" s="26"/>
    </row>
    <row r="249" spans="4:20" ht="13.05" customHeight="1" x14ac:dyDescent="0.3">
      <c r="D249" s="221"/>
      <c r="E249" s="221"/>
      <c r="F249" s="221"/>
      <c r="G249" s="221"/>
      <c r="H249" s="221"/>
      <c r="I249" s="221"/>
      <c r="J249" s="221"/>
      <c r="K249" s="221"/>
      <c r="L249" s="221"/>
      <c r="M249" s="221"/>
      <c r="N249" s="26"/>
      <c r="O249" s="26"/>
      <c r="P249" s="26"/>
      <c r="Q249" s="26"/>
      <c r="R249" s="26"/>
      <c r="S249" s="26"/>
      <c r="T249" s="26"/>
    </row>
    <row r="250" spans="4:20" ht="13.05" customHeight="1" x14ac:dyDescent="0.3">
      <c r="D250" s="221"/>
      <c r="E250" s="221"/>
      <c r="F250" s="221"/>
      <c r="G250" s="221"/>
      <c r="H250" s="221"/>
      <c r="I250" s="221"/>
      <c r="J250" s="221"/>
      <c r="K250" s="221"/>
      <c r="L250" s="221"/>
      <c r="M250" s="221"/>
      <c r="N250" s="26"/>
      <c r="O250" s="26"/>
      <c r="P250" s="26"/>
      <c r="Q250" s="26"/>
      <c r="R250" s="26"/>
      <c r="S250" s="26"/>
      <c r="T250" s="26"/>
    </row>
    <row r="251" spans="4:20" ht="13.05" customHeight="1" x14ac:dyDescent="0.3">
      <c r="D251" s="221"/>
      <c r="E251" s="221"/>
      <c r="F251" s="221"/>
      <c r="G251" s="221"/>
      <c r="H251" s="221"/>
      <c r="I251" s="221"/>
      <c r="J251" s="221"/>
      <c r="K251" s="221"/>
      <c r="L251" s="221"/>
      <c r="M251" s="221"/>
      <c r="N251" s="26"/>
      <c r="O251" s="26"/>
      <c r="P251" s="26"/>
      <c r="Q251" s="26"/>
      <c r="R251" s="26"/>
      <c r="S251" s="26"/>
      <c r="T251" s="26"/>
    </row>
    <row r="252" spans="4:20" ht="13.05" customHeight="1" x14ac:dyDescent="0.3">
      <c r="D252" s="221"/>
      <c r="E252" s="221"/>
      <c r="F252" s="221"/>
      <c r="G252" s="221"/>
      <c r="H252" s="221"/>
      <c r="I252" s="221"/>
      <c r="J252" s="221"/>
      <c r="K252" s="221"/>
      <c r="L252" s="221"/>
      <c r="M252" s="221"/>
      <c r="N252" s="26"/>
      <c r="O252" s="26"/>
      <c r="P252" s="26"/>
      <c r="Q252" s="26"/>
      <c r="R252" s="26"/>
      <c r="S252" s="26"/>
      <c r="T252" s="26"/>
    </row>
    <row r="253" spans="4:20" ht="13.05" customHeight="1" x14ac:dyDescent="0.3">
      <c r="D253" s="221"/>
      <c r="E253" s="221"/>
      <c r="F253" s="221"/>
      <c r="G253" s="221"/>
      <c r="H253" s="221"/>
      <c r="I253" s="221"/>
      <c r="J253" s="221"/>
      <c r="K253" s="221"/>
      <c r="L253" s="221"/>
      <c r="M253" s="221"/>
      <c r="N253" s="26"/>
      <c r="O253" s="26"/>
      <c r="P253" s="26"/>
      <c r="Q253" s="26"/>
      <c r="R253" s="26"/>
      <c r="S253" s="26"/>
      <c r="T253" s="26"/>
    </row>
    <row r="254" spans="4:20" ht="13.05" customHeight="1" x14ac:dyDescent="0.3">
      <c r="D254" s="221"/>
      <c r="E254" s="221"/>
      <c r="F254" s="221"/>
      <c r="G254" s="221"/>
      <c r="H254" s="221"/>
      <c r="I254" s="221"/>
      <c r="J254" s="221"/>
      <c r="K254" s="221"/>
      <c r="L254" s="221"/>
      <c r="M254" s="221"/>
      <c r="N254" s="26"/>
      <c r="O254" s="26"/>
      <c r="P254" s="26"/>
      <c r="Q254" s="26"/>
      <c r="R254" s="26"/>
      <c r="S254" s="26"/>
      <c r="T254" s="26"/>
    </row>
    <row r="255" spans="4:20" ht="13.05" customHeight="1" x14ac:dyDescent="0.3">
      <c r="D255" s="221"/>
      <c r="E255" s="221"/>
      <c r="F255" s="221"/>
      <c r="G255" s="221"/>
      <c r="H255" s="221"/>
      <c r="I255" s="221"/>
      <c r="J255" s="221"/>
      <c r="K255" s="221"/>
      <c r="L255" s="221"/>
      <c r="M255" s="221"/>
      <c r="N255" s="26"/>
      <c r="O255" s="26"/>
      <c r="P255" s="26"/>
      <c r="Q255" s="26"/>
      <c r="R255" s="26"/>
      <c r="S255" s="26"/>
      <c r="T255" s="26"/>
    </row>
    <row r="256" spans="4:20" ht="13.05" customHeight="1" x14ac:dyDescent="0.3">
      <c r="D256" s="221"/>
      <c r="E256" s="221"/>
      <c r="F256" s="221"/>
      <c r="G256" s="221"/>
      <c r="H256" s="221"/>
      <c r="I256" s="221"/>
      <c r="J256" s="221"/>
      <c r="K256" s="221"/>
      <c r="L256" s="221"/>
      <c r="M256" s="221"/>
      <c r="N256" s="26"/>
      <c r="O256" s="26"/>
      <c r="P256" s="26"/>
      <c r="Q256" s="26"/>
      <c r="R256" s="26"/>
      <c r="S256" s="26"/>
      <c r="T256" s="26"/>
    </row>
    <row r="257" spans="4:20" ht="13.05" customHeight="1" x14ac:dyDescent="0.3">
      <c r="D257" s="221"/>
      <c r="E257" s="221"/>
      <c r="F257" s="221"/>
      <c r="G257" s="221"/>
      <c r="H257" s="221"/>
      <c r="I257" s="221"/>
      <c r="J257" s="221"/>
      <c r="K257" s="221"/>
      <c r="L257" s="221"/>
      <c r="M257" s="221"/>
      <c r="N257" s="26"/>
      <c r="O257" s="26"/>
      <c r="P257" s="26"/>
      <c r="Q257" s="26"/>
      <c r="R257" s="26"/>
      <c r="S257" s="26"/>
      <c r="T257" s="26"/>
    </row>
    <row r="258" spans="4:20" ht="13.05" customHeight="1" x14ac:dyDescent="0.3">
      <c r="D258" s="221"/>
      <c r="E258" s="221"/>
      <c r="F258" s="221"/>
      <c r="G258" s="221"/>
      <c r="H258" s="221"/>
      <c r="I258" s="221"/>
      <c r="J258" s="221"/>
      <c r="K258" s="221"/>
      <c r="L258" s="221"/>
      <c r="M258" s="221"/>
      <c r="N258" s="26"/>
      <c r="O258" s="26"/>
      <c r="P258" s="26"/>
      <c r="Q258" s="26"/>
      <c r="R258" s="26"/>
      <c r="S258" s="26"/>
      <c r="T258" s="26"/>
    </row>
    <row r="259" spans="4:20" ht="13.05" customHeight="1" x14ac:dyDescent="0.3">
      <c r="D259" s="221"/>
      <c r="E259" s="221"/>
      <c r="F259" s="221"/>
      <c r="G259" s="221"/>
      <c r="H259" s="221"/>
      <c r="I259" s="221"/>
      <c r="J259" s="221"/>
      <c r="K259" s="221"/>
      <c r="L259" s="221"/>
      <c r="M259" s="221"/>
      <c r="N259" s="26"/>
      <c r="O259" s="26"/>
      <c r="P259" s="26"/>
      <c r="Q259" s="26"/>
      <c r="R259" s="26"/>
      <c r="S259" s="26"/>
      <c r="T259" s="26"/>
    </row>
    <row r="260" spans="4:20" ht="13.05" customHeight="1" x14ac:dyDescent="0.3">
      <c r="D260" s="221"/>
      <c r="E260" s="221"/>
      <c r="F260" s="221"/>
      <c r="G260" s="221"/>
      <c r="H260" s="221"/>
      <c r="I260" s="221"/>
      <c r="J260" s="221"/>
      <c r="K260" s="221"/>
      <c r="L260" s="221"/>
      <c r="M260" s="221"/>
      <c r="N260" s="26"/>
      <c r="O260" s="26"/>
      <c r="P260" s="26"/>
      <c r="Q260" s="26"/>
      <c r="R260" s="26"/>
      <c r="S260" s="26"/>
      <c r="T260" s="26"/>
    </row>
    <row r="261" spans="4:20" ht="13.05" customHeight="1" x14ac:dyDescent="0.3">
      <c r="D261" s="221"/>
      <c r="E261" s="221"/>
      <c r="F261" s="221"/>
      <c r="G261" s="221"/>
      <c r="H261" s="221"/>
      <c r="I261" s="221"/>
      <c r="J261" s="221"/>
      <c r="K261" s="221"/>
      <c r="L261" s="221"/>
      <c r="M261" s="221"/>
      <c r="N261" s="26"/>
      <c r="O261" s="26"/>
      <c r="P261" s="26"/>
      <c r="Q261" s="26"/>
      <c r="R261" s="26"/>
      <c r="S261" s="26"/>
      <c r="T261" s="26"/>
    </row>
    <row r="262" spans="4:20" ht="13.05" customHeight="1" x14ac:dyDescent="0.3">
      <c r="D262" s="221"/>
      <c r="E262" s="221"/>
      <c r="F262" s="221"/>
      <c r="G262" s="221"/>
      <c r="H262" s="221"/>
      <c r="I262" s="221"/>
      <c r="J262" s="221"/>
      <c r="K262" s="221"/>
      <c r="L262" s="221"/>
      <c r="M262" s="221"/>
      <c r="N262" s="26"/>
      <c r="O262" s="26"/>
      <c r="P262" s="26"/>
      <c r="Q262" s="26"/>
      <c r="R262" s="26"/>
      <c r="S262" s="26"/>
      <c r="T262" s="26"/>
    </row>
    <row r="263" spans="4:20" ht="13.05" customHeight="1" x14ac:dyDescent="0.3">
      <c r="D263" s="221"/>
      <c r="E263" s="221"/>
      <c r="F263" s="221"/>
      <c r="G263" s="221"/>
      <c r="H263" s="221"/>
      <c r="I263" s="221"/>
      <c r="J263" s="221"/>
      <c r="K263" s="221"/>
      <c r="L263" s="221"/>
      <c r="M263" s="221"/>
      <c r="N263" s="26"/>
      <c r="O263" s="26"/>
      <c r="P263" s="26"/>
      <c r="Q263" s="26"/>
      <c r="R263" s="26"/>
      <c r="S263" s="26"/>
      <c r="T263" s="26"/>
    </row>
    <row r="264" spans="4:20" ht="13.05" customHeight="1" x14ac:dyDescent="0.3">
      <c r="D264" s="221"/>
      <c r="E264" s="221"/>
      <c r="F264" s="221"/>
      <c r="G264" s="221"/>
      <c r="H264" s="221"/>
      <c r="I264" s="221"/>
      <c r="J264" s="221"/>
      <c r="K264" s="221"/>
      <c r="L264" s="221"/>
      <c r="M264" s="221"/>
      <c r="N264" s="26"/>
      <c r="O264" s="26"/>
      <c r="P264" s="26"/>
      <c r="Q264" s="26"/>
      <c r="R264" s="26"/>
      <c r="S264" s="26"/>
      <c r="T264" s="26"/>
    </row>
    <row r="265" spans="4:20" ht="13.05" customHeight="1" x14ac:dyDescent="0.3">
      <c r="D265" s="221"/>
      <c r="E265" s="221"/>
      <c r="F265" s="221"/>
      <c r="G265" s="221"/>
      <c r="H265" s="221"/>
      <c r="I265" s="221"/>
      <c r="J265" s="221"/>
      <c r="K265" s="221"/>
      <c r="L265" s="221"/>
      <c r="M265" s="221"/>
      <c r="N265" s="26"/>
      <c r="O265" s="26"/>
      <c r="P265" s="26"/>
      <c r="Q265" s="26"/>
      <c r="R265" s="26"/>
      <c r="S265" s="26"/>
      <c r="T265" s="26"/>
    </row>
    <row r="266" spans="4:20" ht="13.05" customHeight="1" x14ac:dyDescent="0.3">
      <c r="D266" s="221"/>
      <c r="E266" s="221"/>
      <c r="F266" s="221"/>
      <c r="G266" s="221"/>
      <c r="H266" s="221"/>
      <c r="I266" s="221"/>
      <c r="J266" s="221"/>
      <c r="K266" s="221"/>
      <c r="L266" s="221"/>
      <c r="M266" s="221"/>
      <c r="N266" s="26"/>
      <c r="O266" s="26"/>
      <c r="P266" s="26"/>
      <c r="Q266" s="26"/>
      <c r="R266" s="26"/>
      <c r="S266" s="26"/>
      <c r="T266" s="26"/>
    </row>
    <row r="267" spans="4:20" ht="13.05" customHeight="1" x14ac:dyDescent="0.3">
      <c r="D267" s="221"/>
      <c r="E267" s="221"/>
      <c r="F267" s="221"/>
      <c r="G267" s="221"/>
      <c r="H267" s="221"/>
      <c r="I267" s="221"/>
      <c r="J267" s="221"/>
      <c r="K267" s="221"/>
      <c r="L267" s="221"/>
      <c r="M267" s="221"/>
      <c r="N267" s="26"/>
      <c r="O267" s="26"/>
      <c r="P267" s="26"/>
      <c r="Q267" s="26"/>
      <c r="R267" s="26"/>
      <c r="S267" s="26"/>
      <c r="T267" s="26"/>
    </row>
    <row r="268" spans="4:20" ht="13.05" customHeight="1" x14ac:dyDescent="0.3">
      <c r="D268" s="221"/>
      <c r="E268" s="221"/>
      <c r="F268" s="221"/>
      <c r="G268" s="221"/>
      <c r="H268" s="221"/>
      <c r="I268" s="221"/>
      <c r="J268" s="221"/>
      <c r="K268" s="221"/>
      <c r="L268" s="221"/>
      <c r="M268" s="221"/>
      <c r="N268" s="26"/>
      <c r="O268" s="26"/>
      <c r="P268" s="26"/>
      <c r="Q268" s="26"/>
      <c r="R268" s="26"/>
      <c r="S268" s="26"/>
      <c r="T268" s="26"/>
    </row>
    <row r="269" spans="4:20" ht="13.05" customHeight="1" x14ac:dyDescent="0.3">
      <c r="D269" s="221"/>
      <c r="E269" s="221"/>
      <c r="F269" s="221"/>
      <c r="G269" s="221"/>
      <c r="H269" s="221"/>
      <c r="I269" s="221"/>
      <c r="J269" s="221"/>
      <c r="K269" s="221"/>
      <c r="L269" s="221"/>
      <c r="M269" s="221"/>
      <c r="N269" s="26"/>
      <c r="O269" s="26"/>
      <c r="P269" s="26"/>
      <c r="Q269" s="26"/>
      <c r="R269" s="26"/>
      <c r="S269" s="26"/>
      <c r="T269" s="26"/>
    </row>
    <row r="270" spans="4:20" ht="13.05" customHeight="1" x14ac:dyDescent="0.3">
      <c r="D270" s="221"/>
      <c r="E270" s="221"/>
      <c r="F270" s="221"/>
      <c r="G270" s="221"/>
      <c r="H270" s="221"/>
      <c r="I270" s="221"/>
      <c r="J270" s="221"/>
      <c r="K270" s="221"/>
      <c r="L270" s="221"/>
      <c r="M270" s="221"/>
      <c r="N270" s="26"/>
      <c r="O270" s="26"/>
      <c r="P270" s="26"/>
      <c r="Q270" s="26"/>
      <c r="R270" s="26"/>
      <c r="S270" s="26"/>
      <c r="T270" s="26"/>
    </row>
    <row r="271" spans="4:20" ht="13.05" customHeight="1" x14ac:dyDescent="0.3">
      <c r="D271" s="221"/>
      <c r="E271" s="221"/>
      <c r="F271" s="221"/>
      <c r="G271" s="221"/>
      <c r="H271" s="221"/>
      <c r="I271" s="221"/>
      <c r="J271" s="221"/>
      <c r="K271" s="221"/>
      <c r="L271" s="221"/>
      <c r="M271" s="221"/>
      <c r="N271" s="26"/>
      <c r="O271" s="26"/>
      <c r="P271" s="26"/>
      <c r="Q271" s="26"/>
      <c r="R271" s="26"/>
      <c r="S271" s="26"/>
      <c r="T271" s="26"/>
    </row>
    <row r="272" spans="4:20" ht="13.05" customHeight="1" x14ac:dyDescent="0.3">
      <c r="D272" s="221"/>
      <c r="E272" s="221"/>
      <c r="F272" s="221"/>
      <c r="G272" s="221"/>
      <c r="H272" s="221"/>
      <c r="I272" s="221"/>
      <c r="J272" s="221"/>
      <c r="K272" s="221"/>
      <c r="L272" s="221"/>
      <c r="M272" s="221"/>
      <c r="N272" s="26"/>
      <c r="O272" s="26"/>
      <c r="P272" s="26"/>
      <c r="Q272" s="26"/>
      <c r="R272" s="26"/>
      <c r="S272" s="26"/>
      <c r="T272" s="26"/>
    </row>
    <row r="273" spans="4:20" ht="13.05" customHeight="1" x14ac:dyDescent="0.3">
      <c r="D273" s="221"/>
      <c r="E273" s="221"/>
      <c r="F273" s="221"/>
      <c r="G273" s="221"/>
      <c r="H273" s="221"/>
      <c r="I273" s="221"/>
      <c r="J273" s="221"/>
      <c r="K273" s="221"/>
      <c r="L273" s="221"/>
      <c r="M273" s="221"/>
      <c r="N273" s="26"/>
      <c r="O273" s="26"/>
      <c r="P273" s="26"/>
      <c r="Q273" s="26"/>
      <c r="R273" s="26"/>
      <c r="S273" s="26"/>
      <c r="T273" s="26"/>
    </row>
    <row r="274" spans="4:20" ht="13.05" customHeight="1" x14ac:dyDescent="0.3">
      <c r="D274" s="221"/>
      <c r="E274" s="221"/>
      <c r="F274" s="221"/>
      <c r="G274" s="221"/>
      <c r="H274" s="221"/>
      <c r="I274" s="221"/>
      <c r="J274" s="221"/>
      <c r="K274" s="221"/>
      <c r="L274" s="221"/>
      <c r="M274" s="221"/>
      <c r="N274" s="26"/>
      <c r="O274" s="26"/>
      <c r="P274" s="26"/>
      <c r="Q274" s="26"/>
      <c r="R274" s="26"/>
      <c r="S274" s="26"/>
      <c r="T274" s="26"/>
    </row>
    <row r="275" spans="4:20" ht="13.05" customHeight="1" x14ac:dyDescent="0.3">
      <c r="D275" s="221"/>
      <c r="E275" s="221"/>
      <c r="F275" s="221"/>
      <c r="G275" s="221"/>
      <c r="H275" s="221"/>
      <c r="I275" s="221"/>
      <c r="J275" s="221"/>
      <c r="K275" s="221"/>
      <c r="L275" s="221"/>
      <c r="M275" s="221"/>
      <c r="N275" s="26"/>
      <c r="O275" s="26"/>
      <c r="P275" s="26"/>
      <c r="Q275" s="26"/>
      <c r="R275" s="26"/>
      <c r="S275" s="26"/>
      <c r="T275" s="26"/>
    </row>
    <row r="276" spans="4:20" ht="13.05" customHeight="1" x14ac:dyDescent="0.3">
      <c r="D276" s="221"/>
      <c r="E276" s="221"/>
      <c r="F276" s="221"/>
      <c r="G276" s="221"/>
      <c r="H276" s="221"/>
      <c r="I276" s="221"/>
      <c r="J276" s="221"/>
      <c r="K276" s="221"/>
      <c r="L276" s="221"/>
      <c r="M276" s="221"/>
      <c r="N276" s="26"/>
      <c r="O276" s="26"/>
      <c r="P276" s="26"/>
      <c r="Q276" s="26"/>
      <c r="R276" s="26"/>
      <c r="S276" s="26"/>
      <c r="T276" s="26"/>
    </row>
    <row r="277" spans="4:20" ht="13.05" customHeight="1" x14ac:dyDescent="0.3">
      <c r="D277" s="221"/>
      <c r="E277" s="221"/>
      <c r="F277" s="221"/>
      <c r="G277" s="221"/>
      <c r="H277" s="221"/>
      <c r="I277" s="221"/>
      <c r="J277" s="221"/>
      <c r="K277" s="221"/>
      <c r="L277" s="221"/>
      <c r="M277" s="221"/>
      <c r="N277" s="26"/>
      <c r="O277" s="26"/>
      <c r="P277" s="26"/>
      <c r="Q277" s="26"/>
      <c r="R277" s="26"/>
      <c r="S277" s="26"/>
      <c r="T277" s="26"/>
    </row>
    <row r="278" spans="4:20" ht="13.05" customHeight="1" x14ac:dyDescent="0.3">
      <c r="D278" s="221"/>
      <c r="E278" s="221"/>
      <c r="F278" s="221"/>
      <c r="G278" s="221"/>
      <c r="H278" s="221"/>
      <c r="I278" s="221"/>
      <c r="J278" s="221"/>
      <c r="K278" s="221"/>
      <c r="L278" s="221"/>
      <c r="M278" s="221"/>
      <c r="N278" s="26"/>
      <c r="O278" s="26"/>
      <c r="P278" s="26"/>
      <c r="Q278" s="26"/>
      <c r="R278" s="26"/>
      <c r="S278" s="26"/>
      <c r="T278" s="26"/>
    </row>
    <row r="279" spans="4:20" ht="13.05" customHeight="1" x14ac:dyDescent="0.3">
      <c r="D279" s="221"/>
      <c r="E279" s="221"/>
      <c r="F279" s="221"/>
      <c r="G279" s="221"/>
      <c r="H279" s="221"/>
      <c r="I279" s="221"/>
      <c r="J279" s="221"/>
      <c r="K279" s="221"/>
      <c r="L279" s="221"/>
      <c r="M279" s="221"/>
      <c r="N279" s="26"/>
      <c r="O279" s="26"/>
      <c r="P279" s="26"/>
      <c r="Q279" s="26"/>
      <c r="R279" s="26"/>
      <c r="S279" s="26"/>
      <c r="T279" s="26"/>
    </row>
    <row r="280" spans="4:20" ht="13.05" customHeight="1" x14ac:dyDescent="0.3">
      <c r="D280" s="221"/>
      <c r="E280" s="221"/>
      <c r="F280" s="221"/>
      <c r="G280" s="221"/>
      <c r="H280" s="221"/>
      <c r="I280" s="221"/>
      <c r="J280" s="221"/>
      <c r="K280" s="221"/>
      <c r="L280" s="221"/>
      <c r="M280" s="221"/>
      <c r="N280" s="26"/>
      <c r="O280" s="26"/>
      <c r="P280" s="26"/>
      <c r="Q280" s="26"/>
      <c r="R280" s="26"/>
      <c r="S280" s="26"/>
      <c r="T280" s="26"/>
    </row>
    <row r="281" spans="4:20" ht="13.05" customHeight="1" x14ac:dyDescent="0.3">
      <c r="D281" s="221"/>
      <c r="E281" s="221"/>
      <c r="F281" s="221"/>
      <c r="G281" s="221"/>
      <c r="H281" s="221"/>
      <c r="I281" s="221"/>
      <c r="J281" s="221"/>
      <c r="K281" s="221"/>
      <c r="L281" s="221"/>
      <c r="M281" s="221"/>
      <c r="N281" s="26"/>
      <c r="O281" s="26"/>
      <c r="P281" s="26"/>
      <c r="Q281" s="26"/>
      <c r="R281" s="26"/>
      <c r="S281" s="26"/>
      <c r="T281" s="26"/>
    </row>
    <row r="282" spans="4:20" ht="13.05" customHeight="1" x14ac:dyDescent="0.3">
      <c r="D282" s="221"/>
      <c r="E282" s="221"/>
      <c r="F282" s="221"/>
      <c r="G282" s="221"/>
      <c r="H282" s="221"/>
      <c r="I282" s="221"/>
      <c r="J282" s="221"/>
      <c r="K282" s="221"/>
      <c r="L282" s="221"/>
      <c r="M282" s="221"/>
      <c r="N282" s="26"/>
      <c r="O282" s="26"/>
      <c r="P282" s="26"/>
      <c r="Q282" s="26"/>
      <c r="R282" s="26"/>
      <c r="S282" s="26"/>
      <c r="T282" s="26"/>
    </row>
    <row r="283" spans="4:20" ht="13.05" customHeight="1" x14ac:dyDescent="0.3">
      <c r="D283" s="221"/>
      <c r="E283" s="221"/>
      <c r="F283" s="221"/>
      <c r="G283" s="221"/>
      <c r="H283" s="221"/>
      <c r="I283" s="221"/>
      <c r="J283" s="221"/>
      <c r="K283" s="221"/>
      <c r="L283" s="221"/>
      <c r="M283" s="221"/>
      <c r="N283" s="26"/>
      <c r="O283" s="26"/>
      <c r="P283" s="26"/>
      <c r="Q283" s="26"/>
      <c r="R283" s="26"/>
      <c r="S283" s="26"/>
      <c r="T283" s="26"/>
    </row>
    <row r="284" spans="4:20" ht="13.05" customHeight="1" x14ac:dyDescent="0.3">
      <c r="D284" s="221"/>
      <c r="E284" s="221"/>
      <c r="F284" s="221"/>
      <c r="G284" s="221"/>
      <c r="H284" s="221"/>
      <c r="I284" s="221"/>
      <c r="J284" s="221"/>
      <c r="K284" s="221"/>
      <c r="L284" s="221"/>
      <c r="M284" s="221"/>
      <c r="N284" s="26"/>
      <c r="O284" s="26"/>
      <c r="P284" s="26"/>
      <c r="Q284" s="26"/>
      <c r="R284" s="26"/>
      <c r="S284" s="26"/>
      <c r="T284" s="26"/>
    </row>
    <row r="285" spans="4:20" ht="13.05" customHeight="1" x14ac:dyDescent="0.3">
      <c r="D285" s="221"/>
      <c r="E285" s="221"/>
      <c r="F285" s="221"/>
      <c r="G285" s="221"/>
      <c r="H285" s="221"/>
      <c r="I285" s="221"/>
      <c r="J285" s="221"/>
      <c r="K285" s="221"/>
      <c r="L285" s="221"/>
      <c r="M285" s="221"/>
      <c r="N285" s="26"/>
      <c r="O285" s="26"/>
      <c r="P285" s="26"/>
      <c r="Q285" s="26"/>
      <c r="R285" s="26"/>
      <c r="S285" s="26"/>
      <c r="T285" s="26"/>
    </row>
    <row r="286" spans="4:20" ht="13.05" customHeight="1" x14ac:dyDescent="0.3">
      <c r="D286" s="221"/>
      <c r="E286" s="221"/>
      <c r="F286" s="221"/>
      <c r="G286" s="221"/>
      <c r="H286" s="221"/>
      <c r="I286" s="221"/>
      <c r="J286" s="221"/>
      <c r="K286" s="221"/>
      <c r="L286" s="221"/>
      <c r="M286" s="221"/>
      <c r="N286" s="26"/>
      <c r="O286" s="26"/>
      <c r="P286" s="26"/>
      <c r="Q286" s="26"/>
      <c r="R286" s="26"/>
      <c r="S286" s="26"/>
      <c r="T286" s="26"/>
    </row>
    <row r="287" spans="4:20" ht="13.05" customHeight="1" x14ac:dyDescent="0.3">
      <c r="D287" s="221"/>
      <c r="E287" s="221"/>
      <c r="F287" s="221"/>
      <c r="G287" s="221"/>
      <c r="H287" s="221"/>
      <c r="I287" s="221"/>
      <c r="J287" s="221"/>
      <c r="K287" s="221"/>
      <c r="L287" s="221"/>
      <c r="M287" s="221"/>
      <c r="N287" s="26"/>
      <c r="O287" s="26"/>
      <c r="P287" s="26"/>
      <c r="Q287" s="26"/>
      <c r="R287" s="26"/>
      <c r="S287" s="26"/>
      <c r="T287" s="26"/>
    </row>
    <row r="288" spans="4:20" ht="13.05" customHeight="1" x14ac:dyDescent="0.3">
      <c r="D288" s="221"/>
      <c r="E288" s="221"/>
      <c r="F288" s="221"/>
      <c r="G288" s="221"/>
      <c r="H288" s="221"/>
      <c r="I288" s="221"/>
      <c r="J288" s="221"/>
      <c r="K288" s="221"/>
      <c r="L288" s="221"/>
      <c r="M288" s="221"/>
      <c r="N288" s="26"/>
      <c r="O288" s="26"/>
      <c r="P288" s="26"/>
      <c r="Q288" s="26"/>
      <c r="R288" s="26"/>
      <c r="S288" s="26"/>
      <c r="T288" s="26"/>
    </row>
    <row r="289" spans="4:20" ht="13.05" customHeight="1" x14ac:dyDescent="0.3">
      <c r="D289" s="221"/>
      <c r="E289" s="221"/>
      <c r="F289" s="221"/>
      <c r="G289" s="221"/>
      <c r="H289" s="221"/>
      <c r="I289" s="221"/>
      <c r="J289" s="221"/>
      <c r="K289" s="221"/>
      <c r="L289" s="221"/>
      <c r="M289" s="221"/>
      <c r="N289" s="26"/>
      <c r="O289" s="26"/>
      <c r="P289" s="26"/>
      <c r="Q289" s="26"/>
      <c r="R289" s="26"/>
      <c r="S289" s="26"/>
      <c r="T289" s="26"/>
    </row>
    <row r="290" spans="4:20" ht="13.05" customHeight="1" x14ac:dyDescent="0.3">
      <c r="D290" s="221"/>
      <c r="E290" s="221"/>
      <c r="F290" s="221"/>
      <c r="G290" s="221"/>
      <c r="H290" s="221"/>
      <c r="I290" s="221"/>
      <c r="J290" s="221"/>
      <c r="K290" s="221"/>
      <c r="L290" s="221"/>
      <c r="M290" s="221"/>
      <c r="N290" s="26"/>
      <c r="O290" s="26"/>
      <c r="P290" s="26"/>
      <c r="Q290" s="26"/>
      <c r="R290" s="26"/>
      <c r="S290" s="26"/>
      <c r="T290" s="26"/>
    </row>
    <row r="291" spans="4:20" ht="13.05" customHeight="1" x14ac:dyDescent="0.3">
      <c r="D291" s="221"/>
      <c r="E291" s="221"/>
      <c r="F291" s="221"/>
      <c r="G291" s="221"/>
      <c r="H291" s="221"/>
      <c r="I291" s="221"/>
      <c r="J291" s="221"/>
      <c r="K291" s="221"/>
      <c r="L291" s="221"/>
      <c r="M291" s="221"/>
      <c r="N291" s="26"/>
      <c r="O291" s="26"/>
      <c r="P291" s="26"/>
      <c r="Q291" s="26"/>
      <c r="R291" s="26"/>
      <c r="S291" s="26"/>
      <c r="T291" s="26"/>
    </row>
    <row r="292" spans="4:20" ht="13.05" customHeight="1" x14ac:dyDescent="0.3">
      <c r="D292" s="221"/>
      <c r="E292" s="221"/>
      <c r="F292" s="221"/>
      <c r="G292" s="221"/>
      <c r="H292" s="221"/>
      <c r="I292" s="221"/>
      <c r="J292" s="221"/>
      <c r="K292" s="221"/>
      <c r="L292" s="221"/>
      <c r="M292" s="221"/>
      <c r="N292" s="26"/>
      <c r="O292" s="26"/>
      <c r="P292" s="26"/>
      <c r="Q292" s="26"/>
      <c r="R292" s="26"/>
      <c r="S292" s="26"/>
      <c r="T292" s="26"/>
    </row>
    <row r="293" spans="4:20" ht="13.05" customHeight="1" x14ac:dyDescent="0.3"/>
    <row r="294" spans="4:20" ht="13.05" customHeight="1" x14ac:dyDescent="0.3"/>
    <row r="295" spans="4:20" ht="13.05" customHeight="1" x14ac:dyDescent="0.3"/>
    <row r="296" spans="4:20" ht="13.05" customHeight="1" x14ac:dyDescent="0.3"/>
    <row r="297" spans="4:20" ht="13.05" customHeight="1" x14ac:dyDescent="0.3"/>
    <row r="298" spans="4:20" ht="13.05" customHeight="1" x14ac:dyDescent="0.3"/>
    <row r="299" spans="4:20" ht="13.05" customHeight="1" x14ac:dyDescent="0.3"/>
    <row r="300" spans="4:20" ht="13.05" customHeight="1" x14ac:dyDescent="0.3"/>
    <row r="301" spans="4:20" ht="13.05" customHeight="1" x14ac:dyDescent="0.3"/>
    <row r="303" spans="4:20" ht="0" hidden="1" customHeight="1" x14ac:dyDescent="0.3">
      <c r="D303" s="26"/>
      <c r="E303" s="26"/>
      <c r="F303" s="26"/>
      <c r="G303" s="26"/>
      <c r="H303" s="26"/>
      <c r="I303" s="26"/>
      <c r="J303" s="26"/>
      <c r="K303" s="26"/>
      <c r="L303" s="26"/>
      <c r="M303" s="26"/>
      <c r="N303" s="26"/>
      <c r="O303" s="26"/>
      <c r="P303" s="26"/>
      <c r="Q303" s="26"/>
      <c r="R303" s="26"/>
      <c r="S303" s="26"/>
      <c r="T303" s="26"/>
    </row>
  </sheetData>
  <sheetProtection algorithmName="SHA-512" hashValue="ErWI7SFRd5EEHfpHpORMO31W58jUwnlhM6OuF16rHAyuZIQYZbHd8Ryd0YvZtGLAp3/C2LnuN2ldxy42htBb5A==" saltValue="NCPqazRic8tnjplVF5WX1A==" spinCount="100000" sheet="1" objects="1" scenarios="1" selectLockedCells="1" selectUnlockedCells="1"/>
  <conditionalFormatting sqref="H8:H17 K8:K17 M8:M17 P8:P17">
    <cfRule type="cellIs" dxfId="11" priority="9" operator="equal">
      <formula>"Erro"</formula>
    </cfRule>
    <cfRule type="cellIs" dxfId="10" priority="10" operator="equal">
      <formula>"Check"</formula>
    </cfRule>
  </conditionalFormatting>
  <conditionalFormatting sqref="H36:H39 K36:K39">
    <cfRule type="cellIs" dxfId="9" priority="7" operator="equal">
      <formula>"Erro"</formula>
    </cfRule>
    <cfRule type="cellIs" dxfId="8" priority="8" operator="equal">
      <formula>"Check"</formula>
    </cfRule>
  </conditionalFormatting>
  <conditionalFormatting sqref="H56:H59 K56:K59">
    <cfRule type="cellIs" dxfId="7" priority="5" operator="equal">
      <formula>"Erro"</formula>
    </cfRule>
    <cfRule type="cellIs" dxfId="6" priority="6" operator="equal">
      <formula>"Check"</formula>
    </cfRule>
  </conditionalFormatting>
  <conditionalFormatting sqref="H74:H77 K74:K77">
    <cfRule type="cellIs" dxfId="5" priority="3" operator="equal">
      <formula>"Erro"</formula>
    </cfRule>
    <cfRule type="cellIs" dxfId="4" priority="4" operator="equal">
      <formula>"Check"</formula>
    </cfRule>
  </conditionalFormatting>
  <conditionalFormatting sqref="H95:H98">
    <cfRule type="cellIs" dxfId="3" priority="1" operator="equal">
      <formula>"Erro"</formula>
    </cfRule>
    <cfRule type="cellIs" dxfId="2" priority="2" operator="equal">
      <formula>"Check"</formula>
    </cfRule>
  </conditionalFormatting>
  <conditionalFormatting sqref="H7:T7">
    <cfRule type="cellIs" dxfId="1" priority="11" operator="equal">
      <formula>"Erro"</formula>
    </cfRule>
    <cfRule type="cellIs" dxfId="0" priority="12" operator="equal">
      <formula>"Check"</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E7CC-D577-40F0-BA38-0D76F3F9663A}">
  <sheetPr>
    <tabColor theme="9" tint="-0.499984740745262"/>
  </sheetPr>
  <dimension ref="A1:O359"/>
  <sheetViews>
    <sheetView showGridLines="0" zoomScale="90" zoomScaleNormal="90" workbookViewId="0"/>
  </sheetViews>
  <sheetFormatPr defaultColWidth="8.77734375" defaultRowHeight="0" customHeight="1" zeroHeight="1" x14ac:dyDescent="0.3"/>
  <cols>
    <col min="1" max="1" width="1.77734375" style="26" bestFit="1" customWidth="1"/>
    <col min="2" max="2" width="40.21875" style="26" bestFit="1" customWidth="1"/>
    <col min="3" max="3" width="1.6640625" style="26" customWidth="1"/>
    <col min="4" max="4" width="11.33203125" style="46" customWidth="1"/>
    <col min="5" max="5" width="12.21875" style="46" customWidth="1"/>
    <col min="6" max="6" width="10.44140625" style="46" bestFit="1" customWidth="1"/>
    <col min="7" max="7" width="12.5546875" style="46" bestFit="1" customWidth="1"/>
    <col min="8" max="12" width="12.88671875" style="46" bestFit="1" customWidth="1"/>
    <col min="13" max="13" width="0.88671875" style="26" customWidth="1"/>
    <col min="14" max="14" width="8.77734375" style="26" customWidth="1"/>
    <col min="15" max="15" width="21.5546875" style="26" bestFit="1" customWidth="1"/>
    <col min="16" max="114" width="8.77734375" style="26" customWidth="1"/>
    <col min="115" max="16384" width="8.77734375" style="26"/>
  </cols>
  <sheetData>
    <row r="1" spans="1:12" ht="13.8" x14ac:dyDescent="0.3"/>
    <row r="2" spans="1:12" ht="18" x14ac:dyDescent="0.35">
      <c r="B2" s="7" t="str">
        <f>Capa!B8&amp;" - Demonstrações Financeiras"</f>
        <v>PetCo - Demonstrações Financeiras</v>
      </c>
      <c r="C2" s="27"/>
      <c r="D2" s="95"/>
      <c r="E2" s="96"/>
      <c r="F2" s="97"/>
      <c r="G2" s="95"/>
      <c r="H2" s="95"/>
      <c r="I2" s="95"/>
      <c r="J2" s="95"/>
      <c r="K2" s="95"/>
      <c r="L2" s="95"/>
    </row>
    <row r="3" spans="1:12" ht="4.95" customHeight="1" x14ac:dyDescent="0.35">
      <c r="B3" s="33"/>
    </row>
    <row r="4" spans="1:12" ht="13.8" x14ac:dyDescent="0.3"/>
    <row r="5" spans="1:12" ht="13.8" x14ac:dyDescent="0.3">
      <c r="B5" s="9"/>
      <c r="C5" s="9"/>
      <c r="D5" s="502" t="s">
        <v>192</v>
      </c>
      <c r="E5" s="502"/>
      <c r="F5" s="502"/>
      <c r="G5" s="502"/>
      <c r="H5" s="503" t="s">
        <v>193</v>
      </c>
      <c r="I5" s="502"/>
      <c r="J5" s="502"/>
      <c r="K5" s="502"/>
      <c r="L5" s="502"/>
    </row>
    <row r="6" spans="1:12" ht="13.8" x14ac:dyDescent="0.3">
      <c r="A6" s="8" t="s">
        <v>2</v>
      </c>
      <c r="B6" s="9" t="s">
        <v>333</v>
      </c>
      <c r="C6" s="9"/>
      <c r="D6" s="40">
        <f>'Modelo DRE'!$D$6</f>
        <v>2018</v>
      </c>
      <c r="E6" s="40">
        <f>'Modelo DRE'!$E$6</f>
        <v>2019</v>
      </c>
      <c r="F6" s="40">
        <f>'Modelo DRE'!$F$6</f>
        <v>2020</v>
      </c>
      <c r="G6" s="40">
        <f>'Modelo DRE'!$G$6</f>
        <v>2021</v>
      </c>
      <c r="H6" s="201">
        <f>'Modelo DRE'!$H$6</f>
        <v>2022</v>
      </c>
      <c r="I6" s="201">
        <f>'Modelo DRE'!$I$6</f>
        <v>2023</v>
      </c>
      <c r="J6" s="201">
        <f>'Modelo DRE'!$J$6</f>
        <v>2024</v>
      </c>
      <c r="K6" s="201">
        <f>'Modelo DRE'!$K$6</f>
        <v>2025</v>
      </c>
      <c r="L6" s="201">
        <f>'Modelo DRE'!$L$6</f>
        <v>2026</v>
      </c>
    </row>
    <row r="7" spans="1:12" ht="4.95" customHeight="1" x14ac:dyDescent="0.35">
      <c r="B7" s="33"/>
      <c r="H7" s="394">
        <v>1</v>
      </c>
      <c r="I7" s="394">
        <v>2</v>
      </c>
      <c r="J7" s="394">
        <v>3</v>
      </c>
      <c r="K7" s="394">
        <v>4</v>
      </c>
      <c r="L7" s="394">
        <v>5</v>
      </c>
    </row>
    <row r="8" spans="1:12" ht="13.8" x14ac:dyDescent="0.3">
      <c r="B8" s="393" t="s">
        <v>334</v>
      </c>
      <c r="C8" s="393"/>
      <c r="D8" s="146">
        <f>'Modelo DRE'!D30+'Modelo DRE'!D37</f>
        <v>7013556</v>
      </c>
      <c r="E8" s="146">
        <f>'Modelo DRE'!E30+'Modelo DRE'!E37</f>
        <v>8706852</v>
      </c>
      <c r="F8" s="146">
        <f>'Modelo DRE'!F30+'Modelo DRE'!F37</f>
        <v>14420472</v>
      </c>
      <c r="G8" s="146">
        <f>'Modelo DRE'!G30+'Modelo DRE'!G37</f>
        <v>14887224</v>
      </c>
      <c r="H8" s="146">
        <f>'Modelo DRE'!H30+'Modelo DRE'!H37</f>
        <v>11761580.528572924</v>
      </c>
      <c r="I8" s="146">
        <f>'Modelo DRE'!I30+'Modelo DRE'!I37</f>
        <v>18461347.968205228</v>
      </c>
      <c r="J8" s="146">
        <f>'Modelo DRE'!J30+'Modelo DRE'!J37</f>
        <v>34918780.951460429</v>
      </c>
      <c r="K8" s="146">
        <f>'Modelo DRE'!K30+'Modelo DRE'!K37</f>
        <v>50638956.091584347</v>
      </c>
      <c r="L8" s="146">
        <f>'Modelo DRE'!L30+'Modelo DRE'!L37</f>
        <v>56523214.56054163</v>
      </c>
    </row>
    <row r="9" spans="1:12" ht="13.8" x14ac:dyDescent="0.3">
      <c r="B9" s="351" t="s">
        <v>161</v>
      </c>
      <c r="C9" s="161"/>
      <c r="D9" s="102">
        <f>-'Modelo DRE'!D27</f>
        <v>600000</v>
      </c>
      <c r="E9" s="102">
        <f>-'Modelo DRE'!E27</f>
        <v>540000</v>
      </c>
      <c r="F9" s="102">
        <f>-'Modelo DRE'!F27</f>
        <v>940000</v>
      </c>
      <c r="G9" s="102">
        <f>-'Modelo DRE'!G27</f>
        <v>2340000</v>
      </c>
      <c r="H9" s="102">
        <f>-'Modelo DRE'!H27</f>
        <v>5758000</v>
      </c>
      <c r="I9" s="102">
        <f>-'Modelo DRE'!I27</f>
        <v>8782200</v>
      </c>
      <c r="J9" s="102">
        <f>-'Modelo DRE'!J27</f>
        <v>10803980</v>
      </c>
      <c r="K9" s="102">
        <f>-'Modelo DRE'!K27</f>
        <v>10823582</v>
      </c>
      <c r="L9" s="102">
        <f>-'Modelo DRE'!L27</f>
        <v>9741223.8000000007</v>
      </c>
    </row>
    <row r="10" spans="1:12" ht="13.8" x14ac:dyDescent="0.3">
      <c r="B10" s="351" t="s">
        <v>335</v>
      </c>
      <c r="C10" s="161"/>
      <c r="D10" s="102"/>
      <c r="E10" s="102">
        <f>-('Modelo BP&amp;CF'!E82-'Modelo BP&amp;CF'!D82)</f>
        <v>-1273750</v>
      </c>
      <c r="F10" s="102">
        <f>-('Modelo BP&amp;CF'!F82-'Modelo BP&amp;CF'!E82)</f>
        <v>-3118750</v>
      </c>
      <c r="G10" s="102">
        <f>-('Modelo BP&amp;CF'!G82-'Modelo BP&amp;CF'!F82)</f>
        <v>-2547500</v>
      </c>
      <c r="H10" s="102">
        <f>-('Modelo BP&amp;CF'!H82-'Modelo BP&amp;CF'!G82)</f>
        <v>-1423384.6354166642</v>
      </c>
      <c r="I10" s="102">
        <f>-('Modelo BP&amp;CF'!I82-'Modelo BP&amp;CF'!H82)</f>
        <v>-7750169.1145833358</v>
      </c>
      <c r="J10" s="102">
        <f>-('Modelo BP&amp;CF'!J82-'Modelo BP&amp;CF'!I82)</f>
        <v>-11019537.3828125</v>
      </c>
      <c r="K10" s="102">
        <f>-('Modelo BP&amp;CF'!K82-'Modelo BP&amp;CF'!J82)</f>
        <v>-7930274.6223958284</v>
      </c>
      <c r="L10" s="102">
        <f>-('Modelo BP&amp;CF'!L82-'Modelo BP&amp;CF'!K82)</f>
        <v>-2093925.5859375</v>
      </c>
    </row>
    <row r="11" spans="1:12" ht="13.8" x14ac:dyDescent="0.3">
      <c r="B11" s="351" t="s">
        <v>163</v>
      </c>
      <c r="C11" s="161"/>
      <c r="D11" s="102">
        <f>-'Modelo BP&amp;CF'!D53</f>
        <v>0</v>
      </c>
      <c r="E11" s="102">
        <f>-'Modelo BP&amp;CF'!E53</f>
        <v>-4000000</v>
      </c>
      <c r="F11" s="102">
        <f>-'Modelo BP&amp;CF'!F53</f>
        <v>-14000000</v>
      </c>
      <c r="G11" s="102">
        <f>-'Modelo BP&amp;CF'!G53</f>
        <v>-20000000</v>
      </c>
      <c r="H11" s="102">
        <f>-'Modelo BP&amp;CF'!H53</f>
        <v>-36000000</v>
      </c>
      <c r="I11" s="102">
        <f>-'Modelo BP&amp;CF'!I53</f>
        <v>-36000000</v>
      </c>
      <c r="J11" s="102">
        <f>-'Modelo BP&amp;CF'!J53</f>
        <v>-22000000</v>
      </c>
      <c r="K11" s="102">
        <f>-'Modelo BP&amp;CF'!K53</f>
        <v>0</v>
      </c>
      <c r="L11" s="102">
        <f>-'Modelo BP&amp;CF'!L53</f>
        <v>0</v>
      </c>
    </row>
    <row r="12" spans="1:12" ht="4.95" customHeight="1" x14ac:dyDescent="0.35">
      <c r="B12" s="33"/>
    </row>
    <row r="13" spans="1:12" ht="13.8" x14ac:dyDescent="0.3">
      <c r="B13" s="393" t="s">
        <v>336</v>
      </c>
      <c r="C13" s="393"/>
      <c r="D13" s="146">
        <f>SUM(D8:D11)</f>
        <v>7613556</v>
      </c>
      <c r="E13" s="146">
        <f t="shared" ref="E13:L13" si="0">SUM(E8:E11)</f>
        <v>3973102</v>
      </c>
      <c r="F13" s="146">
        <f t="shared" si="0"/>
        <v>-1758278</v>
      </c>
      <c r="G13" s="146">
        <f t="shared" si="0"/>
        <v>-5320276</v>
      </c>
      <c r="H13" s="146">
        <f t="shared" si="0"/>
        <v>-19903804.10684374</v>
      </c>
      <c r="I13" s="146">
        <f t="shared" si="0"/>
        <v>-16506621.146378107</v>
      </c>
      <c r="J13" s="146">
        <f t="shared" si="0"/>
        <v>12703223.568647929</v>
      </c>
      <c r="K13" s="146">
        <f t="shared" si="0"/>
        <v>53532263.469188519</v>
      </c>
      <c r="L13" s="146">
        <f t="shared" si="0"/>
        <v>64170512.774604127</v>
      </c>
    </row>
    <row r="14" spans="1:12" ht="4.95" customHeight="1" x14ac:dyDescent="0.35">
      <c r="B14" s="33"/>
    </row>
    <row r="15" spans="1:12" ht="13.8" x14ac:dyDescent="0.3">
      <c r="B15" s="393" t="s">
        <v>337</v>
      </c>
      <c r="C15" s="393"/>
      <c r="D15" s="146"/>
      <c r="E15" s="146"/>
      <c r="F15" s="146"/>
      <c r="G15" s="146"/>
      <c r="H15" s="146">
        <f>H13/((1+$D$74)^H7)</f>
        <v>-17248705.454062302</v>
      </c>
      <c r="I15" s="146">
        <f>I13/((1+$D$74)^I7)</f>
        <v>-12396498.104949567</v>
      </c>
      <c r="J15" s="146">
        <f>J13/((1+$D$74)^J7)</f>
        <v>8267518.8451048816</v>
      </c>
      <c r="K15" s="146">
        <f>K13/((1+$D$74)^K7)</f>
        <v>30192374.946265914</v>
      </c>
      <c r="L15" s="146">
        <f>L13/((1+$D$74)^L7)</f>
        <v>31364444.236316677</v>
      </c>
    </row>
    <row r="16" spans="1:12" ht="13.8" x14ac:dyDescent="0.3"/>
    <row r="17" spans="2:11" ht="13.8" x14ac:dyDescent="0.3">
      <c r="H17" s="104"/>
      <c r="K17" s="104"/>
    </row>
    <row r="18" spans="2:11" ht="13.8" x14ac:dyDescent="0.3">
      <c r="B18" s="9" t="s">
        <v>333</v>
      </c>
      <c r="C18" s="9"/>
      <c r="D18" s="40"/>
      <c r="H18" s="104"/>
    </row>
    <row r="19" spans="2:11" ht="4.95" customHeight="1" x14ac:dyDescent="0.35">
      <c r="B19" s="33"/>
    </row>
    <row r="20" spans="2:11" ht="13.8" x14ac:dyDescent="0.3">
      <c r="B20" s="397" t="s">
        <v>339</v>
      </c>
      <c r="C20" s="397"/>
      <c r="D20" s="251">
        <f>SUM(H15:L15)</f>
        <v>40179134.468675599</v>
      </c>
      <c r="H20" s="104"/>
    </row>
    <row r="21" spans="2:11" ht="13.8" x14ac:dyDescent="0.3">
      <c r="B21" s="395"/>
      <c r="C21" s="395"/>
      <c r="D21" s="270"/>
      <c r="H21" s="104"/>
    </row>
    <row r="22" spans="2:11" ht="13.8" x14ac:dyDescent="0.3">
      <c r="B22" s="397" t="s">
        <v>340</v>
      </c>
      <c r="C22" s="397"/>
      <c r="D22" s="251">
        <f>$L$13*(1+$D$23)/($D$74-$D$23)</f>
        <v>533328980.0901053</v>
      </c>
      <c r="H22" s="104"/>
    </row>
    <row r="23" spans="2:11" ht="13.8" x14ac:dyDescent="0.3">
      <c r="B23" s="160" t="s">
        <v>341</v>
      </c>
      <c r="C23" s="51"/>
      <c r="D23" s="440">
        <v>0.03</v>
      </c>
      <c r="H23" s="104"/>
    </row>
    <row r="24" spans="2:11" ht="13.8" x14ac:dyDescent="0.3">
      <c r="B24" s="395"/>
      <c r="C24" s="395"/>
      <c r="D24" s="270"/>
      <c r="H24" s="104"/>
    </row>
    <row r="25" spans="2:11" ht="13.8" x14ac:dyDescent="0.3">
      <c r="B25" s="397" t="s">
        <v>342</v>
      </c>
      <c r="C25" s="397"/>
      <c r="D25" s="251">
        <f>D22/(1+$D$74)^L7</f>
        <v>260673732.09876844</v>
      </c>
      <c r="H25" s="104"/>
    </row>
    <row r="26" spans="2:11" ht="13.8" x14ac:dyDescent="0.3">
      <c r="B26" s="160" t="s">
        <v>344</v>
      </c>
      <c r="C26" s="51"/>
      <c r="D26" s="373">
        <f>D25/D28</f>
        <v>0.86644922175049854</v>
      </c>
      <c r="H26" s="104"/>
    </row>
    <row r="27" spans="2:11" ht="13.8" x14ac:dyDescent="0.3">
      <c r="B27" s="396"/>
      <c r="C27" s="395"/>
      <c r="D27" s="374"/>
      <c r="H27" s="104"/>
    </row>
    <row r="28" spans="2:11" ht="14.4" thickBot="1" x14ac:dyDescent="0.35">
      <c r="B28" s="398" t="s">
        <v>343</v>
      </c>
      <c r="C28" s="398"/>
      <c r="D28" s="399">
        <f>D25+D20</f>
        <v>300852866.56744403</v>
      </c>
    </row>
    <row r="29" spans="2:11" ht="14.4" thickTop="1" x14ac:dyDescent="0.3">
      <c r="B29" s="51"/>
      <c r="C29" s="51"/>
      <c r="D29" s="137"/>
    </row>
    <row r="30" spans="2:11" ht="13.8" x14ac:dyDescent="0.3">
      <c r="B30" s="51" t="s">
        <v>345</v>
      </c>
      <c r="C30" s="51"/>
      <c r="D30" s="137">
        <f>'Modelo BP&amp;CF'!G24+'Modelo BP&amp;CF'!G20-'Modelo BP&amp;CF'!G11</f>
        <v>-6533954.4000000004</v>
      </c>
    </row>
    <row r="31" spans="2:11" ht="14.4" thickBot="1" x14ac:dyDescent="0.35">
      <c r="B31" s="398" t="s">
        <v>346</v>
      </c>
      <c r="C31" s="398"/>
      <c r="D31" s="399">
        <f>D28+D30</f>
        <v>294318912.16744405</v>
      </c>
    </row>
    <row r="32" spans="2:11" ht="14.4" thickTop="1" x14ac:dyDescent="0.3"/>
    <row r="33" spans="6:12" ht="13.8" x14ac:dyDescent="0.3"/>
    <row r="34" spans="6:12" ht="13.8" x14ac:dyDescent="0.3"/>
    <row r="35" spans="6:12" ht="18" x14ac:dyDescent="0.3">
      <c r="F35" s="505" t="s">
        <v>349</v>
      </c>
      <c r="G35" s="505"/>
      <c r="H35" s="505"/>
      <c r="I35" s="505"/>
      <c r="J35" s="505"/>
      <c r="K35" s="505"/>
      <c r="L35" s="505"/>
    </row>
    <row r="36" spans="6:12" ht="14.4" x14ac:dyDescent="0.3">
      <c r="F36" s="400"/>
      <c r="G36" s="400"/>
      <c r="H36" s="400"/>
      <c r="I36" s="400"/>
      <c r="J36" s="400"/>
      <c r="K36" s="400"/>
      <c r="L36" s="400"/>
    </row>
    <row r="37" spans="6:12" ht="14.55" customHeight="1" x14ac:dyDescent="0.3">
      <c r="F37" s="400"/>
      <c r="G37" s="400"/>
      <c r="H37" s="509" t="s">
        <v>347</v>
      </c>
      <c r="I37" s="509"/>
      <c r="J37" s="509"/>
      <c r="K37" s="509"/>
      <c r="L37" s="509"/>
    </row>
    <row r="38" spans="6:12" ht="14.4" x14ac:dyDescent="0.3">
      <c r="F38" s="400"/>
      <c r="G38" s="401">
        <f>$D$28/1000000</f>
        <v>300.85286656744404</v>
      </c>
      <c r="H38" s="402">
        <v>1.9999999999999997E-2</v>
      </c>
      <c r="I38" s="402">
        <v>2.4999999999999998E-2</v>
      </c>
      <c r="J38" s="402">
        <v>0.03</v>
      </c>
      <c r="K38" s="402">
        <v>3.4999999999999996E-2</v>
      </c>
      <c r="L38" s="402">
        <v>3.9999999999999994E-2</v>
      </c>
    </row>
    <row r="39" spans="6:12" ht="14.55" customHeight="1" x14ac:dyDescent="0.3">
      <c r="F39" s="510" t="s">
        <v>291</v>
      </c>
      <c r="G39" s="403">
        <v>0.13393031435620742</v>
      </c>
      <c r="H39" s="405">
        <f t="dataTable" ref="H39:L43" dt2D="1" dtr="1" r1="D23" r2="D74" ca="1"/>
        <v>351.38488614702146</v>
      </c>
      <c r="I39" s="405">
        <v>367.02255449257768</v>
      </c>
      <c r="J39" s="405">
        <v>384.16485297828342</v>
      </c>
      <c r="K39" s="405">
        <v>403.03991645086489</v>
      </c>
      <c r="L39" s="405">
        <v>423.92445509681846</v>
      </c>
    </row>
    <row r="40" spans="6:12" ht="14.4" x14ac:dyDescent="0.3">
      <c r="F40" s="510"/>
      <c r="G40" s="403">
        <v>0.14393031435620743</v>
      </c>
      <c r="H40" s="405">
        <v>312.1192179644521</v>
      </c>
      <c r="I40" s="406">
        <v>324.83189809882873</v>
      </c>
      <c r="J40" s="407">
        <v>338.66040769494373</v>
      </c>
      <c r="K40" s="408">
        <v>353.75839949882089</v>
      </c>
      <c r="L40" s="405">
        <v>370.30909467393309</v>
      </c>
    </row>
    <row r="41" spans="6:12" ht="14.4" x14ac:dyDescent="0.3">
      <c r="F41" s="510"/>
      <c r="G41" s="403">
        <v>0.15393031435620744</v>
      </c>
      <c r="H41" s="405">
        <v>279.04763317133882</v>
      </c>
      <c r="I41" s="409">
        <v>289.52743942514121</v>
      </c>
      <c r="J41" s="410">
        <v>300.85286656744404</v>
      </c>
      <c r="K41" s="411">
        <v>313.13056792205424</v>
      </c>
      <c r="L41" s="405">
        <v>326.48591936689627</v>
      </c>
    </row>
    <row r="42" spans="6:12" ht="14.4" x14ac:dyDescent="0.3">
      <c r="F42" s="510"/>
      <c r="G42" s="403">
        <v>0.16393031435620745</v>
      </c>
      <c r="H42" s="405">
        <v>250.86614462428679</v>
      </c>
      <c r="I42" s="412">
        <v>259.60889953613804</v>
      </c>
      <c r="J42" s="413">
        <v>269.00443831950321</v>
      </c>
      <c r="K42" s="414">
        <v>279.128707101727</v>
      </c>
      <c r="L42" s="405">
        <v>290.06990827331958</v>
      </c>
    </row>
    <row r="43" spans="6:12" ht="14.4" x14ac:dyDescent="0.3">
      <c r="F43" s="510"/>
      <c r="G43" s="403">
        <v>0.17393031435620745</v>
      </c>
      <c r="H43" s="405">
        <v>226.61023175361382</v>
      </c>
      <c r="I43" s="405">
        <v>233.97957832562255</v>
      </c>
      <c r="J43" s="405">
        <v>241.86093285126995</v>
      </c>
      <c r="K43" s="405">
        <v>250.30957570143957</v>
      </c>
      <c r="L43" s="405">
        <v>259.38904234163618</v>
      </c>
    </row>
    <row r="44" spans="6:12" ht="14.4" x14ac:dyDescent="0.3">
      <c r="F44" s="400"/>
      <c r="G44" s="400"/>
      <c r="H44" s="400"/>
      <c r="I44" s="400"/>
      <c r="J44" s="400"/>
      <c r="K44" s="400"/>
      <c r="L44" s="400"/>
    </row>
    <row r="45" spans="6:12" ht="14.4" x14ac:dyDescent="0.3">
      <c r="F45" s="404"/>
      <c r="G45" s="404"/>
      <c r="H45" s="404"/>
      <c r="I45" s="404"/>
      <c r="J45" s="404"/>
      <c r="K45" s="404"/>
      <c r="L45" s="404"/>
    </row>
    <row r="46" spans="6:12" ht="18" x14ac:dyDescent="0.3">
      <c r="F46" s="505" t="s">
        <v>348</v>
      </c>
      <c r="G46" s="505"/>
      <c r="H46" s="505"/>
      <c r="I46" s="505"/>
      <c r="J46" s="505"/>
      <c r="K46" s="505"/>
      <c r="L46" s="505"/>
    </row>
    <row r="47" spans="6:12" ht="14.4" x14ac:dyDescent="0.3">
      <c r="F47" s="400"/>
      <c r="G47" s="400"/>
      <c r="H47" s="400"/>
      <c r="I47" s="400"/>
      <c r="J47" s="400"/>
      <c r="K47" s="400"/>
      <c r="L47" s="400"/>
    </row>
    <row r="48" spans="6:12" ht="14.4" x14ac:dyDescent="0.3">
      <c r="F48" s="400"/>
      <c r="G48" s="400"/>
      <c r="H48" s="509" t="s">
        <v>347</v>
      </c>
      <c r="I48" s="509"/>
      <c r="J48" s="509"/>
      <c r="K48" s="509"/>
      <c r="L48" s="509"/>
    </row>
    <row r="49" spans="1:12" ht="14.4" x14ac:dyDescent="0.3">
      <c r="F49" s="400"/>
      <c r="G49" s="401">
        <f>$D$31/1000000</f>
        <v>294.31891216744407</v>
      </c>
      <c r="H49" s="402">
        <v>1.9999999999999997E-2</v>
      </c>
      <c r="I49" s="402">
        <v>2.4999999999999998E-2</v>
      </c>
      <c r="J49" s="402">
        <v>0.03</v>
      </c>
      <c r="K49" s="402">
        <v>3.4999999999999996E-2</v>
      </c>
      <c r="L49" s="402">
        <v>3.9999999999999994E-2</v>
      </c>
    </row>
    <row r="50" spans="1:12" ht="14.55" customHeight="1" x14ac:dyDescent="0.3">
      <c r="F50" s="510" t="s">
        <v>291</v>
      </c>
      <c r="G50" s="403">
        <v>0.13393031435620742</v>
      </c>
      <c r="H50" s="405">
        <f t="dataTable" ref="H50:L54" dt2D="1" dtr="1" r1="D23" r2="D74"/>
        <v>344.85093174702149</v>
      </c>
      <c r="I50" s="405">
        <v>360.48860009257771</v>
      </c>
      <c r="J50" s="405">
        <v>377.63089857828345</v>
      </c>
      <c r="K50" s="405">
        <v>396.50596205086492</v>
      </c>
      <c r="L50" s="405">
        <v>417.39050069681849</v>
      </c>
    </row>
    <row r="51" spans="1:12" ht="14.4" x14ac:dyDescent="0.3">
      <c r="F51" s="510"/>
      <c r="G51" s="403">
        <v>0.14393031435620743</v>
      </c>
      <c r="H51" s="405">
        <v>305.58526356445213</v>
      </c>
      <c r="I51" s="406">
        <v>318.29794369882876</v>
      </c>
      <c r="J51" s="407">
        <v>332.12645329494376</v>
      </c>
      <c r="K51" s="408">
        <v>347.22444509882092</v>
      </c>
      <c r="L51" s="405">
        <v>363.77514027393312</v>
      </c>
    </row>
    <row r="52" spans="1:12" ht="14.4" x14ac:dyDescent="0.3">
      <c r="F52" s="510"/>
      <c r="G52" s="403">
        <v>0.15393031435620744</v>
      </c>
      <c r="H52" s="405">
        <v>272.51367877133885</v>
      </c>
      <c r="I52" s="409">
        <v>282.99348502514124</v>
      </c>
      <c r="J52" s="410">
        <v>294.31891216744407</v>
      </c>
      <c r="K52" s="411">
        <v>306.59661352205427</v>
      </c>
      <c r="L52" s="405">
        <v>319.9519649668963</v>
      </c>
    </row>
    <row r="53" spans="1:12" ht="14.4" x14ac:dyDescent="0.3">
      <c r="F53" s="510"/>
      <c r="G53" s="403">
        <v>0.16393031435620745</v>
      </c>
      <c r="H53" s="405">
        <v>244.33219022428679</v>
      </c>
      <c r="I53" s="412">
        <v>253.07494513613801</v>
      </c>
      <c r="J53" s="413">
        <v>262.47048391950318</v>
      </c>
      <c r="K53" s="414">
        <v>272.59475270172703</v>
      </c>
      <c r="L53" s="405">
        <v>283.53595387331961</v>
      </c>
    </row>
    <row r="54" spans="1:12" ht="14.4" x14ac:dyDescent="0.3">
      <c r="F54" s="510"/>
      <c r="G54" s="403">
        <v>0.17393031435620745</v>
      </c>
      <c r="H54" s="405">
        <v>220.07627735361382</v>
      </c>
      <c r="I54" s="405">
        <v>227.44562392562256</v>
      </c>
      <c r="J54" s="405">
        <v>235.32697845126995</v>
      </c>
      <c r="K54" s="405">
        <v>243.77562130143954</v>
      </c>
      <c r="L54" s="405">
        <v>252.85508794163619</v>
      </c>
    </row>
    <row r="55" spans="1:12" ht="13.8" x14ac:dyDescent="0.3">
      <c r="F55" s="26"/>
      <c r="G55" s="26"/>
      <c r="H55" s="26"/>
      <c r="I55" s="26"/>
      <c r="J55" s="26"/>
      <c r="K55" s="26"/>
      <c r="L55" s="26"/>
    </row>
    <row r="56" spans="1:12" ht="13.8" x14ac:dyDescent="0.3">
      <c r="F56" s="26"/>
      <c r="G56" s="26"/>
      <c r="H56" s="26"/>
      <c r="I56" s="26"/>
      <c r="J56" s="26"/>
      <c r="K56" s="26"/>
      <c r="L56" s="26"/>
    </row>
    <row r="57" spans="1:12" ht="14.55" customHeight="1" x14ac:dyDescent="0.3">
      <c r="B57" s="9"/>
      <c r="C57" s="9"/>
      <c r="D57" s="40"/>
      <c r="E57" s="40"/>
      <c r="F57" s="40"/>
      <c r="G57" s="40"/>
      <c r="H57" s="40"/>
      <c r="I57" s="40"/>
      <c r="J57" s="40"/>
      <c r="K57" s="40"/>
      <c r="L57" s="40"/>
    </row>
    <row r="58" spans="1:12" ht="13.8" x14ac:dyDescent="0.3">
      <c r="A58" s="8" t="s">
        <v>2</v>
      </c>
      <c r="B58" s="9" t="s">
        <v>291</v>
      </c>
      <c r="C58" s="9"/>
      <c r="D58" s="40"/>
      <c r="E58" s="40"/>
      <c r="F58" s="40"/>
      <c r="G58" s="40"/>
      <c r="H58" s="40"/>
      <c r="I58" s="40"/>
      <c r="J58" s="40"/>
      <c r="K58" s="40"/>
      <c r="L58" s="40"/>
    </row>
    <row r="59" spans="1:12" ht="4.95" customHeight="1" x14ac:dyDescent="0.3">
      <c r="F59" s="26"/>
      <c r="G59" s="26"/>
      <c r="H59" s="26"/>
      <c r="I59" s="26"/>
      <c r="J59" s="26"/>
      <c r="K59" s="26"/>
      <c r="L59" s="26"/>
    </row>
    <row r="60" spans="1:12" ht="3" customHeight="1" x14ac:dyDescent="0.3">
      <c r="A60" s="8"/>
      <c r="B60" s="13"/>
      <c r="C60" s="112"/>
      <c r="D60" s="203"/>
      <c r="E60" s="26"/>
      <c r="F60" s="26"/>
      <c r="G60" s="13"/>
      <c r="H60" s="112"/>
      <c r="I60" s="203"/>
      <c r="J60" s="13"/>
      <c r="K60" s="26"/>
      <c r="L60" s="26"/>
    </row>
    <row r="61" spans="1:12" ht="13.8" x14ac:dyDescent="0.3">
      <c r="A61" s="8"/>
      <c r="B61" s="377" t="s">
        <v>314</v>
      </c>
      <c r="C61" s="378"/>
      <c r="D61" s="387">
        <v>3.2649999999999998E-2</v>
      </c>
      <c r="E61" s="390">
        <v>1</v>
      </c>
      <c r="F61" s="26"/>
      <c r="G61" s="504" t="s">
        <v>307</v>
      </c>
      <c r="H61" s="504"/>
      <c r="I61" s="504"/>
      <c r="J61" s="504"/>
      <c r="K61" s="26"/>
      <c r="L61" s="26"/>
    </row>
    <row r="62" spans="1:12" ht="13.05" customHeight="1" x14ac:dyDescent="0.3">
      <c r="B62" s="83" t="s">
        <v>315</v>
      </c>
      <c r="C62" s="136"/>
      <c r="D62" s="360">
        <v>3.0099999999999998E-2</v>
      </c>
      <c r="E62" s="390">
        <v>2</v>
      </c>
      <c r="G62" s="384"/>
      <c r="H62" s="381" t="s">
        <v>294</v>
      </c>
      <c r="I62" s="381" t="s">
        <v>309</v>
      </c>
      <c r="J62" s="381" t="s">
        <v>308</v>
      </c>
      <c r="K62" s="130"/>
      <c r="L62" s="130"/>
    </row>
    <row r="63" spans="1:12" ht="13.05" customHeight="1" x14ac:dyDescent="0.3">
      <c r="B63" s="375" t="s">
        <v>317</v>
      </c>
      <c r="C63" s="143"/>
      <c r="D63" s="376">
        <v>3.7199999999999997E-2</v>
      </c>
      <c r="E63" s="390">
        <v>3</v>
      </c>
      <c r="G63" s="166" t="s">
        <v>323</v>
      </c>
      <c r="H63" s="357">
        <f>'Empresas Comparáveis'!$N$75</f>
        <v>1.21</v>
      </c>
      <c r="I63" s="357">
        <f>H63-_xlfn.STDEV.S('Empresas Comparáveis'!$N$63:$N$71)</f>
        <v>0.71177816185959886</v>
      </c>
      <c r="J63" s="357">
        <f>H63+_xlfn.STDEV.S('Empresas Comparáveis'!$N$63:$N$71)</f>
        <v>1.7082218381404011</v>
      </c>
      <c r="K63" s="130"/>
      <c r="L63" s="130"/>
    </row>
    <row r="64" spans="1:12" ht="13.05" customHeight="1" x14ac:dyDescent="0.3">
      <c r="B64" s="377" t="s">
        <v>316</v>
      </c>
      <c r="C64" s="378"/>
      <c r="D64" s="388">
        <f>H64*(1+(1-Premissas!$C$57)*(H67/H66))</f>
        <v>0.97603292353041382</v>
      </c>
      <c r="E64" s="390"/>
      <c r="F64" s="130"/>
      <c r="G64" s="349" t="s">
        <v>324</v>
      </c>
      <c r="H64" s="357">
        <f>'Empresas Comparáveis'!$O$75</f>
        <v>0.62378437954108257</v>
      </c>
      <c r="I64" s="357">
        <f>H64-_xlfn.STDEV.S('Empresas Comparáveis'!$O$63:$O$71)</f>
        <v>0.27914133967185245</v>
      </c>
      <c r="J64" s="357">
        <f>H64+_xlfn.STDEV.S('Empresas Comparáveis'!$O$63:$O$71)</f>
        <v>0.96842741941031263</v>
      </c>
      <c r="K64" s="130"/>
      <c r="L64" s="130"/>
    </row>
    <row r="65" spans="1:12" ht="13.05" customHeight="1" x14ac:dyDescent="0.3">
      <c r="B65" s="141" t="s">
        <v>326</v>
      </c>
      <c r="C65" s="136"/>
      <c r="D65" s="373">
        <f>$H$66</f>
        <v>0.53890924768269022</v>
      </c>
      <c r="E65" s="390"/>
      <c r="F65" s="130"/>
      <c r="G65" s="349" t="s">
        <v>206</v>
      </c>
      <c r="H65" s="361">
        <f>(('Empresas Comparáveis'!$H$57+'Empresas Comparáveis'!$K$14)/2)</f>
        <v>0.85560000000000003</v>
      </c>
      <c r="I65" s="361">
        <f>(('Empresas Comparáveis'!$H$57+'Empresas Comparáveis'!$K$14)/2)+_xlfn.STDEV.S('Empresas Comparáveis'!$G$45:$G$53,'Empresas Comparáveis'!$K$8:$K$10)</f>
        <v>1.224984686049488</v>
      </c>
      <c r="J65" s="361">
        <f>(('Empresas Comparáveis'!$H$57+'Empresas Comparáveis'!$K$14)/2)-_xlfn.STDEV.S('Empresas Comparáveis'!$G$45:$G$53,'Empresas Comparáveis'!$K$8:$K$10)</f>
        <v>0.48621531395051215</v>
      </c>
      <c r="K65" s="130"/>
      <c r="L65" s="130"/>
    </row>
    <row r="66" spans="1:12" ht="13.05" customHeight="1" x14ac:dyDescent="0.3">
      <c r="B66" s="142" t="s">
        <v>325</v>
      </c>
      <c r="C66" s="143"/>
      <c r="D66" s="374">
        <f>$H$67</f>
        <v>0.46109075231730978</v>
      </c>
      <c r="E66" s="390"/>
      <c r="F66" s="130"/>
      <c r="G66" s="166" t="s">
        <v>326</v>
      </c>
      <c r="H66" s="361">
        <f>1/(H65+1)</f>
        <v>0.53890924768269022</v>
      </c>
      <c r="I66" s="361">
        <f>1/(I65+1)</f>
        <v>0.44944129560528495</v>
      </c>
      <c r="J66" s="361">
        <f>1/(J65+1)</f>
        <v>0.67285001749975104</v>
      </c>
      <c r="K66" s="130"/>
      <c r="L66" s="130"/>
    </row>
    <row r="67" spans="1:12" ht="13.05" customHeight="1" x14ac:dyDescent="0.3">
      <c r="B67" s="79" t="s">
        <v>318</v>
      </c>
      <c r="C67" s="81"/>
      <c r="D67" s="389">
        <f>D61+D62+D64*D63</f>
        <v>9.9058424755331387E-2</v>
      </c>
      <c r="E67" s="390"/>
      <c r="F67" s="130"/>
      <c r="G67" s="349" t="s">
        <v>325</v>
      </c>
      <c r="H67" s="361">
        <f>1-H66</f>
        <v>0.46109075231730978</v>
      </c>
      <c r="I67" s="361">
        <f t="shared" ref="I67:J67" si="1">1-I66</f>
        <v>0.5505587043947151</v>
      </c>
      <c r="J67" s="361">
        <f t="shared" si="1"/>
        <v>0.32714998250024896</v>
      </c>
      <c r="K67" s="130"/>
      <c r="L67" s="130"/>
    </row>
    <row r="68" spans="1:12" ht="13.05" customHeight="1" thickBot="1" x14ac:dyDescent="0.35">
      <c r="B68" s="141" t="s">
        <v>319</v>
      </c>
      <c r="C68" s="136"/>
      <c r="D68" s="360">
        <f>Macro!$G$11</f>
        <v>0.10059999999999999</v>
      </c>
      <c r="E68" s="390"/>
      <c r="F68" s="130"/>
      <c r="G68" s="382" t="s">
        <v>331</v>
      </c>
      <c r="H68" s="383">
        <f>'Empresas Comparáveis'!$P$57</f>
        <v>0.10219816069699905</v>
      </c>
      <c r="I68" s="383">
        <f>H68-_xlfn.STDEV.S('Empresas Comparáveis'!$P$45:$P$53)</f>
        <v>8.9697430858686256E-2</v>
      </c>
      <c r="J68" s="383">
        <f>H68+_xlfn.STDEV.S('Empresas Comparáveis'!$P$45:$P$53)</f>
        <v>0.11469889053531185</v>
      </c>
      <c r="K68" s="130"/>
      <c r="L68" s="130"/>
    </row>
    <row r="69" spans="1:12" ht="13.05" customHeight="1" thickTop="1" x14ac:dyDescent="0.3">
      <c r="B69" s="142" t="s">
        <v>320</v>
      </c>
      <c r="C69" s="143"/>
      <c r="D69" s="376">
        <f>Macro!$G$16</f>
        <v>3.3000000000000002E-2</v>
      </c>
      <c r="E69" s="390"/>
      <c r="F69" s="130"/>
      <c r="G69" s="130"/>
      <c r="H69" s="130"/>
      <c r="I69" s="130"/>
      <c r="J69" s="130"/>
      <c r="K69" s="130"/>
      <c r="L69" s="130"/>
    </row>
    <row r="70" spans="1:12" ht="13.05" customHeight="1" x14ac:dyDescent="0.3">
      <c r="B70" s="79" t="s">
        <v>321</v>
      </c>
      <c r="C70" s="81"/>
      <c r="D70" s="369">
        <v>0.04</v>
      </c>
      <c r="E70" s="390"/>
      <c r="F70" s="130"/>
      <c r="G70" s="130"/>
      <c r="H70" s="130"/>
      <c r="I70" s="130"/>
      <c r="J70" s="130"/>
      <c r="K70" s="130"/>
      <c r="L70" s="130"/>
    </row>
    <row r="71" spans="1:12" ht="13.05" customHeight="1" x14ac:dyDescent="0.3">
      <c r="B71" s="370" t="s">
        <v>332</v>
      </c>
      <c r="C71" s="136"/>
      <c r="D71" s="371">
        <f>(1+D67)*(1+D68)/(1+D69)-1+D70</f>
        <v>0.21098131876642598</v>
      </c>
      <c r="E71" s="390"/>
      <c r="F71" s="130"/>
      <c r="G71" s="130"/>
      <c r="H71" s="130"/>
      <c r="I71" s="130"/>
      <c r="J71" s="130"/>
      <c r="K71" s="130"/>
      <c r="L71" s="130"/>
    </row>
    <row r="72" spans="1:12" ht="13.05" customHeight="1" x14ac:dyDescent="0.3">
      <c r="B72" s="379" t="s">
        <v>331</v>
      </c>
      <c r="C72" s="143"/>
      <c r="D72" s="380">
        <f>H68+3%</f>
        <v>0.13219816069699905</v>
      </c>
      <c r="E72" s="390"/>
      <c r="F72" s="130"/>
      <c r="G72" s="130"/>
      <c r="H72" s="130"/>
      <c r="I72" s="130"/>
      <c r="J72" s="130"/>
      <c r="K72" s="130"/>
      <c r="L72" s="130"/>
    </row>
    <row r="73" spans="1:12" ht="4.95" customHeight="1" x14ac:dyDescent="0.3">
      <c r="F73" s="26"/>
      <c r="G73" s="26"/>
      <c r="H73" s="26"/>
      <c r="I73" s="26"/>
      <c r="J73" s="26"/>
      <c r="K73" s="26"/>
      <c r="L73" s="26"/>
    </row>
    <row r="74" spans="1:12" ht="13.05" customHeight="1" x14ac:dyDescent="0.3">
      <c r="B74" s="372" t="s">
        <v>322</v>
      </c>
      <c r="C74" s="13"/>
      <c r="D74" s="203">
        <f>D71*D65+(1-34%)*D72*D66</f>
        <v>0.15393031435620744</v>
      </c>
      <c r="E74" s="130"/>
      <c r="F74" s="130"/>
      <c r="G74" s="130"/>
      <c r="H74" s="130"/>
      <c r="I74" s="130"/>
      <c r="J74" s="130"/>
      <c r="K74" s="130"/>
      <c r="L74" s="130"/>
    </row>
    <row r="75" spans="1:12" ht="13.05" customHeight="1" x14ac:dyDescent="0.3">
      <c r="B75" s="11"/>
      <c r="C75" s="16"/>
      <c r="D75" s="99"/>
      <c r="E75" s="130"/>
      <c r="F75" s="130"/>
      <c r="G75" s="130"/>
      <c r="H75" s="130"/>
      <c r="I75" s="130"/>
      <c r="J75" s="130"/>
      <c r="K75" s="130"/>
      <c r="L75" s="130"/>
    </row>
    <row r="76" spans="1:12" ht="13.05" customHeight="1" x14ac:dyDescent="0.3">
      <c r="A76" s="415">
        <v>1</v>
      </c>
      <c r="B76" s="390" t="s">
        <v>401</v>
      </c>
      <c r="C76" s="16"/>
      <c r="D76" s="99"/>
      <c r="E76" s="130"/>
      <c r="F76" s="130"/>
      <c r="G76" s="130"/>
      <c r="H76" s="130"/>
      <c r="I76" s="130"/>
      <c r="J76" s="130"/>
      <c r="K76" s="130"/>
      <c r="L76" s="130"/>
    </row>
    <row r="77" spans="1:12" ht="13.05" customHeight="1" x14ac:dyDescent="0.3">
      <c r="A77" s="415">
        <v>2</v>
      </c>
      <c r="B77" s="390" t="s">
        <v>330</v>
      </c>
      <c r="C77" s="16"/>
      <c r="D77" s="99"/>
      <c r="E77" s="130"/>
      <c r="F77" s="130"/>
      <c r="G77" s="130"/>
      <c r="H77" s="130"/>
      <c r="I77" s="130"/>
      <c r="J77" s="130"/>
      <c r="K77" s="130"/>
      <c r="L77" s="130"/>
    </row>
    <row r="78" spans="1:12" ht="13.05" customHeight="1" x14ac:dyDescent="0.3">
      <c r="A78" s="415">
        <v>3</v>
      </c>
      <c r="B78" s="390" t="s">
        <v>329</v>
      </c>
      <c r="C78" s="16"/>
      <c r="D78" s="99"/>
      <c r="G78" s="130"/>
      <c r="H78" s="130"/>
      <c r="I78" s="130"/>
      <c r="J78" s="130"/>
    </row>
    <row r="79" spans="1:12" ht="13.05" customHeight="1" x14ac:dyDescent="0.3"/>
    <row r="80" spans="1:12" ht="14.55" customHeight="1" x14ac:dyDescent="0.3">
      <c r="B80" s="9"/>
      <c r="C80" s="9"/>
      <c r="D80" s="40"/>
      <c r="E80" s="40"/>
      <c r="F80" s="40"/>
      <c r="G80" s="40"/>
      <c r="H80" s="40"/>
      <c r="I80" s="40"/>
      <c r="J80" s="40"/>
      <c r="K80" s="40"/>
      <c r="L80" s="40"/>
    </row>
    <row r="81" spans="1:15" ht="13.8" x14ac:dyDescent="0.3">
      <c r="A81" s="8" t="s">
        <v>2</v>
      </c>
      <c r="B81" s="9" t="s">
        <v>350</v>
      </c>
      <c r="C81" s="9"/>
      <c r="D81" s="40"/>
      <c r="E81" s="40"/>
      <c r="F81" s="40"/>
      <c r="G81" s="40"/>
      <c r="H81" s="40"/>
      <c r="I81" s="40"/>
      <c r="J81" s="40"/>
      <c r="K81" s="40"/>
      <c r="L81" s="40"/>
    </row>
    <row r="82" spans="1:15" ht="4.95" customHeight="1" x14ac:dyDescent="0.3">
      <c r="F82" s="26"/>
      <c r="G82" s="26"/>
      <c r="H82" s="26"/>
      <c r="I82" s="26"/>
      <c r="J82" s="26"/>
      <c r="K82" s="26"/>
      <c r="L82" s="26"/>
    </row>
    <row r="83" spans="1:15" ht="13.05" customHeight="1" x14ac:dyDescent="0.3">
      <c r="B83" s="9"/>
      <c r="C83" s="9"/>
      <c r="D83" s="506" t="s">
        <v>351</v>
      </c>
      <c r="E83" s="506"/>
      <c r="F83" s="507"/>
      <c r="G83" s="508" t="s">
        <v>279</v>
      </c>
      <c r="H83" s="506"/>
      <c r="I83" s="507"/>
      <c r="J83" s="508" t="s">
        <v>396</v>
      </c>
      <c r="K83" s="506"/>
      <c r="L83" s="506"/>
      <c r="M83" s="46"/>
      <c r="N83" s="46"/>
      <c r="O83" s="46"/>
    </row>
    <row r="84" spans="1:15" ht="13.05" customHeight="1" x14ac:dyDescent="0.3">
      <c r="B84" s="9" t="s">
        <v>352</v>
      </c>
      <c r="C84" s="9"/>
      <c r="D84" s="40" t="s">
        <v>353</v>
      </c>
      <c r="E84" s="40" t="s">
        <v>294</v>
      </c>
      <c r="F84" s="40" t="s">
        <v>354</v>
      </c>
      <c r="G84" s="416" t="s">
        <v>353</v>
      </c>
      <c r="H84" s="40" t="s">
        <v>294</v>
      </c>
      <c r="I84" s="40" t="s">
        <v>354</v>
      </c>
      <c r="J84" s="416" t="s">
        <v>353</v>
      </c>
      <c r="K84" s="40" t="s">
        <v>294</v>
      </c>
      <c r="L84" s="40" t="s">
        <v>354</v>
      </c>
      <c r="M84" s="46"/>
      <c r="N84" s="46"/>
      <c r="O84" s="46"/>
    </row>
    <row r="85" spans="1:15" ht="13.05" customHeight="1" x14ac:dyDescent="0.3">
      <c r="B85" s="26" t="s">
        <v>355</v>
      </c>
      <c r="D85" s="218">
        <f>'Empresas Comparáveis'!$I$98</f>
        <v>3.5</v>
      </c>
      <c r="E85" s="218">
        <f>'Empresas Comparáveis'!$I$96</f>
        <v>10</v>
      </c>
      <c r="F85" s="218">
        <f>'Empresas Comparáveis'!$I$97</f>
        <v>18.3</v>
      </c>
      <c r="G85" s="218">
        <f>'Empresas Comparáveis'!$E$77</f>
        <v>6.9</v>
      </c>
      <c r="H85" s="218">
        <f>'Empresas Comparáveis'!$E$75</f>
        <v>10.9</v>
      </c>
      <c r="I85" s="218">
        <f>'Empresas Comparáveis'!$E$76</f>
        <v>15.7</v>
      </c>
      <c r="J85" s="218">
        <f t="shared" ref="J85" si="2">J88/J92</f>
        <v>9.7146950101729548</v>
      </c>
      <c r="K85" s="218">
        <f>K88/K92</f>
        <v>12.084191552491285</v>
      </c>
      <c r="L85" s="218">
        <f t="shared" ref="L85:L86" si="3">L88/L92</f>
        <v>15.430538269721062</v>
      </c>
      <c r="M85" s="46"/>
      <c r="N85" s="46"/>
      <c r="O85" s="46"/>
    </row>
    <row r="86" spans="1:15" ht="13.05" customHeight="1" x14ac:dyDescent="0.3">
      <c r="B86" s="26" t="s">
        <v>356</v>
      </c>
      <c r="D86" s="218">
        <f>'Empresas Comparáveis'!$H$98</f>
        <v>0.3</v>
      </c>
      <c r="E86" s="218">
        <f>'Empresas Comparáveis'!$H$96</f>
        <v>1.1000000000000001</v>
      </c>
      <c r="F86" s="218">
        <f>'Empresas Comparáveis'!$H$97</f>
        <v>4.9000000000000004</v>
      </c>
      <c r="G86" s="218">
        <f>'Empresas Comparáveis'!$D$77</f>
        <v>0.6</v>
      </c>
      <c r="H86" s="218">
        <f>'Empresas Comparáveis'!$D$75</f>
        <v>1.8</v>
      </c>
      <c r="I86" s="218">
        <f>'Empresas Comparáveis'!$D$76</f>
        <v>3.4</v>
      </c>
      <c r="J86" s="218">
        <f t="shared" ref="J86" si="4">J89/J93</f>
        <v>2.2394530819562033</v>
      </c>
      <c r="K86" s="218">
        <f>K89/K93</f>
        <v>2.7856746904392966</v>
      </c>
      <c r="L86" s="218">
        <f t="shared" si="3"/>
        <v>3.5570819720211428</v>
      </c>
      <c r="M86" s="46"/>
      <c r="N86" s="46"/>
      <c r="O86" s="46"/>
    </row>
    <row r="87" spans="1:15" ht="13.05" customHeight="1" x14ac:dyDescent="0.3">
      <c r="D87" s="218"/>
      <c r="E87" s="218"/>
      <c r="F87" s="218"/>
      <c r="I87" s="218"/>
      <c r="M87" s="46"/>
      <c r="N87" s="46"/>
      <c r="O87" s="46"/>
    </row>
    <row r="88" spans="1:15" ht="13.05" customHeight="1" x14ac:dyDescent="0.3">
      <c r="B88" s="391" t="s">
        <v>359</v>
      </c>
      <c r="C88" s="391"/>
      <c r="D88" s="418">
        <f t="shared" ref="D88:D89" si="5">D85*D92</f>
        <v>87.1374</v>
      </c>
      <c r="E88" s="418">
        <f t="shared" ref="E88:I88" si="6">E85*E92</f>
        <v>248.964</v>
      </c>
      <c r="F88" s="418">
        <f t="shared" si="6"/>
        <v>455.60412000000002</v>
      </c>
      <c r="G88" s="418">
        <f t="shared" si="6"/>
        <v>171.78516000000002</v>
      </c>
      <c r="H88" s="418">
        <f t="shared" si="6"/>
        <v>271.37076000000002</v>
      </c>
      <c r="I88" s="418">
        <f t="shared" si="6"/>
        <v>390.87347999999997</v>
      </c>
      <c r="J88" s="418">
        <f>$J$43</f>
        <v>241.86093285126995</v>
      </c>
      <c r="K88" s="418">
        <f>$J$41</f>
        <v>300.85286656744404</v>
      </c>
      <c r="L88" s="418">
        <f>$J$39</f>
        <v>384.16485297828342</v>
      </c>
      <c r="M88" s="46"/>
      <c r="N88" s="46"/>
      <c r="O88" s="46"/>
    </row>
    <row r="89" spans="1:15" ht="13.05" customHeight="1" x14ac:dyDescent="0.3">
      <c r="B89" s="26" t="s">
        <v>360</v>
      </c>
      <c r="D89" s="417">
        <f t="shared" si="5"/>
        <v>32.4</v>
      </c>
      <c r="E89" s="417">
        <f t="shared" ref="E89:I89" si="7">E86*E93</f>
        <v>118.80000000000001</v>
      </c>
      <c r="F89" s="417">
        <f t="shared" si="7"/>
        <v>529.20000000000005</v>
      </c>
      <c r="G89" s="417">
        <f t="shared" si="7"/>
        <v>64.8</v>
      </c>
      <c r="H89" s="417">
        <f t="shared" si="7"/>
        <v>194.4</v>
      </c>
      <c r="I89" s="417">
        <f t="shared" si="7"/>
        <v>367.2</v>
      </c>
      <c r="J89" s="417">
        <f>$J$43</f>
        <v>241.86093285126995</v>
      </c>
      <c r="K89" s="417">
        <f>$J$41</f>
        <v>300.85286656744404</v>
      </c>
      <c r="L89" s="417">
        <f>$J$39</f>
        <v>384.16485297828342</v>
      </c>
      <c r="M89" s="46"/>
      <c r="N89" s="46"/>
      <c r="O89" s="46"/>
    </row>
    <row r="90" spans="1:15" ht="13.05" customHeight="1" x14ac:dyDescent="0.3">
      <c r="M90" s="46"/>
      <c r="N90" s="46"/>
      <c r="O90" s="46"/>
    </row>
    <row r="91" spans="1:15" ht="13.05" customHeight="1" x14ac:dyDescent="0.3">
      <c r="B91" s="391" t="s">
        <v>1</v>
      </c>
      <c r="C91" s="391"/>
      <c r="D91" s="392"/>
      <c r="E91" s="392"/>
      <c r="F91" s="392"/>
      <c r="G91" s="392"/>
      <c r="H91" s="392"/>
      <c r="I91" s="392"/>
      <c r="J91" s="392"/>
      <c r="K91" s="392"/>
      <c r="L91" s="392"/>
      <c r="M91" s="46"/>
      <c r="N91" s="46"/>
      <c r="O91" s="46"/>
    </row>
    <row r="92" spans="1:15" ht="13.05" customHeight="1" x14ac:dyDescent="0.3">
      <c r="B92" s="397" t="s">
        <v>357</v>
      </c>
      <c r="C92" s="397"/>
      <c r="D92" s="251">
        <f>'Modelo DRE'!$G$25/1000000</f>
        <v>24.8964</v>
      </c>
      <c r="E92" s="251">
        <f>'Modelo DRE'!$G$25/1000000</f>
        <v>24.8964</v>
      </c>
      <c r="F92" s="251">
        <f>'Modelo DRE'!$G$25/1000000</f>
        <v>24.8964</v>
      </c>
      <c r="G92" s="251">
        <f>'Modelo DRE'!$G$25/1000000</f>
        <v>24.8964</v>
      </c>
      <c r="H92" s="251">
        <f>'Modelo DRE'!$G$25/1000000</f>
        <v>24.8964</v>
      </c>
      <c r="I92" s="251">
        <f>'Modelo DRE'!$G$25/1000000</f>
        <v>24.8964</v>
      </c>
      <c r="J92" s="251">
        <f>'Modelo DRE'!$G$25/1000000</f>
        <v>24.8964</v>
      </c>
      <c r="K92" s="251">
        <f>'Modelo DRE'!$G$25/1000000</f>
        <v>24.8964</v>
      </c>
      <c r="L92" s="251">
        <f>'Modelo DRE'!$G$25/1000000</f>
        <v>24.8964</v>
      </c>
      <c r="M92" s="46"/>
      <c r="N92" s="46"/>
      <c r="O92" s="46"/>
    </row>
    <row r="93" spans="1:15" ht="13.05" customHeight="1" thickBot="1" x14ac:dyDescent="0.35">
      <c r="B93" s="419" t="s">
        <v>358</v>
      </c>
      <c r="C93" s="419"/>
      <c r="D93" s="420">
        <f>'Modelo DRE'!$G$8/1000000</f>
        <v>108</v>
      </c>
      <c r="E93" s="420">
        <f>'Modelo DRE'!$G$8/1000000</f>
        <v>108</v>
      </c>
      <c r="F93" s="420">
        <f>'Modelo DRE'!$G$8/1000000</f>
        <v>108</v>
      </c>
      <c r="G93" s="420">
        <f>'Modelo DRE'!$G$8/1000000</f>
        <v>108</v>
      </c>
      <c r="H93" s="420">
        <f>'Modelo DRE'!$G$8/1000000</f>
        <v>108</v>
      </c>
      <c r="I93" s="420">
        <f>'Modelo DRE'!$G$8/1000000</f>
        <v>108</v>
      </c>
      <c r="J93" s="420">
        <f>'Modelo DRE'!$G$8/1000000</f>
        <v>108</v>
      </c>
      <c r="K93" s="420">
        <f>'Modelo DRE'!$G$8/1000000</f>
        <v>108</v>
      </c>
      <c r="L93" s="420">
        <f>'Modelo DRE'!$G$8/1000000</f>
        <v>108</v>
      </c>
      <c r="M93" s="46"/>
      <c r="N93" s="46"/>
      <c r="O93" s="46"/>
    </row>
    <row r="94" spans="1:15" ht="13.05" customHeight="1" thickTop="1" x14ac:dyDescent="0.3"/>
    <row r="95" spans="1:15" ht="13.05" customHeight="1" x14ac:dyDescent="0.3"/>
    <row r="96" spans="1:15" ht="14.55" customHeight="1" x14ac:dyDescent="0.3">
      <c r="B96" s="9"/>
      <c r="C96" s="9"/>
      <c r="D96" s="40"/>
      <c r="E96" s="40"/>
      <c r="F96" s="40"/>
      <c r="G96" s="40"/>
      <c r="H96" s="40"/>
      <c r="I96" s="40"/>
      <c r="J96" s="40"/>
      <c r="K96" s="40"/>
      <c r="L96" s="40"/>
    </row>
    <row r="97" spans="1:12" ht="13.8" x14ac:dyDescent="0.3">
      <c r="A97" s="8" t="s">
        <v>2</v>
      </c>
      <c r="B97" s="9" t="s">
        <v>395</v>
      </c>
      <c r="C97" s="9"/>
      <c r="D97" s="40"/>
      <c r="E97" s="40"/>
      <c r="F97" s="40"/>
      <c r="G97" s="40"/>
      <c r="H97" s="40"/>
      <c r="I97" s="40"/>
      <c r="J97" s="40"/>
      <c r="K97" s="40"/>
      <c r="L97" s="40"/>
    </row>
    <row r="98" spans="1:12" ht="13.05" customHeight="1" x14ac:dyDescent="0.3"/>
    <row r="99" spans="1:12" ht="13.05" customHeight="1" x14ac:dyDescent="0.3"/>
    <row r="100" spans="1:12" ht="41.4" x14ac:dyDescent="0.3">
      <c r="B100" s="9"/>
      <c r="C100" s="9"/>
      <c r="D100" s="207" t="str">
        <f>D83</f>
        <v>Comps. Transações Passadas</v>
      </c>
      <c r="E100" s="207" t="str">
        <f>G83</f>
        <v>Empresas Comparáveis</v>
      </c>
      <c r="F100" s="207" t="str">
        <f>J83</f>
        <v>DCF (PetCo)</v>
      </c>
      <c r="G100" s="207" t="s">
        <v>400</v>
      </c>
      <c r="L100" s="26"/>
    </row>
    <row r="101" spans="1:12" ht="13.05" customHeight="1" x14ac:dyDescent="0.3">
      <c r="B101" s="26" t="s">
        <v>309</v>
      </c>
      <c r="D101" s="417">
        <f>D88</f>
        <v>87.1374</v>
      </c>
      <c r="E101" s="417">
        <f>G88</f>
        <v>171.78516000000002</v>
      </c>
      <c r="F101" s="417">
        <f>J88</f>
        <v>241.86093285126995</v>
      </c>
      <c r="G101" s="441">
        <f>25%*D104+25%*E104+50%*F104</f>
        <v>294.68146645738835</v>
      </c>
      <c r="L101" s="26"/>
    </row>
    <row r="102" spans="1:12" ht="13.05" customHeight="1" x14ac:dyDescent="0.3">
      <c r="B102" s="26" t="s">
        <v>308</v>
      </c>
      <c r="D102" s="417">
        <f>F88</f>
        <v>455.60412000000002</v>
      </c>
      <c r="E102" s="417">
        <f>I88</f>
        <v>390.87347999999997</v>
      </c>
      <c r="F102" s="417">
        <f>L88</f>
        <v>384.16485297828342</v>
      </c>
      <c r="L102" s="26"/>
    </row>
    <row r="103" spans="1:12" ht="13.05" customHeight="1" x14ac:dyDescent="0.3">
      <c r="B103" s="26" t="s">
        <v>393</v>
      </c>
      <c r="D103" s="417">
        <f>D102-D101</f>
        <v>368.46672000000001</v>
      </c>
      <c r="E103" s="417">
        <f t="shared" ref="E103:F103" si="8">E102-E101</f>
        <v>219.08831999999995</v>
      </c>
      <c r="F103" s="417">
        <f t="shared" si="8"/>
        <v>142.30392012701347</v>
      </c>
      <c r="L103" s="26"/>
    </row>
    <row r="104" spans="1:12" ht="13.05" customHeight="1" x14ac:dyDescent="0.3">
      <c r="B104" s="26" t="s">
        <v>394</v>
      </c>
      <c r="D104" s="417">
        <f>MEDIAN(D101:D102)</f>
        <v>271.37076000000002</v>
      </c>
      <c r="E104" s="417">
        <f t="shared" ref="E104:F104" si="9">MEDIAN(E101:E102)</f>
        <v>281.32932</v>
      </c>
      <c r="F104" s="417">
        <f t="shared" si="9"/>
        <v>313.01289291477667</v>
      </c>
      <c r="L104" s="26"/>
    </row>
    <row r="105" spans="1:12" ht="13.05" customHeight="1" x14ac:dyDescent="0.3">
      <c r="B105" s="26" t="s">
        <v>294</v>
      </c>
      <c r="D105" s="417">
        <f>MEDIAN($D$104:$F$104)</f>
        <v>281.32932</v>
      </c>
      <c r="E105" s="417">
        <f>D105</f>
        <v>281.32932</v>
      </c>
      <c r="F105" s="417">
        <f>E105</f>
        <v>281.32932</v>
      </c>
      <c r="L105" s="26"/>
    </row>
    <row r="106" spans="1:12" ht="13.05" customHeight="1" thickBot="1" x14ac:dyDescent="0.35">
      <c r="B106" s="398" t="s">
        <v>400</v>
      </c>
      <c r="C106" s="398"/>
      <c r="D106" s="442">
        <f>G101</f>
        <v>294.68146645738835</v>
      </c>
      <c r="E106" s="442">
        <f>D106</f>
        <v>294.68146645738835</v>
      </c>
      <c r="F106" s="442">
        <f>E106</f>
        <v>294.68146645738835</v>
      </c>
      <c r="G106" s="442">
        <f>F106</f>
        <v>294.68146645738835</v>
      </c>
      <c r="L106" s="26"/>
    </row>
    <row r="107" spans="1:12" ht="13.05" customHeight="1" thickTop="1" x14ac:dyDescent="0.3"/>
    <row r="108" spans="1:12" ht="13.05" customHeight="1" x14ac:dyDescent="0.3"/>
    <row r="109" spans="1:12" ht="13.05" customHeight="1" x14ac:dyDescent="0.3"/>
    <row r="110" spans="1:12" ht="13.05" customHeight="1" x14ac:dyDescent="0.3"/>
    <row r="111" spans="1:12" ht="13.05" customHeight="1" x14ac:dyDescent="0.3"/>
    <row r="112" spans="1:12" ht="13.05" customHeight="1" x14ac:dyDescent="0.3"/>
    <row r="113" ht="13.05" customHeight="1" x14ac:dyDescent="0.3"/>
    <row r="114" ht="13.05" customHeight="1" x14ac:dyDescent="0.3"/>
    <row r="115" ht="13.05" customHeight="1" x14ac:dyDescent="0.3"/>
    <row r="116" ht="13.05" customHeight="1" x14ac:dyDescent="0.3"/>
    <row r="117" ht="13.05" customHeight="1" x14ac:dyDescent="0.3"/>
    <row r="118" ht="13.05" customHeight="1" x14ac:dyDescent="0.3"/>
    <row r="119" ht="13.05" customHeight="1" x14ac:dyDescent="0.3"/>
    <row r="120" ht="13.05" customHeight="1" x14ac:dyDescent="0.3"/>
    <row r="121" ht="13.05" customHeight="1" x14ac:dyDescent="0.3"/>
    <row r="122" ht="13.05" customHeight="1" x14ac:dyDescent="0.3"/>
    <row r="123" ht="13.05" customHeight="1" x14ac:dyDescent="0.3"/>
    <row r="124" ht="13.05" customHeight="1" x14ac:dyDescent="0.3"/>
    <row r="125" ht="13.05" customHeight="1" x14ac:dyDescent="0.3"/>
    <row r="126" ht="13.05" customHeight="1" x14ac:dyDescent="0.3"/>
    <row r="127" ht="13.05" customHeight="1" x14ac:dyDescent="0.3"/>
    <row r="128" ht="13.05" customHeight="1" x14ac:dyDescent="0.3"/>
    <row r="129" ht="13.05" customHeight="1" x14ac:dyDescent="0.3"/>
    <row r="130" ht="13.05" customHeight="1" x14ac:dyDescent="0.3"/>
    <row r="131" ht="13.05" customHeight="1" x14ac:dyDescent="0.3"/>
    <row r="132" ht="13.05" customHeight="1" x14ac:dyDescent="0.3"/>
    <row r="133" ht="13.05" customHeight="1" x14ac:dyDescent="0.3"/>
    <row r="134" ht="13.05" customHeight="1" x14ac:dyDescent="0.3"/>
    <row r="135" ht="13.05" customHeight="1" x14ac:dyDescent="0.3"/>
    <row r="136" ht="13.05" customHeight="1" x14ac:dyDescent="0.3"/>
    <row r="137" ht="13.05" customHeight="1" x14ac:dyDescent="0.3"/>
    <row r="138" ht="13.05" customHeight="1" x14ac:dyDescent="0.3"/>
    <row r="139" ht="13.05" customHeight="1" x14ac:dyDescent="0.3"/>
    <row r="140" ht="13.05" customHeight="1" x14ac:dyDescent="0.3"/>
    <row r="141" ht="13.05" customHeight="1" x14ac:dyDescent="0.3"/>
    <row r="142" ht="13.05" customHeight="1" x14ac:dyDescent="0.3"/>
    <row r="143" ht="13.05" customHeight="1" x14ac:dyDescent="0.3"/>
    <row r="144" ht="13.05" customHeight="1" x14ac:dyDescent="0.3"/>
    <row r="145" ht="13.05" customHeight="1" x14ac:dyDescent="0.3"/>
    <row r="146" ht="13.05" customHeight="1" x14ac:dyDescent="0.3"/>
    <row r="147" ht="13.05" customHeight="1" x14ac:dyDescent="0.3"/>
    <row r="148" ht="13.05" customHeight="1" x14ac:dyDescent="0.3"/>
    <row r="149" ht="13.05" customHeight="1" x14ac:dyDescent="0.3"/>
    <row r="150" ht="13.05" customHeight="1" x14ac:dyDescent="0.3"/>
    <row r="151" ht="13.05" customHeight="1" x14ac:dyDescent="0.3"/>
    <row r="152" ht="13.05" customHeight="1" x14ac:dyDescent="0.3"/>
    <row r="153" ht="13.05" customHeight="1" x14ac:dyDescent="0.3"/>
    <row r="154" ht="13.05" customHeight="1" x14ac:dyDescent="0.3"/>
    <row r="155" ht="13.05" customHeight="1" x14ac:dyDescent="0.3"/>
    <row r="156" ht="13.05" customHeight="1" x14ac:dyDescent="0.3"/>
    <row r="157" ht="13.05" customHeight="1" x14ac:dyDescent="0.3"/>
    <row r="158" ht="13.05" customHeight="1" x14ac:dyDescent="0.3"/>
    <row r="159" ht="13.05" customHeight="1" x14ac:dyDescent="0.3"/>
    <row r="160" ht="13.05" customHeight="1" x14ac:dyDescent="0.3"/>
    <row r="161" ht="13.05" customHeight="1" x14ac:dyDescent="0.3"/>
    <row r="162" ht="13.05" customHeight="1" x14ac:dyDescent="0.3"/>
    <row r="163" ht="13.05" customHeight="1" x14ac:dyDescent="0.3"/>
    <row r="164" ht="13.05" customHeight="1" x14ac:dyDescent="0.3"/>
    <row r="165" ht="13.05" customHeight="1" x14ac:dyDescent="0.3"/>
    <row r="166" ht="13.05" customHeight="1" x14ac:dyDescent="0.3"/>
    <row r="167" ht="13.05" customHeight="1" x14ac:dyDescent="0.3"/>
    <row r="168" ht="13.05" customHeight="1" x14ac:dyDescent="0.3"/>
    <row r="169" ht="13.05" customHeight="1" x14ac:dyDescent="0.3"/>
    <row r="170" ht="13.05" customHeight="1" x14ac:dyDescent="0.3"/>
    <row r="171" ht="13.05" customHeight="1" x14ac:dyDescent="0.3"/>
    <row r="172" ht="13.05" customHeight="1" x14ac:dyDescent="0.3"/>
    <row r="173" ht="13.05" customHeight="1" x14ac:dyDescent="0.3"/>
    <row r="174" ht="13.05" customHeight="1" x14ac:dyDescent="0.3"/>
    <row r="175" ht="13.05" customHeight="1" x14ac:dyDescent="0.3"/>
    <row r="176" ht="13.05" customHeight="1" x14ac:dyDescent="0.3"/>
    <row r="177" ht="13.05" customHeight="1" x14ac:dyDescent="0.3"/>
    <row r="178" ht="13.05" customHeight="1" x14ac:dyDescent="0.3"/>
    <row r="179" ht="13.05" customHeight="1" x14ac:dyDescent="0.3"/>
    <row r="180" ht="13.05" customHeight="1" x14ac:dyDescent="0.3"/>
    <row r="181" ht="13.05" customHeight="1" x14ac:dyDescent="0.3"/>
    <row r="182" ht="13.05" customHeight="1" x14ac:dyDescent="0.3"/>
    <row r="183" ht="13.05" customHeight="1" x14ac:dyDescent="0.3"/>
    <row r="184" ht="13.05" customHeight="1" x14ac:dyDescent="0.3"/>
    <row r="185" ht="13.05" customHeight="1" x14ac:dyDescent="0.3"/>
    <row r="186" ht="13.05" customHeight="1" x14ac:dyDescent="0.3"/>
    <row r="187" ht="13.05" customHeight="1" x14ac:dyDescent="0.3"/>
    <row r="188" ht="13.05" customHeight="1" x14ac:dyDescent="0.3"/>
    <row r="189" ht="13.05" customHeight="1" x14ac:dyDescent="0.3"/>
    <row r="190" ht="13.05" customHeight="1" x14ac:dyDescent="0.3"/>
    <row r="191" ht="13.05" customHeight="1" x14ac:dyDescent="0.3"/>
    <row r="192" ht="13.05" customHeight="1" x14ac:dyDescent="0.3"/>
    <row r="193" ht="13.05" customHeight="1" x14ac:dyDescent="0.3"/>
    <row r="194" ht="13.05" customHeight="1" x14ac:dyDescent="0.3"/>
    <row r="195" ht="13.05" customHeight="1" x14ac:dyDescent="0.3"/>
    <row r="196" ht="13.05" customHeight="1" x14ac:dyDescent="0.3"/>
    <row r="197" ht="13.05" customHeight="1" x14ac:dyDescent="0.3"/>
    <row r="198" ht="13.05" customHeight="1" x14ac:dyDescent="0.3"/>
    <row r="199" ht="13.05" customHeight="1" x14ac:dyDescent="0.3"/>
    <row r="200" ht="13.05" customHeight="1" x14ac:dyDescent="0.3"/>
    <row r="201" ht="13.05" customHeight="1" x14ac:dyDescent="0.3"/>
    <row r="202" ht="13.05" customHeight="1" x14ac:dyDescent="0.3"/>
    <row r="203" ht="13.05" customHeight="1" x14ac:dyDescent="0.3"/>
    <row r="204" ht="13.05" customHeight="1" x14ac:dyDescent="0.3"/>
    <row r="205" ht="13.05" customHeight="1" x14ac:dyDescent="0.3"/>
    <row r="206" ht="13.05" customHeight="1" x14ac:dyDescent="0.3"/>
    <row r="207" ht="13.05" customHeight="1" x14ac:dyDescent="0.3"/>
    <row r="208" ht="13.05" customHeight="1" x14ac:dyDescent="0.3"/>
    <row r="209" ht="13.05" customHeight="1" x14ac:dyDescent="0.3"/>
    <row r="210" ht="13.05" customHeight="1" x14ac:dyDescent="0.3"/>
    <row r="211" ht="13.05" customHeight="1" x14ac:dyDescent="0.3"/>
    <row r="212" ht="13.05" customHeight="1" x14ac:dyDescent="0.3"/>
    <row r="213" ht="13.05" customHeight="1" x14ac:dyDescent="0.3"/>
    <row r="214" ht="13.05" customHeight="1" x14ac:dyDescent="0.3"/>
    <row r="215" ht="13.05" customHeight="1" x14ac:dyDescent="0.3"/>
    <row r="216" ht="13.05" customHeight="1" x14ac:dyDescent="0.3"/>
    <row r="217" ht="13.05" customHeight="1" x14ac:dyDescent="0.3"/>
    <row r="218" ht="13.05" customHeight="1" x14ac:dyDescent="0.3"/>
    <row r="219" ht="13.05" customHeight="1" x14ac:dyDescent="0.3"/>
    <row r="220" ht="13.05" customHeight="1" x14ac:dyDescent="0.3"/>
    <row r="221" ht="13.05" customHeight="1" x14ac:dyDescent="0.3"/>
    <row r="222" ht="13.05" customHeight="1" x14ac:dyDescent="0.3"/>
    <row r="223" ht="13.05" customHeight="1" x14ac:dyDescent="0.3"/>
    <row r="224" ht="13.05" customHeight="1" x14ac:dyDescent="0.3"/>
    <row r="225" ht="13.05" customHeight="1" x14ac:dyDescent="0.3"/>
    <row r="226" ht="13.05" customHeight="1" x14ac:dyDescent="0.3"/>
    <row r="227" ht="13.05" customHeight="1" x14ac:dyDescent="0.3"/>
    <row r="228" ht="13.05" customHeight="1" x14ac:dyDescent="0.3"/>
    <row r="229" ht="13.05" customHeight="1" x14ac:dyDescent="0.3"/>
    <row r="230" ht="13.05" customHeight="1" x14ac:dyDescent="0.3"/>
    <row r="231" ht="13.05" customHeight="1" x14ac:dyDescent="0.3"/>
    <row r="232" ht="13.05" customHeight="1" x14ac:dyDescent="0.3"/>
    <row r="233" ht="13.05" customHeight="1" x14ac:dyDescent="0.3"/>
    <row r="234" ht="13.05" customHeight="1" x14ac:dyDescent="0.3"/>
    <row r="235" ht="13.05" customHeight="1" x14ac:dyDescent="0.3"/>
    <row r="236" ht="13.05" customHeight="1" x14ac:dyDescent="0.3"/>
    <row r="237" ht="13.05" customHeight="1" x14ac:dyDescent="0.3"/>
    <row r="238" ht="13.05" customHeight="1" x14ac:dyDescent="0.3"/>
    <row r="239" ht="13.05" customHeight="1" x14ac:dyDescent="0.3"/>
    <row r="240" ht="13.05" customHeight="1" x14ac:dyDescent="0.3"/>
    <row r="241" ht="13.05" customHeight="1" x14ac:dyDescent="0.3"/>
    <row r="242" ht="13.05" customHeight="1" x14ac:dyDescent="0.3"/>
    <row r="243" ht="13.05" customHeight="1" x14ac:dyDescent="0.3"/>
    <row r="244" ht="13.05" customHeight="1" x14ac:dyDescent="0.3"/>
    <row r="245" ht="13.05" customHeight="1" x14ac:dyDescent="0.3"/>
    <row r="246" ht="13.05" customHeight="1" x14ac:dyDescent="0.3"/>
    <row r="247" ht="13.05" customHeight="1" x14ac:dyDescent="0.3"/>
    <row r="248" ht="13.05" customHeight="1" x14ac:dyDescent="0.3"/>
    <row r="249" ht="13.05" customHeight="1" x14ac:dyDescent="0.3"/>
    <row r="250" ht="13.05" customHeight="1" x14ac:dyDescent="0.3"/>
    <row r="251" ht="13.05" customHeight="1" x14ac:dyDescent="0.3"/>
    <row r="252" ht="13.05" customHeight="1" x14ac:dyDescent="0.3"/>
    <row r="253" ht="13.05" customHeight="1" x14ac:dyDescent="0.3"/>
    <row r="254" ht="13.05" customHeight="1" x14ac:dyDescent="0.3"/>
    <row r="255" ht="13.05" customHeight="1" x14ac:dyDescent="0.3"/>
    <row r="256" ht="13.05" customHeight="1" x14ac:dyDescent="0.3"/>
    <row r="257" ht="13.05" customHeight="1" x14ac:dyDescent="0.3"/>
    <row r="258" ht="13.05" customHeight="1" x14ac:dyDescent="0.3"/>
    <row r="259" ht="13.05" customHeight="1" x14ac:dyDescent="0.3"/>
    <row r="260" ht="13.05" customHeight="1" x14ac:dyDescent="0.3"/>
    <row r="261" ht="13.05" customHeight="1" x14ac:dyDescent="0.3"/>
    <row r="262" ht="13.05" customHeight="1" x14ac:dyDescent="0.3"/>
    <row r="263" ht="13.05" customHeight="1" x14ac:dyDescent="0.3"/>
    <row r="264" ht="13.05" customHeight="1" x14ac:dyDescent="0.3"/>
    <row r="265" ht="13.05" customHeight="1" x14ac:dyDescent="0.3"/>
    <row r="266" ht="13.05" customHeight="1" x14ac:dyDescent="0.3"/>
    <row r="267" ht="13.05" customHeight="1" x14ac:dyDescent="0.3"/>
    <row r="268" ht="13.05" customHeight="1" x14ac:dyDescent="0.3"/>
    <row r="269" ht="13.05" customHeight="1" x14ac:dyDescent="0.3"/>
    <row r="270" ht="13.05" customHeight="1" x14ac:dyDescent="0.3"/>
    <row r="271" ht="13.05" customHeight="1" x14ac:dyDescent="0.3"/>
    <row r="272" ht="13.05" customHeight="1" x14ac:dyDescent="0.3"/>
    <row r="273" ht="13.05" customHeight="1" x14ac:dyDescent="0.3"/>
    <row r="274" ht="13.05" customHeight="1" x14ac:dyDescent="0.3"/>
    <row r="275" ht="13.05" customHeight="1" x14ac:dyDescent="0.3"/>
    <row r="276" ht="13.05" customHeight="1" x14ac:dyDescent="0.3"/>
    <row r="277" ht="13.05" customHeight="1" x14ac:dyDescent="0.3"/>
    <row r="278" ht="13.05" customHeight="1" x14ac:dyDescent="0.3"/>
    <row r="279" ht="13.05" customHeight="1" x14ac:dyDescent="0.3"/>
    <row r="280" ht="13.05" customHeight="1" x14ac:dyDescent="0.3"/>
    <row r="281" ht="13.05" customHeight="1" x14ac:dyDescent="0.3"/>
    <row r="282" ht="13.05" customHeight="1" x14ac:dyDescent="0.3"/>
    <row r="283" ht="13.05" customHeight="1" x14ac:dyDescent="0.3"/>
    <row r="284" ht="13.05" customHeight="1" x14ac:dyDescent="0.3"/>
    <row r="285" ht="13.05" customHeight="1" x14ac:dyDescent="0.3"/>
    <row r="286" ht="13.05" customHeight="1" x14ac:dyDescent="0.3"/>
    <row r="287" ht="13.05" customHeight="1" x14ac:dyDescent="0.3"/>
    <row r="288" ht="13.05" customHeight="1" x14ac:dyDescent="0.3"/>
    <row r="289" ht="13.05" customHeight="1" x14ac:dyDescent="0.3"/>
    <row r="290" ht="13.05" customHeight="1" x14ac:dyDescent="0.3"/>
    <row r="291" ht="13.05" customHeight="1" x14ac:dyDescent="0.3"/>
    <row r="292" ht="13.05" customHeight="1" x14ac:dyDescent="0.3"/>
    <row r="293" ht="13.05" customHeight="1" x14ac:dyDescent="0.3"/>
    <row r="294" ht="13.05" customHeight="1" x14ac:dyDescent="0.3"/>
    <row r="295" ht="13.05" customHeight="1" x14ac:dyDescent="0.3"/>
    <row r="296" ht="13.05" customHeight="1" x14ac:dyDescent="0.3"/>
    <row r="297" ht="13.05" customHeight="1" x14ac:dyDescent="0.3"/>
    <row r="298" ht="13.05" customHeight="1" x14ac:dyDescent="0.3"/>
    <row r="299" ht="13.05" customHeight="1" x14ac:dyDescent="0.3"/>
    <row r="300" ht="13.05" customHeight="1" x14ac:dyDescent="0.3"/>
    <row r="301" ht="13.05" customHeight="1" x14ac:dyDescent="0.3"/>
    <row r="302" ht="13.05" customHeight="1" x14ac:dyDescent="0.3"/>
    <row r="303" ht="13.05" customHeight="1" x14ac:dyDescent="0.3"/>
    <row r="304" ht="13.05" customHeight="1" x14ac:dyDescent="0.3"/>
    <row r="305" ht="13.05" customHeight="1" x14ac:dyDescent="0.3"/>
    <row r="306" ht="13.05" customHeight="1" x14ac:dyDescent="0.3"/>
    <row r="307" ht="13.05" customHeight="1" x14ac:dyDescent="0.3"/>
    <row r="308" ht="13.05" customHeight="1" x14ac:dyDescent="0.3"/>
    <row r="309" ht="13.05" customHeight="1" x14ac:dyDescent="0.3"/>
    <row r="310" ht="13.05" customHeight="1" x14ac:dyDescent="0.3"/>
    <row r="311" ht="13.05" customHeight="1" x14ac:dyDescent="0.3"/>
    <row r="312" ht="13.05" customHeight="1" x14ac:dyDescent="0.3"/>
    <row r="313" ht="13.05" customHeight="1" x14ac:dyDescent="0.3"/>
    <row r="314" ht="13.05" customHeight="1" x14ac:dyDescent="0.3"/>
    <row r="315" ht="13.05" customHeight="1" x14ac:dyDescent="0.3"/>
    <row r="316" ht="13.05" customHeight="1" x14ac:dyDescent="0.3"/>
    <row r="317" ht="13.05" customHeight="1" x14ac:dyDescent="0.3"/>
    <row r="318" ht="13.05" customHeight="1" x14ac:dyDescent="0.3"/>
    <row r="319" ht="13.05" customHeight="1" x14ac:dyDescent="0.3"/>
    <row r="320" ht="13.05" customHeight="1" x14ac:dyDescent="0.3"/>
    <row r="321" ht="13.05" customHeight="1" x14ac:dyDescent="0.3"/>
    <row r="322" ht="13.05" customHeight="1" x14ac:dyDescent="0.3"/>
    <row r="323" ht="13.05" customHeight="1" x14ac:dyDescent="0.3"/>
    <row r="324" ht="13.05" customHeight="1" x14ac:dyDescent="0.3"/>
    <row r="325" ht="13.05" customHeight="1" x14ac:dyDescent="0.3"/>
    <row r="326" ht="13.05" customHeight="1" x14ac:dyDescent="0.3"/>
    <row r="327" ht="13.05" customHeight="1" x14ac:dyDescent="0.3"/>
    <row r="328" ht="13.05" customHeight="1" x14ac:dyDescent="0.3"/>
    <row r="329" ht="13.05" customHeight="1" x14ac:dyDescent="0.3"/>
    <row r="330" ht="13.05" customHeight="1" x14ac:dyDescent="0.3"/>
    <row r="331" ht="13.05" customHeight="1" x14ac:dyDescent="0.3"/>
    <row r="332" ht="13.05" customHeight="1" x14ac:dyDescent="0.3"/>
    <row r="333" ht="13.05" customHeight="1" x14ac:dyDescent="0.3"/>
    <row r="334" ht="13.05" customHeight="1" x14ac:dyDescent="0.3"/>
    <row r="335" ht="13.05" customHeight="1" x14ac:dyDescent="0.3"/>
    <row r="336" ht="13.05" customHeight="1" x14ac:dyDescent="0.3"/>
    <row r="337" ht="13.05" customHeight="1" x14ac:dyDescent="0.3"/>
    <row r="338" ht="13.05" customHeight="1" x14ac:dyDescent="0.3"/>
    <row r="339" ht="13.05" customHeight="1" x14ac:dyDescent="0.3"/>
    <row r="340" ht="13.05" customHeight="1" x14ac:dyDescent="0.3"/>
    <row r="341" ht="13.05" customHeight="1" x14ac:dyDescent="0.3"/>
    <row r="342" ht="13.05" customHeight="1" x14ac:dyDescent="0.3"/>
    <row r="343" ht="13.05" customHeight="1" x14ac:dyDescent="0.3"/>
    <row r="344" ht="13.05" customHeight="1" x14ac:dyDescent="0.3"/>
    <row r="345" ht="13.05" customHeight="1" x14ac:dyDescent="0.3"/>
    <row r="346" ht="13.05" customHeight="1" x14ac:dyDescent="0.3"/>
    <row r="347" ht="13.05" customHeight="1" x14ac:dyDescent="0.3"/>
    <row r="348" ht="13.05" customHeight="1" x14ac:dyDescent="0.3"/>
    <row r="349" ht="13.05" customHeight="1" x14ac:dyDescent="0.3"/>
    <row r="350" ht="13.05" customHeight="1" x14ac:dyDescent="0.3"/>
    <row r="351" ht="13.05" customHeight="1" x14ac:dyDescent="0.3"/>
    <row r="352" ht="13.05" customHeight="1" x14ac:dyDescent="0.3"/>
    <row r="353" ht="13.05" customHeight="1" x14ac:dyDescent="0.3"/>
    <row r="354" ht="13.05" customHeight="1" x14ac:dyDescent="0.3"/>
    <row r="355" ht="13.05" customHeight="1" x14ac:dyDescent="0.3"/>
    <row r="356" ht="13.05" customHeight="1" x14ac:dyDescent="0.3"/>
    <row r="357" ht="13.05" customHeight="1" x14ac:dyDescent="0.3"/>
    <row r="358" ht="13.05" customHeight="1" x14ac:dyDescent="0.3"/>
    <row r="359" ht="13.05" hidden="1" customHeight="1" x14ac:dyDescent="0.3"/>
  </sheetData>
  <sheetProtection algorithmName="SHA-512" hashValue="JZbPXBMp8uZMoK/UHsB/0sm+HJ1JGoGQwmLVJX/UqWFz5gIQy2GTORs4TYTvXhTvbdkLLC41BXdNa9oOb4BRbA==" saltValue="vgGbG13KnurcWWRiWDHLNg==" spinCount="100000" sheet="1" objects="1" scenarios="1" selectLockedCells="1" selectUnlockedCells="1"/>
  <mergeCells count="12">
    <mergeCell ref="D5:G5"/>
    <mergeCell ref="H5:L5"/>
    <mergeCell ref="G61:J61"/>
    <mergeCell ref="F35:L35"/>
    <mergeCell ref="D83:F83"/>
    <mergeCell ref="G83:I83"/>
    <mergeCell ref="J83:L83"/>
    <mergeCell ref="H37:L37"/>
    <mergeCell ref="F39:F43"/>
    <mergeCell ref="F46:L46"/>
    <mergeCell ref="H48:L48"/>
    <mergeCell ref="F50:F54"/>
  </mergeCells>
  <conditionalFormatting sqref="H39:L43">
    <cfRule type="colorScale" priority="3">
      <colorScale>
        <cfvo type="min"/>
        <cfvo type="percentile" val="50"/>
        <cfvo type="max"/>
        <color rgb="FFF8696B"/>
        <color rgb="FFFCFCFF"/>
        <color rgb="FF63BE7B"/>
      </colorScale>
    </cfRule>
  </conditionalFormatting>
  <conditionalFormatting sqref="H50:L54">
    <cfRule type="colorScale" priority="1">
      <colorScale>
        <cfvo type="min"/>
        <cfvo type="percentile" val="50"/>
        <cfvo type="max"/>
        <color rgb="FFF8696B"/>
        <color rgb="FFFCFCFF"/>
        <color rgb="FF63BE7B"/>
      </colorScale>
    </cfRule>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2EC99-B7BF-4FF7-AF02-4508ED1797AC}">
  <sheetPr>
    <tabColor theme="9" tint="-0.499984740745262"/>
  </sheetPr>
  <dimension ref="A3:U12"/>
  <sheetViews>
    <sheetView showGridLines="0" zoomScale="90" zoomScaleNormal="90" workbookViewId="0">
      <selection activeCell="D16" sqref="D16"/>
    </sheetView>
  </sheetViews>
  <sheetFormatPr defaultRowHeight="14.4" x14ac:dyDescent="0.3"/>
  <cols>
    <col min="1" max="2" width="1.44140625" customWidth="1"/>
    <col min="3" max="3" width="8.77734375" style="148"/>
    <col min="4" max="4" width="12.44140625" bestFit="1" customWidth="1"/>
    <col min="5" max="5" width="14.44140625" bestFit="1" customWidth="1"/>
    <col min="6" max="6" width="14.33203125" bestFit="1" customWidth="1"/>
    <col min="7" max="7" width="13.21875" bestFit="1" customWidth="1"/>
    <col min="8" max="8" width="14" bestFit="1" customWidth="1"/>
    <col min="9" max="9" width="13.21875" bestFit="1" customWidth="1"/>
    <col min="10" max="10" width="12.44140625" bestFit="1" customWidth="1"/>
    <col min="11" max="12" width="11.5546875" bestFit="1" customWidth="1"/>
    <col min="13" max="13" width="12.77734375" bestFit="1" customWidth="1"/>
    <col min="14" max="15" width="13.77734375" bestFit="1" customWidth="1"/>
    <col min="16" max="17" width="6.77734375" bestFit="1" customWidth="1"/>
    <col min="18" max="18" width="7.77734375" bestFit="1" customWidth="1"/>
    <col min="19" max="21" width="6" bestFit="1" customWidth="1"/>
  </cols>
  <sheetData>
    <row r="3" spans="1:21" s="151" customFormat="1" x14ac:dyDescent="0.3">
      <c r="A3"/>
      <c r="B3"/>
      <c r="C3" s="153"/>
      <c r="D3" s="512" t="s">
        <v>14</v>
      </c>
      <c r="E3" s="512"/>
      <c r="F3" s="512"/>
      <c r="G3" s="511" t="s">
        <v>16</v>
      </c>
      <c r="H3" s="511"/>
      <c r="I3" s="511"/>
      <c r="J3" s="511" t="s">
        <v>17</v>
      </c>
      <c r="K3" s="511"/>
      <c r="L3" s="511"/>
      <c r="M3" s="511" t="s">
        <v>20</v>
      </c>
      <c r="N3" s="511"/>
      <c r="O3" s="511"/>
      <c r="P3" s="511" t="s">
        <v>156</v>
      </c>
      <c r="Q3" s="511"/>
      <c r="R3" s="511"/>
      <c r="S3" s="511" t="s">
        <v>157</v>
      </c>
      <c r="T3" s="511"/>
      <c r="U3" s="511"/>
    </row>
    <row r="4" spans="1:21" x14ac:dyDescent="0.3">
      <c r="C4" s="155"/>
      <c r="D4" s="156">
        <v>2019</v>
      </c>
      <c r="E4" s="156">
        <v>2020</v>
      </c>
      <c r="F4" s="156">
        <v>2021</v>
      </c>
      <c r="G4" s="156">
        <v>2019</v>
      </c>
      <c r="H4" s="156">
        <v>2020</v>
      </c>
      <c r="I4" s="156">
        <v>2021</v>
      </c>
      <c r="J4" s="157">
        <v>2019</v>
      </c>
      <c r="K4" s="157">
        <v>2020</v>
      </c>
      <c r="L4" s="157">
        <v>2021</v>
      </c>
      <c r="M4" s="157">
        <v>2019</v>
      </c>
      <c r="N4" s="157">
        <v>2020</v>
      </c>
      <c r="O4" s="157">
        <v>2021</v>
      </c>
      <c r="P4" s="157">
        <v>2019</v>
      </c>
      <c r="Q4" s="157">
        <v>2020</v>
      </c>
      <c r="R4" s="157">
        <v>2021</v>
      </c>
      <c r="S4" s="157">
        <v>2019</v>
      </c>
      <c r="T4" s="157">
        <v>2020</v>
      </c>
      <c r="U4" s="157">
        <v>2021</v>
      </c>
    </row>
    <row r="5" spans="1:21" x14ac:dyDescent="0.3">
      <c r="C5" s="154" t="s">
        <v>154</v>
      </c>
      <c r="D5" s="158">
        <v>986076</v>
      </c>
      <c r="E5" s="158">
        <v>1436756</v>
      </c>
      <c r="F5" s="158">
        <v>2096149</v>
      </c>
      <c r="G5" s="158">
        <v>476328</v>
      </c>
      <c r="H5" s="158">
        <v>693507</v>
      </c>
      <c r="I5" s="158">
        <v>1012095</v>
      </c>
      <c r="J5" s="158">
        <v>39565</v>
      </c>
      <c r="K5" s="158">
        <v>47039</v>
      </c>
      <c r="L5" s="158">
        <v>65552</v>
      </c>
      <c r="M5" s="158">
        <v>23576</v>
      </c>
      <c r="N5" s="158">
        <v>58387</v>
      </c>
      <c r="O5" s="158">
        <v>75036</v>
      </c>
      <c r="P5" s="196">
        <f>M5/P10</f>
        <v>0.13374329184583442</v>
      </c>
      <c r="Q5" s="197">
        <f>N5/Q10</f>
        <v>0.11342589444769299</v>
      </c>
      <c r="R5" s="197">
        <f>O5/R10</f>
        <v>4.2652121123929659E-2</v>
      </c>
      <c r="S5" s="198"/>
      <c r="T5" s="198"/>
      <c r="U5" s="198"/>
    </row>
    <row r="6" spans="1:21" x14ac:dyDescent="0.3">
      <c r="C6" s="155" t="s">
        <v>155</v>
      </c>
      <c r="D6" s="159">
        <v>1036100</v>
      </c>
      <c r="E6" s="159">
        <v>1253683</v>
      </c>
      <c r="F6" s="159">
        <v>1698766</v>
      </c>
      <c r="G6" s="159">
        <v>442454</v>
      </c>
      <c r="H6" s="159">
        <v>572223</v>
      </c>
      <c r="I6" s="159">
        <v>754522</v>
      </c>
      <c r="J6" s="159">
        <v>114913</v>
      </c>
      <c r="K6" s="159">
        <v>145115</v>
      </c>
      <c r="L6" s="159">
        <v>155092</v>
      </c>
      <c r="M6" s="159">
        <v>68512</v>
      </c>
      <c r="N6" s="159">
        <v>55677</v>
      </c>
      <c r="O6" s="159">
        <v>57957</v>
      </c>
      <c r="P6" s="195">
        <v>0.24590000000000001</v>
      </c>
      <c r="Q6" s="195">
        <v>0.1668</v>
      </c>
      <c r="R6" s="195">
        <v>8.3400000000000002E-2</v>
      </c>
      <c r="S6" s="195">
        <v>0.33239999999999997</v>
      </c>
      <c r="T6" s="195">
        <v>0.35160000000000002</v>
      </c>
      <c r="U6" s="195">
        <v>0.1714</v>
      </c>
    </row>
    <row r="7" spans="1:21" s="192" customFormat="1" x14ac:dyDescent="0.3">
      <c r="C7" s="193" t="s">
        <v>1</v>
      </c>
      <c r="D7" s="158">
        <f>54000000/1000</f>
        <v>54000</v>
      </c>
      <c r="E7" s="158">
        <f>84000000/1000</f>
        <v>84000</v>
      </c>
      <c r="F7" s="158">
        <f>108000000/1000</f>
        <v>108000</v>
      </c>
      <c r="G7" s="158">
        <v>26010000</v>
      </c>
      <c r="H7" s="158">
        <v>41160000</v>
      </c>
      <c r="I7" s="158">
        <v>52020000</v>
      </c>
      <c r="J7" s="158">
        <v>13732.2</v>
      </c>
      <c r="K7" s="158">
        <v>22789.200000000001</v>
      </c>
      <c r="L7" s="158">
        <v>24896.400000000001</v>
      </c>
      <c r="M7" s="158">
        <f>8706852/1000</f>
        <v>8706.8520000000008</v>
      </c>
      <c r="N7" s="158">
        <f>14420472/1000</f>
        <v>14420.472</v>
      </c>
      <c r="O7" s="158">
        <f>14887224/1000</f>
        <v>14887.224</v>
      </c>
      <c r="P7" s="194">
        <f>M7/P12</f>
        <v>0.33851920233924754</v>
      </c>
      <c r="Q7" s="194">
        <f>N7/Q12</f>
        <v>0.35924653370827947</v>
      </c>
      <c r="R7" s="194">
        <f>O7/R12</f>
        <v>0.27053855971486862</v>
      </c>
      <c r="S7" s="199"/>
      <c r="T7" s="199"/>
      <c r="U7" s="199"/>
    </row>
    <row r="8" spans="1:21" x14ac:dyDescent="0.3">
      <c r="C8" s="149"/>
      <c r="D8" s="150"/>
      <c r="E8" s="150"/>
      <c r="F8" s="150"/>
      <c r="G8" s="150"/>
      <c r="H8" s="150"/>
    </row>
    <row r="9" spans="1:21" x14ac:dyDescent="0.3">
      <c r="C9" s="149"/>
      <c r="D9" s="151"/>
      <c r="E9" s="151"/>
      <c r="F9" s="151"/>
      <c r="G9" s="151"/>
      <c r="H9" s="151"/>
    </row>
    <row r="10" spans="1:21" x14ac:dyDescent="0.3">
      <c r="C10" s="152"/>
      <c r="O10" t="s">
        <v>178</v>
      </c>
      <c r="P10">
        <v>176278</v>
      </c>
      <c r="Q10">
        <v>514759</v>
      </c>
      <c r="R10">
        <v>1759256</v>
      </c>
    </row>
    <row r="11" spans="1:21" x14ac:dyDescent="0.3">
      <c r="C11" s="152"/>
      <c r="O11" t="s">
        <v>180</v>
      </c>
    </row>
    <row r="12" spans="1:21" x14ac:dyDescent="0.3">
      <c r="O12" t="s">
        <v>179</v>
      </c>
      <c r="P12">
        <v>25720.407999999999</v>
      </c>
      <c r="Q12">
        <v>40140.879999999997</v>
      </c>
      <c r="R12">
        <v>55028.103999999999</v>
      </c>
    </row>
  </sheetData>
  <sheetProtection algorithmName="SHA-512" hashValue="7dn97/1lZ48wj03TvcUjgAQ9/ttrWtk6wlXT2L7fKjb7p5R8VRONLkonwL5RZBiz+Vjt1sh5XWujHJGZksYntg==" saltValue="6ehfZnKpEUFzdvoYQu8bRw==" spinCount="100000" sheet="1" objects="1" scenarios="1" selectLockedCells="1" selectUnlockedCells="1"/>
  <mergeCells count="6">
    <mergeCell ref="S3:U3"/>
    <mergeCell ref="D3:F3"/>
    <mergeCell ref="G3:I3"/>
    <mergeCell ref="J3:L3"/>
    <mergeCell ref="M3:O3"/>
    <mergeCell ref="P3:R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4BA6-9DDA-4DF1-B772-FF71C3C5396F}">
  <sheetPr>
    <tabColor theme="9" tint="-0.499984740745262"/>
  </sheetPr>
  <dimension ref="A1:AB263"/>
  <sheetViews>
    <sheetView showGridLines="0" zoomScale="90" zoomScaleNormal="90" workbookViewId="0">
      <selection activeCell="R26" sqref="R26"/>
    </sheetView>
  </sheetViews>
  <sheetFormatPr defaultColWidth="8.77734375" defaultRowHeight="0" customHeight="1" zeroHeight="1" x14ac:dyDescent="0.3"/>
  <cols>
    <col min="1" max="1" width="1.77734375" style="26" bestFit="1" customWidth="1"/>
    <col min="2" max="2" width="2.21875" style="26" customWidth="1"/>
    <col min="3" max="3" width="1.6640625" style="26" customWidth="1"/>
    <col min="4" max="4" width="25.6640625" style="46" customWidth="1"/>
    <col min="5" max="5" width="13.33203125" style="46" customWidth="1"/>
    <col min="6" max="6" width="10.44140625" style="46" bestFit="1" customWidth="1"/>
    <col min="7" max="7" width="12.5546875" style="46" bestFit="1" customWidth="1"/>
    <col min="8" max="8" width="12.5546875" style="46" customWidth="1"/>
    <col min="9" max="9" width="0.88671875" style="349" customWidth="1"/>
    <col min="10" max="10" width="25.6640625" style="46" customWidth="1"/>
    <col min="11" max="13" width="12.88671875" style="46" bestFit="1" customWidth="1"/>
    <col min="14" max="14" width="12.88671875" style="46" customWidth="1"/>
    <col min="15" max="15" width="1.33203125" style="26" customWidth="1"/>
    <col min="16" max="16" width="1.77734375" style="26" customWidth="1"/>
    <col min="17" max="17" width="1.33203125" style="26" customWidth="1"/>
    <col min="18" max="18" width="14.6640625" style="26" customWidth="1"/>
    <col min="19" max="19" width="1.6640625" style="26" customWidth="1"/>
    <col min="20" max="28" width="9.5546875" style="26" bestFit="1" customWidth="1"/>
    <col min="29" max="116" width="8.77734375" style="26" customWidth="1"/>
    <col min="117" max="16384" width="8.77734375" style="26"/>
  </cols>
  <sheetData>
    <row r="1" spans="1:28" ht="13.8" x14ac:dyDescent="0.3"/>
    <row r="2" spans="1:28" ht="18" x14ac:dyDescent="0.35">
      <c r="B2" s="7" t="str">
        <f>Capa!B8&amp;" - Demonstrações Financeiras"</f>
        <v>PetCo - Demonstrações Financeiras</v>
      </c>
      <c r="C2" s="27"/>
      <c r="D2" s="95"/>
      <c r="E2" s="96"/>
      <c r="F2" s="97"/>
      <c r="G2" s="95"/>
      <c r="H2" s="95"/>
      <c r="I2" s="457"/>
      <c r="J2" s="95"/>
      <c r="K2" s="95"/>
      <c r="L2" s="95"/>
      <c r="M2" s="95"/>
    </row>
    <row r="3" spans="1:28" ht="4.95" customHeight="1" x14ac:dyDescent="0.35">
      <c r="B3" s="33"/>
    </row>
    <row r="4" spans="1:28" ht="13.8" x14ac:dyDescent="0.3"/>
    <row r="5" spans="1:28" ht="13.8" x14ac:dyDescent="0.3">
      <c r="B5" s="9"/>
      <c r="C5" s="9"/>
      <c r="D5" s="502" t="s">
        <v>407</v>
      </c>
      <c r="E5" s="502"/>
      <c r="F5" s="502"/>
      <c r="G5" s="502"/>
      <c r="H5" s="40"/>
      <c r="I5" s="460" t="s">
        <v>193</v>
      </c>
      <c r="J5" s="502" t="s">
        <v>410</v>
      </c>
      <c r="K5" s="502"/>
      <c r="L5" s="502"/>
      <c r="M5" s="502"/>
      <c r="N5" s="40"/>
    </row>
    <row r="6" spans="1:28" ht="13.8" x14ac:dyDescent="0.3">
      <c r="A6" s="8" t="s">
        <v>2</v>
      </c>
      <c r="B6" s="9"/>
      <c r="C6" s="9"/>
      <c r="D6" s="40"/>
      <c r="E6" s="40"/>
      <c r="F6" s="40"/>
      <c r="G6" s="40"/>
      <c r="H6" s="40"/>
      <c r="I6" s="458"/>
      <c r="J6" s="201"/>
      <c r="K6" s="201"/>
      <c r="L6" s="201"/>
      <c r="M6" s="201"/>
      <c r="N6" s="201"/>
      <c r="T6" s="488">
        <v>2018</v>
      </c>
      <c r="U6" s="488">
        <v>2019</v>
      </c>
      <c r="V6" s="488">
        <v>2020</v>
      </c>
      <c r="W6" s="488">
        <v>2021</v>
      </c>
      <c r="X6" s="488">
        <v>2022</v>
      </c>
      <c r="Y6" s="488">
        <v>2023</v>
      </c>
      <c r="Z6" s="488">
        <v>2024</v>
      </c>
      <c r="AA6" s="488">
        <v>2025</v>
      </c>
      <c r="AB6" s="488">
        <v>2026</v>
      </c>
    </row>
    <row r="7" spans="1:28" ht="4.95" customHeight="1" x14ac:dyDescent="0.35">
      <c r="B7" s="33"/>
      <c r="I7" s="459"/>
      <c r="J7" s="394"/>
      <c r="K7" s="394"/>
      <c r="L7" s="394"/>
      <c r="M7" s="394"/>
      <c r="N7" s="394"/>
    </row>
    <row r="8" spans="1:28" ht="13.05" customHeight="1" x14ac:dyDescent="0.3">
      <c r="D8" s="443" t="str">
        <f>D5</f>
        <v>ViaPet</v>
      </c>
      <c r="E8" s="443">
        <v>2021</v>
      </c>
      <c r="F8" s="443">
        <v>2022</v>
      </c>
      <c r="G8" s="443">
        <v>2023</v>
      </c>
      <c r="H8" s="443">
        <v>2024</v>
      </c>
      <c r="J8" s="443" t="str">
        <f>J5</f>
        <v>Growthera Capital</v>
      </c>
      <c r="K8" s="443">
        <v>2021</v>
      </c>
      <c r="L8" s="443">
        <v>2022</v>
      </c>
      <c r="M8" s="443">
        <v>2023</v>
      </c>
      <c r="N8" s="443">
        <v>2024</v>
      </c>
      <c r="R8" s="13" t="s">
        <v>17</v>
      </c>
      <c r="S8" s="112"/>
      <c r="T8" s="485">
        <v>11.226599999999999</v>
      </c>
      <c r="U8" s="485">
        <v>13.732200000000001</v>
      </c>
      <c r="V8" s="485">
        <v>22.789200000000001</v>
      </c>
      <c r="W8" s="485">
        <v>24.8964</v>
      </c>
      <c r="X8" s="485">
        <v>22.216534902777777</v>
      </c>
      <c r="Y8" s="489">
        <v>34.166060200000004</v>
      </c>
      <c r="Z8" s="485">
        <v>61.804365547916667</v>
      </c>
      <c r="AA8" s="485">
        <v>86.595843888888837</v>
      </c>
      <c r="AB8" s="485">
        <v>95.38245798263884</v>
      </c>
    </row>
    <row r="9" spans="1:28" ht="13.05" customHeight="1" thickBot="1" x14ac:dyDescent="0.35">
      <c r="D9" s="443"/>
      <c r="E9" s="443"/>
      <c r="F9" s="443"/>
      <c r="G9" s="443"/>
      <c r="H9" s="443"/>
      <c r="J9" s="443"/>
      <c r="K9" s="443"/>
      <c r="L9" s="443"/>
      <c r="M9" s="443"/>
      <c r="N9" s="443"/>
    </row>
    <row r="10" spans="1:28" ht="14.4" thickBot="1" x14ac:dyDescent="0.35">
      <c r="D10" s="446"/>
      <c r="E10" s="446"/>
      <c r="F10" s="446"/>
      <c r="G10" s="446"/>
      <c r="H10" s="446"/>
      <c r="J10" s="446"/>
      <c r="K10" s="446"/>
      <c r="L10" s="446"/>
      <c r="M10" s="446"/>
      <c r="N10" s="446"/>
      <c r="R10" s="445" t="s">
        <v>415</v>
      </c>
      <c r="S10" s="445"/>
      <c r="T10" s="486">
        <v>9</v>
      </c>
      <c r="U10" s="486">
        <v>9</v>
      </c>
      <c r="V10" s="486">
        <v>9</v>
      </c>
      <c r="W10" s="486">
        <v>12</v>
      </c>
      <c r="X10" s="486">
        <v>12</v>
      </c>
      <c r="Y10" s="486">
        <v>12</v>
      </c>
      <c r="Z10" s="486">
        <v>12</v>
      </c>
      <c r="AA10" s="486">
        <v>12</v>
      </c>
      <c r="AB10" s="486">
        <v>15</v>
      </c>
    </row>
    <row r="11" spans="1:28" ht="13.05" customHeight="1" thickBot="1" x14ac:dyDescent="0.35">
      <c r="D11" s="495" t="s">
        <v>411</v>
      </c>
      <c r="E11" s="496"/>
      <c r="F11" s="496"/>
      <c r="G11" s="496"/>
      <c r="H11" s="498"/>
      <c r="J11" s="495" t="s">
        <v>411</v>
      </c>
      <c r="K11" s="496"/>
      <c r="L11" s="496"/>
      <c r="M11" s="496"/>
      <c r="N11" s="497"/>
    </row>
    <row r="12" spans="1:28" ht="13.05" customHeight="1" thickBot="1" x14ac:dyDescent="0.35">
      <c r="D12" s="455" t="s">
        <v>17</v>
      </c>
      <c r="E12" s="456">
        <v>24.8964</v>
      </c>
      <c r="F12" s="456">
        <v>22.216534902777777</v>
      </c>
      <c r="G12" s="456">
        <v>34.166060200000004</v>
      </c>
      <c r="H12" s="456">
        <v>61.804365547916667</v>
      </c>
      <c r="J12" s="455" t="s">
        <v>17</v>
      </c>
      <c r="K12" s="456">
        <v>24.8964</v>
      </c>
      <c r="L12" s="456">
        <v>22.216534902777777</v>
      </c>
      <c r="M12" s="456">
        <v>34.166060200000004</v>
      </c>
      <c r="N12" s="456">
        <v>61.804365547916667</v>
      </c>
      <c r="R12" s="462" t="s">
        <v>414</v>
      </c>
      <c r="S12" s="463"/>
      <c r="T12" s="487">
        <f>T10*T8</f>
        <v>101.0394</v>
      </c>
      <c r="U12" s="487">
        <f t="shared" ref="U12:AB12" si="0">U10*U8</f>
        <v>123.58980000000001</v>
      </c>
      <c r="V12" s="487">
        <f t="shared" si="0"/>
        <v>205.1028</v>
      </c>
      <c r="W12" s="487">
        <f t="shared" si="0"/>
        <v>298.7568</v>
      </c>
      <c r="X12" s="487">
        <f t="shared" si="0"/>
        <v>266.59841883333331</v>
      </c>
      <c r="Y12" s="487">
        <f t="shared" si="0"/>
        <v>409.99272240000005</v>
      </c>
      <c r="Z12" s="487">
        <f t="shared" si="0"/>
        <v>741.65238657500004</v>
      </c>
      <c r="AA12" s="487">
        <f t="shared" si="0"/>
        <v>1039.150126666666</v>
      </c>
      <c r="AB12" s="490">
        <f t="shared" si="0"/>
        <v>1430.7368697395825</v>
      </c>
    </row>
    <row r="13" spans="1:28" ht="13.05" customHeight="1" thickTop="1" thickBot="1" x14ac:dyDescent="0.35">
      <c r="D13" s="444" t="s">
        <v>402</v>
      </c>
      <c r="E13" s="445">
        <v>9</v>
      </c>
      <c r="F13" s="445">
        <v>9</v>
      </c>
      <c r="G13" s="445">
        <v>9</v>
      </c>
      <c r="H13" s="445">
        <v>9</v>
      </c>
      <c r="J13" s="444" t="s">
        <v>402</v>
      </c>
      <c r="K13" s="445">
        <v>8</v>
      </c>
      <c r="L13" s="445">
        <v>8</v>
      </c>
      <c r="M13" s="445">
        <v>8</v>
      </c>
      <c r="N13" s="445">
        <v>8</v>
      </c>
    </row>
    <row r="14" spans="1:28" ht="13.05" customHeight="1" thickBot="1" x14ac:dyDescent="0.35">
      <c r="D14" s="446"/>
      <c r="E14" s="446"/>
      <c r="F14" s="446"/>
      <c r="G14" s="446"/>
      <c r="H14" s="446"/>
      <c r="J14" s="446"/>
      <c r="K14" s="446"/>
      <c r="L14" s="446"/>
      <c r="M14" s="446"/>
      <c r="N14" s="446"/>
      <c r="R14" s="445" t="s">
        <v>416</v>
      </c>
      <c r="S14" s="445"/>
      <c r="T14" s="486"/>
      <c r="U14" s="486"/>
      <c r="V14" s="486"/>
      <c r="W14" s="486">
        <v>15</v>
      </c>
      <c r="X14" s="486">
        <v>15</v>
      </c>
      <c r="Y14" s="486">
        <v>15</v>
      </c>
      <c r="Z14" s="486">
        <v>15</v>
      </c>
      <c r="AA14" s="486">
        <v>15</v>
      </c>
      <c r="AB14" s="486">
        <v>15</v>
      </c>
    </row>
    <row r="15" spans="1:28" ht="13.05" customHeight="1" thickBot="1" x14ac:dyDescent="0.35">
      <c r="D15" s="462" t="s">
        <v>403</v>
      </c>
      <c r="E15" s="463">
        <f>E13*E12</f>
        <v>224.0676</v>
      </c>
      <c r="F15" s="463">
        <f>F13*F12</f>
        <v>199.94881412499998</v>
      </c>
      <c r="G15" s="463">
        <f>G13*G12</f>
        <v>307.49454180000004</v>
      </c>
      <c r="H15" s="463">
        <f>H13*H12</f>
        <v>556.23928993125003</v>
      </c>
      <c r="J15" s="462" t="s">
        <v>403</v>
      </c>
      <c r="K15" s="463">
        <f>K13*K12</f>
        <v>199.1712</v>
      </c>
      <c r="L15" s="463">
        <f>L13*L12</f>
        <v>177.73227922222222</v>
      </c>
      <c r="M15" s="463">
        <f>M13*M12</f>
        <v>273.32848160000003</v>
      </c>
      <c r="N15" s="463">
        <f>N13*N12</f>
        <v>494.43492438333334</v>
      </c>
    </row>
    <row r="16" spans="1:28" ht="13.05" customHeight="1" thickTop="1" thickBot="1" x14ac:dyDescent="0.35">
      <c r="D16" s="446"/>
      <c r="E16" s="446"/>
      <c r="F16" s="446"/>
      <c r="G16" s="446"/>
      <c r="H16" s="446"/>
      <c r="J16" s="446"/>
      <c r="K16" s="446"/>
      <c r="L16" s="446"/>
      <c r="M16" s="446"/>
      <c r="N16" s="446"/>
      <c r="R16" s="491" t="s">
        <v>417</v>
      </c>
      <c r="S16" s="491"/>
      <c r="T16" s="492"/>
      <c r="U16" s="492"/>
      <c r="V16" s="492"/>
      <c r="W16" s="492">
        <f t="shared" ref="W16:X16" si="1">$AB$10-W10</f>
        <v>3</v>
      </c>
      <c r="X16" s="492">
        <f t="shared" si="1"/>
        <v>3</v>
      </c>
      <c r="Y16" s="492">
        <f>$AB$10-Y10</f>
        <v>3</v>
      </c>
      <c r="Z16" s="492">
        <f t="shared" ref="Z16:AB16" si="2">$AB$10-Z10</f>
        <v>3</v>
      </c>
      <c r="AA16" s="492">
        <f t="shared" si="2"/>
        <v>3</v>
      </c>
      <c r="AB16" s="492">
        <f t="shared" si="2"/>
        <v>0</v>
      </c>
    </row>
    <row r="17" spans="4:28" ht="13.05" customHeight="1" thickBot="1" x14ac:dyDescent="0.35">
      <c r="D17" s="447" t="s">
        <v>404</v>
      </c>
      <c r="E17" s="448">
        <f>E15*E18</f>
        <v>224.0676</v>
      </c>
      <c r="F17" s="448">
        <f t="shared" ref="F17:G17" si="3">F15*F18</f>
        <v>199.94881412499998</v>
      </c>
      <c r="G17" s="448">
        <f t="shared" si="3"/>
        <v>307.49454180000004</v>
      </c>
      <c r="H17" s="448">
        <f t="shared" ref="H17" si="4">H15*H18</f>
        <v>556.23928993125003</v>
      </c>
      <c r="J17" s="447" t="s">
        <v>404</v>
      </c>
      <c r="K17" s="448">
        <f>K15*K18</f>
        <v>87.44</v>
      </c>
      <c r="L17" s="448">
        <f t="shared" ref="L17" si="5">L15*L18</f>
        <v>78.027900093944865</v>
      </c>
      <c r="M17" s="448">
        <f t="shared" ref="M17:N17" si="6">M15*M18</f>
        <v>119.99647755852253</v>
      </c>
      <c r="N17" s="448">
        <f t="shared" si="6"/>
        <v>217.06647240202733</v>
      </c>
    </row>
    <row r="18" spans="4:28" ht="13.05" customHeight="1" thickBot="1" x14ac:dyDescent="0.35">
      <c r="D18" s="446"/>
      <c r="E18" s="451">
        <v>1</v>
      </c>
      <c r="F18" s="451">
        <v>1</v>
      </c>
      <c r="G18" s="451">
        <v>1</v>
      </c>
      <c r="H18" s="451">
        <v>1</v>
      </c>
      <c r="J18" s="446"/>
      <c r="K18" s="451">
        <v>0.43901929596246847</v>
      </c>
      <c r="L18" s="451">
        <v>0.43901929596246847</v>
      </c>
      <c r="M18" s="451">
        <v>0.43901929596246847</v>
      </c>
      <c r="N18" s="451">
        <v>0.43901929596246847</v>
      </c>
      <c r="R18" s="493" t="s">
        <v>418</v>
      </c>
      <c r="S18" s="494"/>
      <c r="T18" s="494"/>
      <c r="U18" s="494"/>
      <c r="V18" s="494"/>
      <c r="W18" s="493">
        <f>($AB$12/W12)^(1/(COUNT(W6:$AB$6)-1))-1</f>
        <v>0.36788124184254367</v>
      </c>
      <c r="X18" s="493">
        <f>($AB$12/X12)^(1/(COUNT(X6:$AB$6)-1))-1</f>
        <v>0.52203819104830607</v>
      </c>
      <c r="Y18" s="493">
        <f>($AB$12/Y12)^(1/(COUNT(Y6:$AB$6)-1))-1</f>
        <v>0.51679844134078357</v>
      </c>
      <c r="Z18" s="493">
        <f>($AB$12/Z12)^(1/(COUNT(Z6:$AB$6)-1))-1</f>
        <v>0.38892784667501612</v>
      </c>
      <c r="AA18" s="493">
        <f>($AB$12/AA12)^(1/(COUNT(AA6:$AB$6)-1))-1</f>
        <v>0.37683365764389509</v>
      </c>
      <c r="AB18" s="493" t="e">
        <f>($AB$12/AB12)^(1/(COUNT(AB6:$AB$6)-1))-1</f>
        <v>#DIV/0!</v>
      </c>
    </row>
    <row r="19" spans="4:28" ht="13.05" customHeight="1" thickTop="1" x14ac:dyDescent="0.3">
      <c r="D19" s="449" t="s">
        <v>408</v>
      </c>
      <c r="E19" s="450">
        <f>E20*E17</f>
        <v>112.0338</v>
      </c>
      <c r="F19" s="450">
        <f t="shared" ref="F19:G19" si="7">F20*F17</f>
        <v>99.974407062499992</v>
      </c>
      <c r="G19" s="450">
        <f t="shared" si="7"/>
        <v>153.74727090000002</v>
      </c>
      <c r="H19" s="450">
        <f t="shared" ref="H19" si="8">H20*H17</f>
        <v>278.11964496562501</v>
      </c>
      <c r="J19" s="449" t="s">
        <v>408</v>
      </c>
      <c r="K19" s="450">
        <f>K20*K17</f>
        <v>43.72</v>
      </c>
      <c r="L19" s="450">
        <f t="shared" ref="L19" si="9">L20*L17</f>
        <v>39.013950046972433</v>
      </c>
      <c r="M19" s="450">
        <f t="shared" ref="M19:N19" si="10">M20*M17</f>
        <v>59.998238779261264</v>
      </c>
      <c r="N19" s="450">
        <f t="shared" si="10"/>
        <v>108.53323620101366</v>
      </c>
    </row>
    <row r="20" spans="4:28" ht="13.05" customHeight="1" x14ac:dyDescent="0.3">
      <c r="D20" s="446"/>
      <c r="E20" s="451">
        <v>0.5</v>
      </c>
      <c r="F20" s="451">
        <v>0.5</v>
      </c>
      <c r="G20" s="451">
        <v>0.5</v>
      </c>
      <c r="H20" s="451">
        <v>0.5</v>
      </c>
      <c r="J20" s="446"/>
      <c r="K20" s="451">
        <v>0.5</v>
      </c>
      <c r="L20" s="451">
        <v>0.5</v>
      </c>
      <c r="M20" s="451">
        <v>0.5</v>
      </c>
      <c r="N20" s="451">
        <v>0.5</v>
      </c>
    </row>
    <row r="21" spans="4:28" ht="13.05" customHeight="1" x14ac:dyDescent="0.3">
      <c r="D21" s="449" t="s">
        <v>409</v>
      </c>
      <c r="E21" s="450">
        <f>E22*E17</f>
        <v>112.0338</v>
      </c>
      <c r="F21" s="450">
        <f t="shared" ref="F21:G21" si="11">F22*F17</f>
        <v>99.974407062499992</v>
      </c>
      <c r="G21" s="450">
        <f t="shared" si="11"/>
        <v>153.74727090000002</v>
      </c>
      <c r="H21" s="450">
        <f t="shared" ref="H21" si="12">H22*H17</f>
        <v>278.11964496562501</v>
      </c>
      <c r="J21" s="449" t="s">
        <v>409</v>
      </c>
      <c r="K21" s="450">
        <f>K22*K17</f>
        <v>43.72</v>
      </c>
      <c r="L21" s="450">
        <f t="shared" ref="L21" si="13">L22*L17</f>
        <v>39.013950046972433</v>
      </c>
      <c r="M21" s="450">
        <f t="shared" ref="M21:N21" si="14">M22*M17</f>
        <v>59.998238779261264</v>
      </c>
      <c r="N21" s="450">
        <f t="shared" si="14"/>
        <v>108.53323620101366</v>
      </c>
    </row>
    <row r="22" spans="4:28" ht="13.05" customHeight="1" thickBot="1" x14ac:dyDescent="0.35">
      <c r="D22" s="446"/>
      <c r="E22" s="451">
        <v>0.5</v>
      </c>
      <c r="F22" s="451">
        <v>0.5</v>
      </c>
      <c r="G22" s="451">
        <v>0.5</v>
      </c>
      <c r="H22" s="451">
        <v>0.5</v>
      </c>
      <c r="J22" s="446"/>
      <c r="K22" s="451">
        <v>0.5</v>
      </c>
      <c r="L22" s="451">
        <v>0.5</v>
      </c>
      <c r="M22" s="451">
        <v>0.5</v>
      </c>
      <c r="N22" s="451">
        <v>0.5</v>
      </c>
    </row>
    <row r="23" spans="4:28" ht="13.05" customHeight="1" thickBot="1" x14ac:dyDescent="0.35">
      <c r="D23" s="447" t="s">
        <v>405</v>
      </c>
      <c r="E23" s="461">
        <v>0</v>
      </c>
      <c r="F23" s="461">
        <v>0</v>
      </c>
      <c r="G23" s="461">
        <v>0</v>
      </c>
      <c r="H23" s="461">
        <v>0</v>
      </c>
      <c r="J23" s="447" t="s">
        <v>405</v>
      </c>
      <c r="K23" s="461">
        <v>20</v>
      </c>
      <c r="L23" s="461">
        <v>20</v>
      </c>
      <c r="M23" s="461">
        <v>20</v>
      </c>
      <c r="N23" s="461">
        <v>20</v>
      </c>
    </row>
    <row r="24" spans="4:28" ht="13.05" customHeight="1" x14ac:dyDescent="0.3">
      <c r="D24" s="446"/>
      <c r="E24" s="446"/>
      <c r="F24" s="446"/>
      <c r="G24" s="446"/>
      <c r="H24" s="446"/>
      <c r="J24" s="446"/>
      <c r="K24" s="446"/>
      <c r="L24" s="446"/>
      <c r="M24" s="446"/>
      <c r="N24" s="446"/>
    </row>
    <row r="25" spans="4:28" ht="13.05" customHeight="1" thickBot="1" x14ac:dyDescent="0.35">
      <c r="D25" s="462" t="s">
        <v>406</v>
      </c>
      <c r="E25" s="463">
        <f>E15+E23</f>
        <v>224.0676</v>
      </c>
      <c r="F25" s="463">
        <f t="shared" ref="F25:G25" si="15">F15+F23</f>
        <v>199.94881412499998</v>
      </c>
      <c r="G25" s="463">
        <f t="shared" si="15"/>
        <v>307.49454180000004</v>
      </c>
      <c r="H25" s="463">
        <f t="shared" ref="H25" si="16">H15+H23</f>
        <v>556.23928993125003</v>
      </c>
      <c r="J25" s="462" t="s">
        <v>406</v>
      </c>
      <c r="K25" s="463">
        <f t="shared" ref="K25:M25" si="17">K15+K23</f>
        <v>219.1712</v>
      </c>
      <c r="L25" s="463">
        <f t="shared" si="17"/>
        <v>197.73227922222222</v>
      </c>
      <c r="M25" s="463">
        <f t="shared" si="17"/>
        <v>293.32848160000003</v>
      </c>
      <c r="N25" s="463">
        <f t="shared" ref="N25" si="18">N15+N23</f>
        <v>514.43492438333328</v>
      </c>
    </row>
    <row r="26" spans="4:28" ht="13.05" customHeight="1" thickTop="1" x14ac:dyDescent="0.3">
      <c r="D26" s="467" t="s">
        <v>408</v>
      </c>
      <c r="E26" s="452">
        <f>E15*50%-E19</f>
        <v>0</v>
      </c>
      <c r="F26" s="452">
        <f>F15*50%-F19</f>
        <v>0</v>
      </c>
      <c r="G26" s="452">
        <f>G15*50%-G19</f>
        <v>0</v>
      </c>
      <c r="H26" s="452">
        <f>H15*50%-H19</f>
        <v>0</v>
      </c>
      <c r="J26" s="467" t="s">
        <v>408</v>
      </c>
      <c r="K26" s="452">
        <f>K15*50%-K19</f>
        <v>55.865600000000001</v>
      </c>
      <c r="L26" s="452">
        <f>L15*50%-L19</f>
        <v>49.852189564138676</v>
      </c>
      <c r="M26" s="452">
        <f>M15*50%-M19</f>
        <v>76.666002020738745</v>
      </c>
      <c r="N26" s="452">
        <f>N15*50%-N19</f>
        <v>138.684225990653</v>
      </c>
    </row>
    <row r="27" spans="4:28" ht="13.05" customHeight="1" x14ac:dyDescent="0.3">
      <c r="D27" s="468" t="s">
        <v>409</v>
      </c>
      <c r="E27" s="453">
        <f>E15*50%-E21</f>
        <v>0</v>
      </c>
      <c r="F27" s="453">
        <f>F15*50%-F21</f>
        <v>0</v>
      </c>
      <c r="G27" s="453">
        <f>G15*50%-G21</f>
        <v>0</v>
      </c>
      <c r="H27" s="453">
        <f>H15*50%-H21</f>
        <v>0</v>
      </c>
      <c r="J27" s="468" t="s">
        <v>409</v>
      </c>
      <c r="K27" s="453">
        <f>K15*50%-K21</f>
        <v>55.865600000000001</v>
      </c>
      <c r="L27" s="453">
        <f>L15*50%-L21</f>
        <v>49.852189564138676</v>
      </c>
      <c r="M27" s="453">
        <f>M15*50%-M21</f>
        <v>76.666002020738745</v>
      </c>
      <c r="N27" s="453">
        <f>N15*50%-N21</f>
        <v>138.684225990653</v>
      </c>
    </row>
    <row r="28" spans="4:28" ht="13.05" customHeight="1" x14ac:dyDescent="0.3">
      <c r="D28" s="469" t="str">
        <f>$D$8</f>
        <v>ViaPet</v>
      </c>
      <c r="E28" s="454">
        <f>E17+E23</f>
        <v>224.0676</v>
      </c>
      <c r="F28" s="454">
        <f>F17+F23</f>
        <v>199.94881412499998</v>
      </c>
      <c r="G28" s="454">
        <f>G17+G23</f>
        <v>307.49454180000004</v>
      </c>
      <c r="H28" s="454">
        <f>H17+H23</f>
        <v>556.23928993125003</v>
      </c>
      <c r="J28" s="469" t="str">
        <f>J8</f>
        <v>Growthera Capital</v>
      </c>
      <c r="K28" s="454">
        <f>K17+K23</f>
        <v>107.44</v>
      </c>
      <c r="L28" s="454">
        <f>L17+L23</f>
        <v>98.027900093944865</v>
      </c>
      <c r="M28" s="454">
        <f>M17+M23</f>
        <v>139.99647755852254</v>
      </c>
      <c r="N28" s="454">
        <f>N17+N23</f>
        <v>237.06647240202733</v>
      </c>
    </row>
    <row r="29" spans="4:28" ht="13.05" customHeight="1" x14ac:dyDescent="0.3">
      <c r="D29" s="470" t="s">
        <v>408</v>
      </c>
      <c r="E29" s="471">
        <f>E26/E25</f>
        <v>0</v>
      </c>
      <c r="F29" s="471">
        <f>F26/F25</f>
        <v>0</v>
      </c>
      <c r="G29" s="471">
        <f>G26/G25</f>
        <v>0</v>
      </c>
      <c r="H29" s="471">
        <f>H26/H25</f>
        <v>0</v>
      </c>
      <c r="J29" s="470" t="s">
        <v>408</v>
      </c>
      <c r="K29" s="471">
        <f>K26/K25</f>
        <v>0.25489480369683609</v>
      </c>
      <c r="L29" s="471">
        <f>L26/L25</f>
        <v>0.25211963246583574</v>
      </c>
      <c r="M29" s="471">
        <f>M26/M25</f>
        <v>0.26136569351381639</v>
      </c>
      <c r="N29" s="471">
        <f>N26/N25</f>
        <v>0.26958555770080628</v>
      </c>
    </row>
    <row r="30" spans="4:28" ht="13.05" customHeight="1" x14ac:dyDescent="0.3">
      <c r="D30" s="472" t="s">
        <v>409</v>
      </c>
      <c r="E30" s="473">
        <f>E27/E25</f>
        <v>0</v>
      </c>
      <c r="F30" s="473">
        <f>F27/F25</f>
        <v>0</v>
      </c>
      <c r="G30" s="473">
        <f>G27/G25</f>
        <v>0</v>
      </c>
      <c r="H30" s="473">
        <f>H27/H25</f>
        <v>0</v>
      </c>
      <c r="J30" s="472" t="s">
        <v>409</v>
      </c>
      <c r="K30" s="473">
        <f>K27/K25</f>
        <v>0.25489480369683609</v>
      </c>
      <c r="L30" s="473">
        <f>L27/L25</f>
        <v>0.25211963246583574</v>
      </c>
      <c r="M30" s="473">
        <f>M27/M25</f>
        <v>0.26136569351381639</v>
      </c>
      <c r="N30" s="473">
        <f>N27/N25</f>
        <v>0.26958555770080628</v>
      </c>
    </row>
    <row r="31" spans="4:28" ht="13.05" customHeight="1" x14ac:dyDescent="0.3">
      <c r="D31" s="474" t="str">
        <f>$D$8</f>
        <v>ViaPet</v>
      </c>
      <c r="E31" s="475">
        <f>E28/E25</f>
        <v>1</v>
      </c>
      <c r="F31" s="475">
        <f>F28/F25</f>
        <v>1</v>
      </c>
      <c r="G31" s="475">
        <f>G28/G25</f>
        <v>1</v>
      </c>
      <c r="H31" s="475">
        <f>H28/H25</f>
        <v>1</v>
      </c>
      <c r="J31" s="474" t="str">
        <f>J8</f>
        <v>Growthera Capital</v>
      </c>
      <c r="K31" s="475">
        <f>K28/K25</f>
        <v>0.49021039260632782</v>
      </c>
      <c r="L31" s="475">
        <f>L28/L25</f>
        <v>0.49576073506832852</v>
      </c>
      <c r="M31" s="475">
        <f>M28/M25</f>
        <v>0.47726861297236717</v>
      </c>
      <c r="N31" s="475">
        <f>N28/N25</f>
        <v>0.46082888459838756</v>
      </c>
    </row>
    <row r="32" spans="4:28" ht="13.05" customHeight="1" thickBot="1" x14ac:dyDescent="0.35">
      <c r="D32" s="476" t="s">
        <v>412</v>
      </c>
      <c r="E32" s="477"/>
      <c r="F32" s="477"/>
      <c r="G32" s="477"/>
      <c r="H32" s="477"/>
      <c r="J32" s="476" t="s">
        <v>412</v>
      </c>
      <c r="K32" s="477"/>
      <c r="L32" s="477"/>
      <c r="M32" s="477"/>
      <c r="N32" s="477"/>
    </row>
    <row r="33" spans="4:14" ht="13.05" customHeight="1" thickTop="1" x14ac:dyDescent="0.3">
      <c r="D33" s="464" t="str">
        <f>"Parte em Dinheiro "&amp;D19</f>
        <v>Parte em Dinheiro Patrick</v>
      </c>
      <c r="E33" s="465">
        <f>E34*E19</f>
        <v>112.0338</v>
      </c>
      <c r="F33" s="465">
        <f>F34*F19</f>
        <v>99.974407062499992</v>
      </c>
      <c r="G33" s="465">
        <f>G34*G19</f>
        <v>153.74727090000002</v>
      </c>
      <c r="H33" s="465">
        <f>H34*H19</f>
        <v>278.11964496562501</v>
      </c>
      <c r="J33" s="464" t="str">
        <f>"Parte em Dinheiro "&amp;J19</f>
        <v>Parte em Dinheiro Patrick</v>
      </c>
      <c r="K33" s="465">
        <f>K34*K19</f>
        <v>43.72</v>
      </c>
      <c r="L33" s="465">
        <f>L34*L19</f>
        <v>39.013950046972433</v>
      </c>
      <c r="M33" s="465">
        <f>M34*M19</f>
        <v>59.998238779261264</v>
      </c>
      <c r="N33" s="465">
        <f>N34*N19</f>
        <v>108.53323620101366</v>
      </c>
    </row>
    <row r="34" spans="4:14" ht="13.05" customHeight="1" x14ac:dyDescent="0.3">
      <c r="D34" s="466"/>
      <c r="E34" s="481">
        <v>1</v>
      </c>
      <c r="F34" s="481">
        <v>1</v>
      </c>
      <c r="G34" s="481">
        <v>1</v>
      </c>
      <c r="H34" s="481">
        <v>1</v>
      </c>
      <c r="J34" s="466"/>
      <c r="K34" s="481">
        <v>1</v>
      </c>
      <c r="L34" s="481">
        <v>1</v>
      </c>
      <c r="M34" s="481">
        <v>1</v>
      </c>
      <c r="N34" s="481">
        <v>1</v>
      </c>
    </row>
    <row r="35" spans="4:14" ht="13.05" customHeight="1" x14ac:dyDescent="0.3">
      <c r="D35" s="464" t="str">
        <f>"Parte em Ações "&amp;D19</f>
        <v>Parte em Ações Patrick</v>
      </c>
      <c r="E35" s="465">
        <f>E36*E21</f>
        <v>0</v>
      </c>
      <c r="F35" s="465">
        <f t="shared" ref="F35:G35" si="19">F36*F21</f>
        <v>0</v>
      </c>
      <c r="G35" s="465">
        <f t="shared" si="19"/>
        <v>0</v>
      </c>
      <c r="H35" s="465">
        <f t="shared" ref="H35" si="20">H36*H21</f>
        <v>0</v>
      </c>
      <c r="J35" s="464" t="str">
        <f>"Parte em Ações "&amp;J19</f>
        <v>Parte em Ações Patrick</v>
      </c>
      <c r="K35" s="465">
        <f>K36*K21</f>
        <v>0</v>
      </c>
      <c r="L35" s="465">
        <f t="shared" ref="L35" si="21">L36*L21</f>
        <v>0</v>
      </c>
      <c r="M35" s="465">
        <f t="shared" ref="M35:N35" si="22">M36*M21</f>
        <v>0</v>
      </c>
      <c r="N35" s="465">
        <f t="shared" si="22"/>
        <v>0</v>
      </c>
    </row>
    <row r="36" spans="4:14" ht="13.05" customHeight="1" x14ac:dyDescent="0.3">
      <c r="D36" s="466"/>
      <c r="E36" s="482">
        <f>1-E34</f>
        <v>0</v>
      </c>
      <c r="F36" s="482">
        <f t="shared" ref="F36:G36" si="23">1-F34</f>
        <v>0</v>
      </c>
      <c r="G36" s="482">
        <f t="shared" si="23"/>
        <v>0</v>
      </c>
      <c r="H36" s="482">
        <f t="shared" ref="H36" si="24">1-H34</f>
        <v>0</v>
      </c>
      <c r="J36" s="466"/>
      <c r="K36" s="482">
        <f>1-K34</f>
        <v>0</v>
      </c>
      <c r="L36" s="482">
        <f t="shared" ref="L36:M36" si="25">1-L34</f>
        <v>0</v>
      </c>
      <c r="M36" s="482">
        <f t="shared" si="25"/>
        <v>0</v>
      </c>
      <c r="N36" s="482">
        <f t="shared" ref="N36" si="26">1-N34</f>
        <v>0</v>
      </c>
    </row>
    <row r="37" spans="4:14" ht="13.05" customHeight="1" x14ac:dyDescent="0.3">
      <c r="D37" s="478" t="str">
        <f>"Parte em Dinheiro "&amp;D21</f>
        <v>Parte em Dinheiro Marcelo</v>
      </c>
      <c r="E37" s="479">
        <f>E38*E21</f>
        <v>112.0338</v>
      </c>
      <c r="F37" s="479">
        <f t="shared" ref="F37:G37" si="27">F38*F21</f>
        <v>99.974407062499992</v>
      </c>
      <c r="G37" s="479">
        <f t="shared" si="27"/>
        <v>153.74727090000002</v>
      </c>
      <c r="H37" s="479">
        <f t="shared" ref="H37" si="28">H38*H21</f>
        <v>278.11964496562501</v>
      </c>
      <c r="J37" s="478" t="str">
        <f>"Parte em Dinheiro "&amp;J21</f>
        <v>Parte em Dinheiro Marcelo</v>
      </c>
      <c r="K37" s="479">
        <f>K38*K21</f>
        <v>43.72</v>
      </c>
      <c r="L37" s="479">
        <f t="shared" ref="L37" si="29">L38*L21</f>
        <v>39.013950046972433</v>
      </c>
      <c r="M37" s="479">
        <f t="shared" ref="M37:N37" si="30">M38*M21</f>
        <v>59.998238779261264</v>
      </c>
      <c r="N37" s="479">
        <f t="shared" si="30"/>
        <v>108.53323620101366</v>
      </c>
    </row>
    <row r="38" spans="4:14" ht="13.05" customHeight="1" x14ac:dyDescent="0.3">
      <c r="D38" s="466"/>
      <c r="E38" s="481">
        <v>1</v>
      </c>
      <c r="F38" s="481">
        <v>1</v>
      </c>
      <c r="G38" s="481">
        <v>1</v>
      </c>
      <c r="H38" s="481">
        <v>1</v>
      </c>
      <c r="J38" s="466"/>
      <c r="K38" s="481">
        <v>1</v>
      </c>
      <c r="L38" s="481">
        <v>1</v>
      </c>
      <c r="M38" s="481">
        <v>1</v>
      </c>
      <c r="N38" s="481">
        <v>1</v>
      </c>
    </row>
    <row r="39" spans="4:14" ht="13.05" customHeight="1" x14ac:dyDescent="0.3">
      <c r="D39" s="464" t="str">
        <f>"Parte em Ações "&amp;D21</f>
        <v>Parte em Ações Marcelo</v>
      </c>
      <c r="E39" s="465">
        <f>E40*E21</f>
        <v>0</v>
      </c>
      <c r="F39" s="465">
        <f t="shared" ref="F39:G39" si="31">F40*F21</f>
        <v>0</v>
      </c>
      <c r="G39" s="465">
        <f t="shared" si="31"/>
        <v>0</v>
      </c>
      <c r="H39" s="465">
        <f t="shared" ref="H39" si="32">H40*H21</f>
        <v>0</v>
      </c>
      <c r="J39" s="464" t="str">
        <f>"Parte em Ações "&amp;J21</f>
        <v>Parte em Ações Marcelo</v>
      </c>
      <c r="K39" s="465">
        <f>K40*K21</f>
        <v>0</v>
      </c>
      <c r="L39" s="465">
        <f t="shared" ref="L39" si="33">L40*L21</f>
        <v>0</v>
      </c>
      <c r="M39" s="465">
        <f t="shared" ref="M39:N39" si="34">M40*M21</f>
        <v>0</v>
      </c>
      <c r="N39" s="465">
        <f t="shared" si="34"/>
        <v>0</v>
      </c>
    </row>
    <row r="40" spans="4:14" ht="13.05" customHeight="1" thickBot="1" x14ac:dyDescent="0.35">
      <c r="D40" s="480"/>
      <c r="E40" s="483">
        <f>1-E38</f>
        <v>0</v>
      </c>
      <c r="F40" s="483">
        <f t="shared" ref="F40:G40" si="35">1-F38</f>
        <v>0</v>
      </c>
      <c r="G40" s="483">
        <f t="shared" si="35"/>
        <v>0</v>
      </c>
      <c r="H40" s="483">
        <f t="shared" ref="H40" si="36">1-H38</f>
        <v>0</v>
      </c>
      <c r="J40" s="480"/>
      <c r="K40" s="483">
        <f>1-K38</f>
        <v>0</v>
      </c>
      <c r="L40" s="483">
        <f t="shared" ref="L40:M40" si="37">1-L38</f>
        <v>0</v>
      </c>
      <c r="M40" s="483">
        <f t="shared" si="37"/>
        <v>0</v>
      </c>
      <c r="N40" s="483">
        <f t="shared" ref="N40" si="38">1-N38</f>
        <v>0</v>
      </c>
    </row>
    <row r="41" spans="4:14" ht="13.05" customHeight="1" thickTop="1" x14ac:dyDescent="0.3"/>
    <row r="42" spans="4:14" ht="13.05" customHeight="1" thickBot="1" x14ac:dyDescent="0.35"/>
    <row r="43" spans="4:14" ht="13.05" customHeight="1" thickBot="1" x14ac:dyDescent="0.35">
      <c r="D43" s="495" t="s">
        <v>413</v>
      </c>
      <c r="E43" s="496"/>
      <c r="F43" s="496"/>
      <c r="G43" s="496"/>
      <c r="H43" s="497"/>
      <c r="J43" s="495" t="s">
        <v>413</v>
      </c>
      <c r="K43" s="496"/>
      <c r="L43" s="496"/>
      <c r="M43" s="496"/>
      <c r="N43" s="497"/>
    </row>
    <row r="44" spans="4:14" ht="13.05" customHeight="1" x14ac:dyDescent="0.3">
      <c r="D44" s="484"/>
      <c r="E44" s="484">
        <v>2021</v>
      </c>
      <c r="F44" s="484">
        <v>2022</v>
      </c>
      <c r="G44" s="484">
        <v>2023</v>
      </c>
      <c r="H44" s="484">
        <v>2024</v>
      </c>
      <c r="K44" s="484">
        <v>2021</v>
      </c>
      <c r="L44" s="484">
        <v>2022</v>
      </c>
      <c r="M44" s="484">
        <v>2023</v>
      </c>
      <c r="N44" s="484">
        <v>2024</v>
      </c>
    </row>
    <row r="45" spans="4:14" ht="13.05" customHeight="1" thickBot="1" x14ac:dyDescent="0.35">
      <c r="D45" s="455" t="s">
        <v>17</v>
      </c>
      <c r="E45" s="456">
        <v>24.8964</v>
      </c>
      <c r="F45" s="456">
        <v>22.216534902777777</v>
      </c>
      <c r="G45" s="456">
        <v>34.166060200000004</v>
      </c>
      <c r="H45" s="456">
        <v>61.804365547916667</v>
      </c>
      <c r="J45" s="455" t="s">
        <v>17</v>
      </c>
      <c r="K45" s="456">
        <v>24.8964</v>
      </c>
      <c r="L45" s="456">
        <v>22.216534902777777</v>
      </c>
      <c r="M45" s="456">
        <v>34.166060200000004</v>
      </c>
      <c r="N45" s="456">
        <v>61.804365547916667</v>
      </c>
    </row>
    <row r="46" spans="4:14" ht="13.05" customHeight="1" thickBot="1" x14ac:dyDescent="0.35">
      <c r="D46" s="444" t="s">
        <v>402</v>
      </c>
      <c r="E46" s="445">
        <v>12</v>
      </c>
      <c r="F46" s="445">
        <v>12</v>
      </c>
      <c r="G46" s="445">
        <v>12</v>
      </c>
      <c r="H46" s="445">
        <v>12</v>
      </c>
      <c r="J46" s="444" t="s">
        <v>402</v>
      </c>
      <c r="K46" s="445">
        <v>12</v>
      </c>
      <c r="L46" s="445">
        <v>12</v>
      </c>
      <c r="M46" s="445">
        <v>12</v>
      </c>
      <c r="N46" s="445">
        <v>12</v>
      </c>
    </row>
    <row r="47" spans="4:14" ht="13.05" customHeight="1" x14ac:dyDescent="0.3">
      <c r="D47" s="446"/>
      <c r="E47" s="446"/>
      <c r="F47" s="446"/>
      <c r="G47" s="446"/>
      <c r="H47" s="446"/>
      <c r="J47" s="446"/>
      <c r="K47" s="446"/>
      <c r="L47" s="446"/>
      <c r="M47" s="446"/>
      <c r="N47" s="446"/>
    </row>
    <row r="48" spans="4:14" ht="13.05" customHeight="1" thickBot="1" x14ac:dyDescent="0.35">
      <c r="D48" s="462" t="s">
        <v>403</v>
      </c>
      <c r="E48" s="463">
        <f>E46*E45</f>
        <v>298.7568</v>
      </c>
      <c r="F48" s="463">
        <f>F46*F45</f>
        <v>266.59841883333331</v>
      </c>
      <c r="G48" s="463">
        <f>G46*G45</f>
        <v>409.99272240000005</v>
      </c>
      <c r="H48" s="463">
        <f>H46*H45</f>
        <v>741.65238657500004</v>
      </c>
      <c r="J48" s="462" t="s">
        <v>403</v>
      </c>
      <c r="K48" s="463">
        <f>K46*K45</f>
        <v>298.7568</v>
      </c>
      <c r="L48" s="463">
        <f>L46*L45</f>
        <v>266.59841883333331</v>
      </c>
      <c r="M48" s="463">
        <f>M46*M45</f>
        <v>409.99272240000005</v>
      </c>
      <c r="N48" s="463">
        <f>N46*N45</f>
        <v>741.65238657500004</v>
      </c>
    </row>
    <row r="49" spans="4:14" ht="13.05" customHeight="1" thickTop="1" thickBot="1" x14ac:dyDescent="0.35">
      <c r="D49" s="446"/>
      <c r="E49" s="446"/>
      <c r="F49" s="446"/>
      <c r="G49" s="446"/>
      <c r="H49" s="446"/>
      <c r="J49" s="446"/>
      <c r="K49" s="446"/>
      <c r="L49" s="446"/>
      <c r="M49" s="446"/>
      <c r="N49" s="446"/>
    </row>
    <row r="50" spans="4:14" ht="13.05" customHeight="1" thickBot="1" x14ac:dyDescent="0.35">
      <c r="D50" s="447" t="s">
        <v>404</v>
      </c>
      <c r="E50" s="448">
        <f>E48*E51</f>
        <v>298.7568</v>
      </c>
      <c r="F50" s="448">
        <f>F48*F51</f>
        <v>266.59841883333331</v>
      </c>
      <c r="G50" s="448">
        <f t="shared" ref="G50" si="39">G48*G51</f>
        <v>409.99272240000005</v>
      </c>
      <c r="H50" s="448">
        <f t="shared" ref="H50" si="40">H48*H51</f>
        <v>741.65238657500004</v>
      </c>
      <c r="J50" s="447" t="s">
        <v>404</v>
      </c>
      <c r="K50" s="448">
        <f>K48*K51</f>
        <v>131.16</v>
      </c>
      <c r="L50" s="448">
        <f t="shared" ref="L50:N50" si="41">L48*L51</f>
        <v>117.04185014091729</v>
      </c>
      <c r="M50" s="448">
        <f t="shared" si="41"/>
        <v>179.99471633778379</v>
      </c>
      <c r="N50" s="448">
        <f t="shared" si="41"/>
        <v>325.59970860304099</v>
      </c>
    </row>
    <row r="51" spans="4:14" ht="13.05" customHeight="1" x14ac:dyDescent="0.3">
      <c r="D51" s="446"/>
      <c r="E51" s="451">
        <v>1</v>
      </c>
      <c r="F51" s="451">
        <v>1</v>
      </c>
      <c r="G51" s="451">
        <v>1</v>
      </c>
      <c r="H51" s="451">
        <v>1</v>
      </c>
      <c r="J51" s="446"/>
      <c r="K51" s="451">
        <v>0.43901929596246847</v>
      </c>
      <c r="L51" s="451">
        <v>0.43901929596246847</v>
      </c>
      <c r="M51" s="451">
        <v>0.43901929596246847</v>
      </c>
      <c r="N51" s="451">
        <v>0.43901929596246847</v>
      </c>
    </row>
    <row r="52" spans="4:14" ht="13.05" customHeight="1" x14ac:dyDescent="0.3">
      <c r="D52" s="449" t="s">
        <v>408</v>
      </c>
      <c r="E52" s="450">
        <f>E53*E50</f>
        <v>149.3784</v>
      </c>
      <c r="F52" s="450">
        <f>F53*F50</f>
        <v>133.29920941666666</v>
      </c>
      <c r="G52" s="450">
        <f t="shared" ref="G52" si="42">G53*G50</f>
        <v>204.99636120000002</v>
      </c>
      <c r="H52" s="450">
        <f t="shared" ref="H52" si="43">H53*H50</f>
        <v>370.82619328750002</v>
      </c>
      <c r="J52" s="449" t="s">
        <v>408</v>
      </c>
      <c r="K52" s="450">
        <f>K53*K50</f>
        <v>65.58</v>
      </c>
      <c r="L52" s="450">
        <f t="shared" ref="L52:N52" si="44">L53*L50</f>
        <v>58.520925070458645</v>
      </c>
      <c r="M52" s="450">
        <f t="shared" si="44"/>
        <v>89.997358168891893</v>
      </c>
      <c r="N52" s="450">
        <f t="shared" si="44"/>
        <v>162.7998543015205</v>
      </c>
    </row>
    <row r="53" spans="4:14" ht="13.05" customHeight="1" x14ac:dyDescent="0.3">
      <c r="D53" s="446"/>
      <c r="E53" s="451">
        <v>0.5</v>
      </c>
      <c r="F53" s="451">
        <v>0.5</v>
      </c>
      <c r="G53" s="451">
        <v>0.5</v>
      </c>
      <c r="H53" s="451">
        <v>0.5</v>
      </c>
      <c r="J53" s="446"/>
      <c r="K53" s="451">
        <v>0.5</v>
      </c>
      <c r="L53" s="451">
        <v>0.5</v>
      </c>
      <c r="M53" s="451">
        <v>0.5</v>
      </c>
      <c r="N53" s="451">
        <v>0.5</v>
      </c>
    </row>
    <row r="54" spans="4:14" ht="13.05" customHeight="1" x14ac:dyDescent="0.3">
      <c r="D54" s="449" t="s">
        <v>409</v>
      </c>
      <c r="E54" s="450">
        <f>E55*E50</f>
        <v>149.3784</v>
      </c>
      <c r="F54" s="450">
        <f>F55*F50</f>
        <v>133.29920941666666</v>
      </c>
      <c r="G54" s="450">
        <f t="shared" ref="G54" si="45">G55*G50</f>
        <v>204.99636120000002</v>
      </c>
      <c r="H54" s="450">
        <f t="shared" ref="H54" si="46">H55*H50</f>
        <v>370.82619328750002</v>
      </c>
      <c r="J54" s="449" t="s">
        <v>409</v>
      </c>
      <c r="K54" s="450">
        <f>K55*K50</f>
        <v>65.58</v>
      </c>
      <c r="L54" s="450">
        <f t="shared" ref="L54:N54" si="47">L55*L50</f>
        <v>58.520925070458645</v>
      </c>
      <c r="M54" s="450">
        <f t="shared" si="47"/>
        <v>89.997358168891893</v>
      </c>
      <c r="N54" s="450">
        <f t="shared" si="47"/>
        <v>162.7998543015205</v>
      </c>
    </row>
    <row r="55" spans="4:14" ht="13.05" customHeight="1" thickBot="1" x14ac:dyDescent="0.35">
      <c r="D55" s="446"/>
      <c r="E55" s="451">
        <v>0.5</v>
      </c>
      <c r="F55" s="451">
        <v>0.5</v>
      </c>
      <c r="G55" s="451">
        <v>0.5</v>
      </c>
      <c r="H55" s="451">
        <v>0.5</v>
      </c>
      <c r="J55" s="446"/>
      <c r="K55" s="451">
        <v>0.5</v>
      </c>
      <c r="L55" s="451">
        <v>0.5</v>
      </c>
      <c r="M55" s="451">
        <v>0.5</v>
      </c>
      <c r="N55" s="451">
        <v>0.5</v>
      </c>
    </row>
    <row r="56" spans="4:14" ht="13.05" customHeight="1" thickBot="1" x14ac:dyDescent="0.35">
      <c r="D56" s="447" t="s">
        <v>405</v>
      </c>
      <c r="E56" s="461">
        <v>0</v>
      </c>
      <c r="F56" s="461">
        <v>0</v>
      </c>
      <c r="G56" s="461">
        <v>0</v>
      </c>
      <c r="H56" s="461">
        <v>0</v>
      </c>
      <c r="J56" s="447" t="s">
        <v>405</v>
      </c>
      <c r="K56" s="461">
        <v>20</v>
      </c>
      <c r="L56" s="461">
        <v>20</v>
      </c>
      <c r="M56" s="461">
        <v>20</v>
      </c>
      <c r="N56" s="461">
        <v>20</v>
      </c>
    </row>
    <row r="57" spans="4:14" ht="13.05" customHeight="1" x14ac:dyDescent="0.3">
      <c r="D57" s="446"/>
      <c r="E57" s="446"/>
      <c r="F57" s="446"/>
      <c r="G57" s="446"/>
      <c r="H57" s="446"/>
      <c r="J57" s="446"/>
      <c r="K57" s="446"/>
      <c r="L57" s="446"/>
      <c r="M57" s="446"/>
      <c r="N57" s="446"/>
    </row>
    <row r="58" spans="4:14" ht="13.05" customHeight="1" thickBot="1" x14ac:dyDescent="0.35">
      <c r="D58" s="462" t="s">
        <v>406</v>
      </c>
      <c r="E58" s="463">
        <f>E48+E56</f>
        <v>298.7568</v>
      </c>
      <c r="F58" s="463">
        <f>F48+F56</f>
        <v>266.59841883333331</v>
      </c>
      <c r="G58" s="463">
        <f t="shared" ref="G58:H58" si="48">G48+G56</f>
        <v>409.99272240000005</v>
      </c>
      <c r="H58" s="463">
        <f t="shared" si="48"/>
        <v>741.65238657500004</v>
      </c>
      <c r="J58" s="462" t="s">
        <v>406</v>
      </c>
      <c r="K58" s="463">
        <f t="shared" ref="K58:N58" si="49">K48+K56</f>
        <v>318.7568</v>
      </c>
      <c r="L58" s="463">
        <f t="shared" si="49"/>
        <v>286.59841883333331</v>
      </c>
      <c r="M58" s="463">
        <f t="shared" si="49"/>
        <v>429.99272240000005</v>
      </c>
      <c r="N58" s="463">
        <f t="shared" si="49"/>
        <v>761.65238657500004</v>
      </c>
    </row>
    <row r="59" spans="4:14" ht="13.05" customHeight="1" thickTop="1" x14ac:dyDescent="0.3">
      <c r="D59" s="467" t="s">
        <v>408</v>
      </c>
      <c r="E59" s="452">
        <f>E48*50%-E52</f>
        <v>0</v>
      </c>
      <c r="F59" s="452">
        <f>F48*50%-F52</f>
        <v>0</v>
      </c>
      <c r="G59" s="452">
        <f>G48*50%-G52</f>
        <v>0</v>
      </c>
      <c r="H59" s="452">
        <f>H48*50%-H52</f>
        <v>0</v>
      </c>
      <c r="J59" s="467" t="s">
        <v>408</v>
      </c>
      <c r="K59" s="452">
        <f>K48*50%-K52</f>
        <v>83.798400000000001</v>
      </c>
      <c r="L59" s="452">
        <f>L48*50%-L52</f>
        <v>74.778284346208011</v>
      </c>
      <c r="M59" s="452">
        <f>M48*50%-M52</f>
        <v>114.99900303110813</v>
      </c>
      <c r="N59" s="452">
        <f>N48*50%-N52</f>
        <v>208.02633898597952</v>
      </c>
    </row>
    <row r="60" spans="4:14" ht="13.05" customHeight="1" x14ac:dyDescent="0.3">
      <c r="D60" s="468" t="s">
        <v>409</v>
      </c>
      <c r="E60" s="453">
        <f>E48*50%-E54</f>
        <v>0</v>
      </c>
      <c r="F60" s="453">
        <f>F48*50%-F54</f>
        <v>0</v>
      </c>
      <c r="G60" s="453">
        <f>G48*50%-G54</f>
        <v>0</v>
      </c>
      <c r="H60" s="453">
        <f>H48*50%-H54</f>
        <v>0</v>
      </c>
      <c r="J60" s="468" t="s">
        <v>409</v>
      </c>
      <c r="K60" s="453">
        <f>K48*50%-K54</f>
        <v>83.798400000000001</v>
      </c>
      <c r="L60" s="453">
        <f>L48*50%-L54</f>
        <v>74.778284346208011</v>
      </c>
      <c r="M60" s="453">
        <f>M48*50%-M54</f>
        <v>114.99900303110813</v>
      </c>
      <c r="N60" s="453">
        <f>N48*50%-N54</f>
        <v>208.02633898597952</v>
      </c>
    </row>
    <row r="61" spans="4:14" ht="13.05" customHeight="1" x14ac:dyDescent="0.3">
      <c r="D61" s="469" t="str">
        <f>$D$8</f>
        <v>ViaPet</v>
      </c>
      <c r="E61" s="454">
        <f>E50+E56</f>
        <v>298.7568</v>
      </c>
      <c r="F61" s="454">
        <f>F50+F56</f>
        <v>266.59841883333331</v>
      </c>
      <c r="G61" s="454">
        <f>G50+G56</f>
        <v>409.99272240000005</v>
      </c>
      <c r="H61" s="454">
        <f>H50+H56</f>
        <v>741.65238657500004</v>
      </c>
      <c r="J61" s="469">
        <f>J40</f>
        <v>0</v>
      </c>
      <c r="K61" s="454">
        <f>K50+K56</f>
        <v>151.16</v>
      </c>
      <c r="L61" s="454">
        <f>L50+L56</f>
        <v>137.04185014091729</v>
      </c>
      <c r="M61" s="454">
        <f>M50+M56</f>
        <v>199.99471633778379</v>
      </c>
      <c r="N61" s="454">
        <f>N50+N56</f>
        <v>345.59970860304099</v>
      </c>
    </row>
    <row r="62" spans="4:14" ht="13.05" customHeight="1" x14ac:dyDescent="0.3">
      <c r="D62" s="470" t="s">
        <v>408</v>
      </c>
      <c r="E62" s="471">
        <f>E59/E58</f>
        <v>0</v>
      </c>
      <c r="F62" s="471">
        <f>F59/F58</f>
        <v>0</v>
      </c>
      <c r="G62" s="471">
        <f>G59/G58</f>
        <v>0</v>
      </c>
      <c r="H62" s="471">
        <f>H59/H58</f>
        <v>0</v>
      </c>
      <c r="J62" s="470" t="s">
        <v>408</v>
      </c>
      <c r="K62" s="471">
        <f>K59/K58</f>
        <v>0.26289133282803695</v>
      </c>
      <c r="L62" s="471">
        <f>L59/L58</f>
        <v>0.26091659769307424</v>
      </c>
      <c r="M62" s="471">
        <f>M59/M58</f>
        <v>0.26744406833037165</v>
      </c>
      <c r="N62" s="471">
        <f>N59/N58</f>
        <v>0.27312504057321052</v>
      </c>
    </row>
    <row r="63" spans="4:14" ht="13.05" customHeight="1" x14ac:dyDescent="0.3">
      <c r="D63" s="472" t="s">
        <v>409</v>
      </c>
      <c r="E63" s="473">
        <f>E60/E58</f>
        <v>0</v>
      </c>
      <c r="F63" s="473">
        <f>F60/F58</f>
        <v>0</v>
      </c>
      <c r="G63" s="473">
        <f>G60/G58</f>
        <v>0</v>
      </c>
      <c r="H63" s="473">
        <f>H60/H58</f>
        <v>0</v>
      </c>
      <c r="J63" s="472" t="s">
        <v>409</v>
      </c>
      <c r="K63" s="473">
        <f>K60/K58</f>
        <v>0.26289133282803695</v>
      </c>
      <c r="L63" s="473">
        <f>L60/L58</f>
        <v>0.26091659769307424</v>
      </c>
      <c r="M63" s="473">
        <f>M60/M58</f>
        <v>0.26744406833037165</v>
      </c>
      <c r="N63" s="473">
        <f>N60/N58</f>
        <v>0.27312504057321052</v>
      </c>
    </row>
    <row r="64" spans="4:14" ht="13.05" customHeight="1" x14ac:dyDescent="0.3">
      <c r="D64" s="474" t="str">
        <f>$D$8</f>
        <v>ViaPet</v>
      </c>
      <c r="E64" s="475">
        <f>E61/E58</f>
        <v>1</v>
      </c>
      <c r="F64" s="475">
        <f>F61/F58</f>
        <v>1</v>
      </c>
      <c r="G64" s="475">
        <f>G61/G58</f>
        <v>1</v>
      </c>
      <c r="H64" s="475">
        <f>H61/H58</f>
        <v>1</v>
      </c>
      <c r="J64" s="474">
        <f>J40</f>
        <v>0</v>
      </c>
      <c r="K64" s="475">
        <f>K61/K58</f>
        <v>0.47421733434392616</v>
      </c>
      <c r="L64" s="475">
        <f>L61/L58</f>
        <v>0.47816680461385158</v>
      </c>
      <c r="M64" s="475">
        <f>M61/M58</f>
        <v>0.46511186333925675</v>
      </c>
      <c r="N64" s="475">
        <f>N61/N58</f>
        <v>0.4537499188535789</v>
      </c>
    </row>
    <row r="65" spans="4:14" ht="13.05" customHeight="1" thickBot="1" x14ac:dyDescent="0.35">
      <c r="D65" s="476" t="s">
        <v>412</v>
      </c>
      <c r="E65" s="477"/>
      <c r="F65" s="477"/>
      <c r="G65" s="477"/>
      <c r="H65" s="477"/>
      <c r="J65" s="476" t="s">
        <v>412</v>
      </c>
      <c r="K65" s="477"/>
      <c r="L65" s="477"/>
      <c r="M65" s="477"/>
      <c r="N65" s="477"/>
    </row>
    <row r="66" spans="4:14" ht="13.05" customHeight="1" thickTop="1" x14ac:dyDescent="0.3">
      <c r="D66" s="464" t="str">
        <f>"Parte em Dinheiro "&amp;D52</f>
        <v>Parte em Dinheiro Patrick</v>
      </c>
      <c r="E66" s="465">
        <f>E67*E52</f>
        <v>149.3784</v>
      </c>
      <c r="F66" s="465">
        <f>F67*F52</f>
        <v>133.29920941666666</v>
      </c>
      <c r="G66" s="465">
        <f>G67*G52</f>
        <v>204.99636120000002</v>
      </c>
      <c r="H66" s="465">
        <f>H67*H52</f>
        <v>370.82619328750002</v>
      </c>
      <c r="J66" s="464" t="str">
        <f>"Parte em Dinheiro "&amp;J52</f>
        <v>Parte em Dinheiro Patrick</v>
      </c>
      <c r="K66" s="465">
        <f>K67*K52</f>
        <v>65.58</v>
      </c>
      <c r="L66" s="465">
        <f>L67*L52</f>
        <v>58.520925070458645</v>
      </c>
      <c r="M66" s="465">
        <f>M67*M52</f>
        <v>89.997358168891893</v>
      </c>
      <c r="N66" s="465">
        <f>N67*N52</f>
        <v>162.7998543015205</v>
      </c>
    </row>
    <row r="67" spans="4:14" ht="13.05" customHeight="1" x14ac:dyDescent="0.3">
      <c r="D67" s="466"/>
      <c r="E67" s="481">
        <v>1</v>
      </c>
      <c r="F67" s="481">
        <v>1</v>
      </c>
      <c r="G67" s="481">
        <v>1</v>
      </c>
      <c r="H67" s="481">
        <v>1</v>
      </c>
      <c r="J67" s="466"/>
      <c r="K67" s="481">
        <v>1</v>
      </c>
      <c r="L67" s="481">
        <v>1</v>
      </c>
      <c r="M67" s="481">
        <v>1</v>
      </c>
      <c r="N67" s="481">
        <v>1</v>
      </c>
    </row>
    <row r="68" spans="4:14" ht="13.05" customHeight="1" x14ac:dyDescent="0.3">
      <c r="D68" s="464" t="str">
        <f>"Parte em Ações "&amp;D52</f>
        <v>Parte em Ações Patrick</v>
      </c>
      <c r="E68" s="465">
        <f>E69*E54</f>
        <v>0</v>
      </c>
      <c r="F68" s="465">
        <f>F69*F54</f>
        <v>0</v>
      </c>
      <c r="G68" s="465">
        <f t="shared" ref="G68" si="50">G69*G54</f>
        <v>0</v>
      </c>
      <c r="H68" s="465">
        <f t="shared" ref="H68" si="51">H69*H54</f>
        <v>0</v>
      </c>
      <c r="J68" s="464" t="str">
        <f>"Parte em Ações "&amp;J52</f>
        <v>Parte em Ações Patrick</v>
      </c>
      <c r="K68" s="465">
        <f>K69*K54</f>
        <v>0</v>
      </c>
      <c r="L68" s="465">
        <f t="shared" ref="L68:N68" si="52">L69*L54</f>
        <v>0</v>
      </c>
      <c r="M68" s="465">
        <f t="shared" si="52"/>
        <v>0</v>
      </c>
      <c r="N68" s="465">
        <f t="shared" si="52"/>
        <v>0</v>
      </c>
    </row>
    <row r="69" spans="4:14" ht="13.05" customHeight="1" x14ac:dyDescent="0.3">
      <c r="D69" s="466"/>
      <c r="E69" s="482">
        <f>1-E67</f>
        <v>0</v>
      </c>
      <c r="F69" s="482">
        <f>1-F67</f>
        <v>0</v>
      </c>
      <c r="G69" s="482">
        <f t="shared" ref="G69:H69" si="53">1-G67</f>
        <v>0</v>
      </c>
      <c r="H69" s="482">
        <f t="shared" si="53"/>
        <v>0</v>
      </c>
      <c r="J69" s="466"/>
      <c r="K69" s="482">
        <f>1-K67</f>
        <v>0</v>
      </c>
      <c r="L69" s="482">
        <f t="shared" ref="L69:N69" si="54">1-L67</f>
        <v>0</v>
      </c>
      <c r="M69" s="482">
        <f t="shared" si="54"/>
        <v>0</v>
      </c>
      <c r="N69" s="482">
        <f t="shared" si="54"/>
        <v>0</v>
      </c>
    </row>
    <row r="70" spans="4:14" ht="13.05" customHeight="1" x14ac:dyDescent="0.3">
      <c r="D70" s="478" t="str">
        <f>"Parte em Dinheiro "&amp;D54</f>
        <v>Parte em Dinheiro Marcelo</v>
      </c>
      <c r="E70" s="479">
        <f>E71*E54</f>
        <v>74.6892</v>
      </c>
      <c r="F70" s="479">
        <f>F71*F54</f>
        <v>66.649604708333328</v>
      </c>
      <c r="G70" s="479">
        <f t="shared" ref="G70" si="55">G71*G54</f>
        <v>102.49818060000001</v>
      </c>
      <c r="H70" s="479">
        <f t="shared" ref="H70" si="56">H71*H54</f>
        <v>185.41309664375001</v>
      </c>
      <c r="J70" s="478" t="str">
        <f>"Parte em Dinheiro "&amp;J54</f>
        <v>Parte em Dinheiro Marcelo</v>
      </c>
      <c r="K70" s="479">
        <f>K71*K54</f>
        <v>65.58</v>
      </c>
      <c r="L70" s="479">
        <f t="shared" ref="L70:N70" si="57">L71*L54</f>
        <v>58.520925070458645</v>
      </c>
      <c r="M70" s="479">
        <f t="shared" si="57"/>
        <v>89.997358168891893</v>
      </c>
      <c r="N70" s="479">
        <f t="shared" si="57"/>
        <v>162.7998543015205</v>
      </c>
    </row>
    <row r="71" spans="4:14" ht="13.05" customHeight="1" x14ac:dyDescent="0.3">
      <c r="D71" s="466"/>
      <c r="E71" s="481">
        <v>0.5</v>
      </c>
      <c r="F71" s="481">
        <v>0.5</v>
      </c>
      <c r="G71" s="481">
        <v>0.5</v>
      </c>
      <c r="H71" s="481">
        <v>0.5</v>
      </c>
      <c r="J71" s="466"/>
      <c r="K71" s="481">
        <v>1</v>
      </c>
      <c r="L71" s="481">
        <v>1</v>
      </c>
      <c r="M71" s="481">
        <v>1</v>
      </c>
      <c r="N71" s="481">
        <v>1</v>
      </c>
    </row>
    <row r="72" spans="4:14" ht="13.05" customHeight="1" x14ac:dyDescent="0.3">
      <c r="D72" s="464" t="str">
        <f>"Parte em Ações "&amp;D54</f>
        <v>Parte em Ações Marcelo</v>
      </c>
      <c r="E72" s="465">
        <f>E73*E54</f>
        <v>74.6892</v>
      </c>
      <c r="F72" s="465">
        <f>F73*F54</f>
        <v>66.649604708333328</v>
      </c>
      <c r="G72" s="465">
        <f t="shared" ref="G72" si="58">G73*G54</f>
        <v>102.49818060000001</v>
      </c>
      <c r="H72" s="465">
        <f t="shared" ref="H72" si="59">H73*H54</f>
        <v>185.41309664375001</v>
      </c>
      <c r="J72" s="464" t="str">
        <f>"Parte em Ações "&amp;J54</f>
        <v>Parte em Ações Marcelo</v>
      </c>
      <c r="K72" s="465">
        <f>K73*K54</f>
        <v>0</v>
      </c>
      <c r="L72" s="465">
        <f t="shared" ref="L72:N72" si="60">L73*L54</f>
        <v>0</v>
      </c>
      <c r="M72" s="465">
        <f t="shared" si="60"/>
        <v>0</v>
      </c>
      <c r="N72" s="465">
        <f t="shared" si="60"/>
        <v>0</v>
      </c>
    </row>
    <row r="73" spans="4:14" ht="13.05" customHeight="1" thickBot="1" x14ac:dyDescent="0.35">
      <c r="D73" s="480"/>
      <c r="E73" s="483">
        <f>1-E71</f>
        <v>0.5</v>
      </c>
      <c r="F73" s="483">
        <f>1-F71</f>
        <v>0.5</v>
      </c>
      <c r="G73" s="483">
        <f t="shared" ref="G73:H73" si="61">1-G71</f>
        <v>0.5</v>
      </c>
      <c r="H73" s="483">
        <f t="shared" si="61"/>
        <v>0.5</v>
      </c>
      <c r="J73" s="480"/>
      <c r="K73" s="483">
        <f>1-K71</f>
        <v>0</v>
      </c>
      <c r="L73" s="483">
        <f t="shared" ref="L73:N73" si="62">1-L71</f>
        <v>0</v>
      </c>
      <c r="M73" s="483">
        <f t="shared" si="62"/>
        <v>0</v>
      </c>
      <c r="N73" s="483">
        <f t="shared" si="62"/>
        <v>0</v>
      </c>
    </row>
    <row r="74" spans="4:14" ht="13.05" customHeight="1" thickTop="1" x14ac:dyDescent="0.3"/>
    <row r="75" spans="4:14" ht="13.05" customHeight="1" x14ac:dyDescent="0.3"/>
    <row r="76" spans="4:14" ht="13.05" customHeight="1" x14ac:dyDescent="0.3"/>
    <row r="77" spans="4:14" ht="13.05" customHeight="1" x14ac:dyDescent="0.3"/>
    <row r="78" spans="4:14" ht="13.05" customHeight="1" x14ac:dyDescent="0.3"/>
    <row r="79" spans="4:14" ht="13.05" customHeight="1" x14ac:dyDescent="0.3"/>
    <row r="80" spans="4:14" ht="13.05" customHeight="1" x14ac:dyDescent="0.3"/>
    <row r="81" ht="13.05" customHeight="1" x14ac:dyDescent="0.3"/>
    <row r="82" ht="13.05" customHeight="1" x14ac:dyDescent="0.3"/>
    <row r="83" ht="13.05" customHeight="1" x14ac:dyDescent="0.3"/>
    <row r="84" ht="13.05" customHeight="1" x14ac:dyDescent="0.3"/>
    <row r="85" ht="13.05" customHeight="1" x14ac:dyDescent="0.3"/>
    <row r="86" ht="13.05" customHeight="1" x14ac:dyDescent="0.3"/>
    <row r="87" ht="13.05" customHeight="1" x14ac:dyDescent="0.3"/>
    <row r="88" ht="13.05" customHeight="1" x14ac:dyDescent="0.3"/>
    <row r="89" ht="13.05" customHeight="1" x14ac:dyDescent="0.3"/>
    <row r="90" ht="13.05" customHeight="1" x14ac:dyDescent="0.3"/>
    <row r="91" ht="13.05" customHeight="1" x14ac:dyDescent="0.3"/>
    <row r="92" ht="13.05" customHeight="1" x14ac:dyDescent="0.3"/>
    <row r="93" ht="13.05" customHeight="1" x14ac:dyDescent="0.3"/>
    <row r="94" ht="13.05" customHeight="1" x14ac:dyDescent="0.3"/>
    <row r="95" ht="13.05" customHeight="1" x14ac:dyDescent="0.3"/>
    <row r="96" ht="13.05" customHeight="1" x14ac:dyDescent="0.3"/>
    <row r="97" ht="13.05" customHeight="1" x14ac:dyDescent="0.3"/>
    <row r="98" ht="13.05" customHeight="1" x14ac:dyDescent="0.3"/>
    <row r="99" ht="13.05" customHeight="1" x14ac:dyDescent="0.3"/>
    <row r="100" ht="13.05" customHeight="1" x14ac:dyDescent="0.3"/>
    <row r="101" ht="13.05" customHeight="1" x14ac:dyDescent="0.3"/>
    <row r="102" ht="13.05" customHeight="1" x14ac:dyDescent="0.3"/>
    <row r="103" ht="13.05" customHeight="1" x14ac:dyDescent="0.3"/>
    <row r="104" ht="13.05" customHeight="1" x14ac:dyDescent="0.3"/>
    <row r="105" ht="13.05" customHeight="1" x14ac:dyDescent="0.3"/>
    <row r="106" ht="13.05" customHeight="1" x14ac:dyDescent="0.3"/>
    <row r="107" ht="13.05" customHeight="1" x14ac:dyDescent="0.3"/>
    <row r="108" ht="13.05" customHeight="1" x14ac:dyDescent="0.3"/>
    <row r="109" ht="13.05" customHeight="1" x14ac:dyDescent="0.3"/>
    <row r="110" ht="13.05" customHeight="1" x14ac:dyDescent="0.3"/>
    <row r="111" ht="13.05" customHeight="1" x14ac:dyDescent="0.3"/>
    <row r="112" ht="13.05" customHeight="1" x14ac:dyDescent="0.3"/>
    <row r="113" ht="13.05" customHeight="1" x14ac:dyDescent="0.3"/>
    <row r="114" ht="13.05" customHeight="1" x14ac:dyDescent="0.3"/>
    <row r="115" ht="13.05" customHeight="1" x14ac:dyDescent="0.3"/>
    <row r="116" ht="13.05" customHeight="1" x14ac:dyDescent="0.3"/>
    <row r="117" ht="13.05" customHeight="1" x14ac:dyDescent="0.3"/>
    <row r="118" ht="13.05" customHeight="1" x14ac:dyDescent="0.3"/>
    <row r="119" ht="13.05" customHeight="1" x14ac:dyDescent="0.3"/>
    <row r="120" ht="13.05" customHeight="1" x14ac:dyDescent="0.3"/>
    <row r="121" ht="13.05" customHeight="1" x14ac:dyDescent="0.3"/>
    <row r="122" ht="13.05" customHeight="1" x14ac:dyDescent="0.3"/>
    <row r="123" ht="13.05" customHeight="1" x14ac:dyDescent="0.3"/>
    <row r="124" ht="13.05" customHeight="1" x14ac:dyDescent="0.3"/>
    <row r="125" ht="13.05" customHeight="1" x14ac:dyDescent="0.3"/>
    <row r="126" ht="13.05" customHeight="1" x14ac:dyDescent="0.3"/>
    <row r="127" ht="13.05" customHeight="1" x14ac:dyDescent="0.3"/>
    <row r="128" ht="13.05" customHeight="1" x14ac:dyDescent="0.3"/>
    <row r="129" ht="13.05" customHeight="1" x14ac:dyDescent="0.3"/>
    <row r="130" ht="13.05" customHeight="1" x14ac:dyDescent="0.3"/>
    <row r="131" ht="13.05" customHeight="1" x14ac:dyDescent="0.3"/>
    <row r="132" ht="13.05" customHeight="1" x14ac:dyDescent="0.3"/>
    <row r="133" ht="13.05" customHeight="1" x14ac:dyDescent="0.3"/>
    <row r="134" ht="13.05" customHeight="1" x14ac:dyDescent="0.3"/>
    <row r="135" ht="13.05" customHeight="1" x14ac:dyDescent="0.3"/>
    <row r="136" ht="13.05" customHeight="1" x14ac:dyDescent="0.3"/>
    <row r="137" ht="13.05" customHeight="1" x14ac:dyDescent="0.3"/>
    <row r="138" ht="13.05" customHeight="1" x14ac:dyDescent="0.3"/>
    <row r="139" ht="13.05" customHeight="1" x14ac:dyDescent="0.3"/>
    <row r="140" ht="13.05" customHeight="1" x14ac:dyDescent="0.3"/>
    <row r="141" ht="13.05" customHeight="1" x14ac:dyDescent="0.3"/>
    <row r="142" ht="13.05" customHeight="1" x14ac:dyDescent="0.3"/>
    <row r="143" ht="13.05" customHeight="1" x14ac:dyDescent="0.3"/>
    <row r="144" ht="13.05" customHeight="1" x14ac:dyDescent="0.3"/>
    <row r="145" ht="13.05" customHeight="1" x14ac:dyDescent="0.3"/>
    <row r="146" ht="13.05" customHeight="1" x14ac:dyDescent="0.3"/>
    <row r="147" ht="13.05" customHeight="1" x14ac:dyDescent="0.3"/>
    <row r="148" ht="13.05" customHeight="1" x14ac:dyDescent="0.3"/>
    <row r="149" ht="13.05" customHeight="1" x14ac:dyDescent="0.3"/>
    <row r="150" ht="13.05" customHeight="1" x14ac:dyDescent="0.3"/>
    <row r="151" ht="13.05" customHeight="1" x14ac:dyDescent="0.3"/>
    <row r="152" ht="13.05" customHeight="1" x14ac:dyDescent="0.3"/>
    <row r="153" ht="13.05" customHeight="1" x14ac:dyDescent="0.3"/>
    <row r="154" ht="13.05" customHeight="1" x14ac:dyDescent="0.3"/>
    <row r="155" ht="13.05" customHeight="1" x14ac:dyDescent="0.3"/>
    <row r="156" ht="13.05" customHeight="1" x14ac:dyDescent="0.3"/>
    <row r="157" ht="13.05" customHeight="1" x14ac:dyDescent="0.3"/>
    <row r="158" ht="13.05" customHeight="1" x14ac:dyDescent="0.3"/>
    <row r="159" ht="13.05" customHeight="1" x14ac:dyDescent="0.3"/>
    <row r="160" ht="13.05" customHeight="1" x14ac:dyDescent="0.3"/>
    <row r="161" ht="13.05" customHeight="1" x14ac:dyDescent="0.3"/>
    <row r="162" ht="13.05" customHeight="1" x14ac:dyDescent="0.3"/>
    <row r="163" ht="13.05" customHeight="1" x14ac:dyDescent="0.3"/>
    <row r="164" ht="13.05" customHeight="1" x14ac:dyDescent="0.3"/>
    <row r="165" ht="13.05" customHeight="1" x14ac:dyDescent="0.3"/>
    <row r="166" ht="13.05" customHeight="1" x14ac:dyDescent="0.3"/>
    <row r="167" ht="13.05" customHeight="1" x14ac:dyDescent="0.3"/>
    <row r="168" ht="13.05" customHeight="1" x14ac:dyDescent="0.3"/>
    <row r="169" ht="13.05" customHeight="1" x14ac:dyDescent="0.3"/>
    <row r="170" ht="13.05" customHeight="1" x14ac:dyDescent="0.3"/>
    <row r="171" ht="13.05" customHeight="1" x14ac:dyDescent="0.3"/>
    <row r="172" ht="13.05" customHeight="1" x14ac:dyDescent="0.3"/>
    <row r="173" ht="13.05" customHeight="1" x14ac:dyDescent="0.3"/>
    <row r="174" ht="13.05" customHeight="1" x14ac:dyDescent="0.3"/>
    <row r="175" ht="13.05" customHeight="1" x14ac:dyDescent="0.3"/>
    <row r="176" ht="13.05" customHeight="1" x14ac:dyDescent="0.3"/>
    <row r="177" ht="13.05" customHeight="1" x14ac:dyDescent="0.3"/>
    <row r="178" ht="13.05" customHeight="1" x14ac:dyDescent="0.3"/>
    <row r="179" ht="13.05" customHeight="1" x14ac:dyDescent="0.3"/>
    <row r="180" ht="13.05" customHeight="1" x14ac:dyDescent="0.3"/>
    <row r="181" ht="13.05" customHeight="1" x14ac:dyDescent="0.3"/>
    <row r="182" ht="13.05" customHeight="1" x14ac:dyDescent="0.3"/>
    <row r="183" ht="13.05" customHeight="1" x14ac:dyDescent="0.3"/>
    <row r="184" ht="13.05" customHeight="1" x14ac:dyDescent="0.3"/>
    <row r="185" ht="13.05" customHeight="1" x14ac:dyDescent="0.3"/>
    <row r="186" ht="13.05" customHeight="1" x14ac:dyDescent="0.3"/>
    <row r="187" ht="13.05" customHeight="1" x14ac:dyDescent="0.3"/>
    <row r="188" ht="13.05" customHeight="1" x14ac:dyDescent="0.3"/>
    <row r="189" ht="13.05" customHeight="1" x14ac:dyDescent="0.3"/>
    <row r="190" ht="13.05" customHeight="1" x14ac:dyDescent="0.3"/>
    <row r="191" ht="13.05" customHeight="1" x14ac:dyDescent="0.3"/>
    <row r="192" ht="13.05" customHeight="1" x14ac:dyDescent="0.3"/>
    <row r="193" ht="13.05" customHeight="1" x14ac:dyDescent="0.3"/>
    <row r="194" ht="13.05" customHeight="1" x14ac:dyDescent="0.3"/>
    <row r="195" ht="13.05" customHeight="1" x14ac:dyDescent="0.3"/>
    <row r="196" ht="13.05" customHeight="1" x14ac:dyDescent="0.3"/>
    <row r="197" ht="13.05" customHeight="1" x14ac:dyDescent="0.3"/>
    <row r="198" ht="13.05" customHeight="1" x14ac:dyDescent="0.3"/>
    <row r="199" ht="13.05" customHeight="1" x14ac:dyDescent="0.3"/>
    <row r="200" ht="13.05" customHeight="1" x14ac:dyDescent="0.3"/>
    <row r="201" ht="13.05" customHeight="1" x14ac:dyDescent="0.3"/>
    <row r="202" ht="13.05" customHeight="1" x14ac:dyDescent="0.3"/>
    <row r="203" ht="13.05" customHeight="1" x14ac:dyDescent="0.3"/>
    <row r="204" ht="13.05" customHeight="1" x14ac:dyDescent="0.3"/>
    <row r="205" ht="13.05" customHeight="1" x14ac:dyDescent="0.3"/>
    <row r="206" ht="13.05" customHeight="1" x14ac:dyDescent="0.3"/>
    <row r="207" ht="13.05" customHeight="1" x14ac:dyDescent="0.3"/>
    <row r="208" ht="13.05" customHeight="1" x14ac:dyDescent="0.3"/>
    <row r="209" ht="13.05" customHeight="1" x14ac:dyDescent="0.3"/>
    <row r="210" ht="13.05" customHeight="1" x14ac:dyDescent="0.3"/>
    <row r="211" ht="13.05" customHeight="1" x14ac:dyDescent="0.3"/>
    <row r="212" ht="13.05" customHeight="1" x14ac:dyDescent="0.3"/>
    <row r="213" ht="13.05" customHeight="1" x14ac:dyDescent="0.3"/>
    <row r="214" ht="13.05" customHeight="1" x14ac:dyDescent="0.3"/>
    <row r="215" ht="13.05" customHeight="1" x14ac:dyDescent="0.3"/>
    <row r="216" ht="13.05" customHeight="1" x14ac:dyDescent="0.3"/>
    <row r="217" ht="13.05" customHeight="1" x14ac:dyDescent="0.3"/>
    <row r="218" ht="13.05" customHeight="1" x14ac:dyDescent="0.3"/>
    <row r="219" ht="13.05" customHeight="1" x14ac:dyDescent="0.3"/>
    <row r="220" ht="13.05" customHeight="1" x14ac:dyDescent="0.3"/>
    <row r="221" ht="13.05" customHeight="1" x14ac:dyDescent="0.3"/>
    <row r="222" ht="13.05" customHeight="1" x14ac:dyDescent="0.3"/>
    <row r="223" ht="13.05" customHeight="1" x14ac:dyDescent="0.3"/>
    <row r="224" ht="13.05" customHeight="1" x14ac:dyDescent="0.3"/>
    <row r="225" ht="13.05" customHeight="1" x14ac:dyDescent="0.3"/>
    <row r="226" ht="13.05" customHeight="1" x14ac:dyDescent="0.3"/>
    <row r="227" ht="13.05" customHeight="1" x14ac:dyDescent="0.3"/>
    <row r="228" ht="13.05" customHeight="1" x14ac:dyDescent="0.3"/>
    <row r="229" ht="13.05" customHeight="1" x14ac:dyDescent="0.3"/>
    <row r="230" ht="13.05" customHeight="1" x14ac:dyDescent="0.3"/>
    <row r="231" ht="13.05" customHeight="1" x14ac:dyDescent="0.3"/>
    <row r="232" ht="13.05" customHeight="1" x14ac:dyDescent="0.3"/>
    <row r="233" ht="13.05" customHeight="1" x14ac:dyDescent="0.3"/>
    <row r="234" ht="13.05" customHeight="1" x14ac:dyDescent="0.3"/>
    <row r="235" ht="13.05" customHeight="1" x14ac:dyDescent="0.3"/>
    <row r="236" ht="13.05" customHeight="1" x14ac:dyDescent="0.3"/>
    <row r="237" ht="13.05" customHeight="1" x14ac:dyDescent="0.3"/>
    <row r="238" ht="13.05" customHeight="1" x14ac:dyDescent="0.3"/>
    <row r="239" ht="13.05" customHeight="1" x14ac:dyDescent="0.3"/>
    <row r="240" ht="13.05" customHeight="1" x14ac:dyDescent="0.3"/>
    <row r="241" ht="13.05" customHeight="1" x14ac:dyDescent="0.3"/>
    <row r="242" ht="13.05" customHeight="1" x14ac:dyDescent="0.3"/>
    <row r="243" ht="13.05" customHeight="1" x14ac:dyDescent="0.3"/>
    <row r="244" ht="13.05" customHeight="1" x14ac:dyDescent="0.3"/>
    <row r="245" ht="13.05" customHeight="1" x14ac:dyDescent="0.3"/>
    <row r="246" ht="13.05" customHeight="1" x14ac:dyDescent="0.3"/>
    <row r="247" ht="13.05" customHeight="1" x14ac:dyDescent="0.3"/>
    <row r="248" ht="13.05" customHeight="1" x14ac:dyDescent="0.3"/>
    <row r="249" ht="13.05" customHeight="1" x14ac:dyDescent="0.3"/>
    <row r="250" ht="13.05" customHeight="1" x14ac:dyDescent="0.3"/>
    <row r="251" ht="13.05" customHeight="1" x14ac:dyDescent="0.3"/>
    <row r="252" ht="13.05" customHeight="1" x14ac:dyDescent="0.3"/>
    <row r="253" ht="13.05" customHeight="1" x14ac:dyDescent="0.3"/>
    <row r="254" ht="13.05" customHeight="1" x14ac:dyDescent="0.3"/>
    <row r="255" ht="13.05" customHeight="1" x14ac:dyDescent="0.3"/>
    <row r="256" ht="13.05" customHeight="1" x14ac:dyDescent="0.3"/>
    <row r="257" ht="13.05" customHeight="1" x14ac:dyDescent="0.3"/>
    <row r="258" ht="13.05" customHeight="1" x14ac:dyDescent="0.3"/>
    <row r="259" ht="13.05" customHeight="1" x14ac:dyDescent="0.3"/>
    <row r="260" ht="13.05" customHeight="1" x14ac:dyDescent="0.3"/>
    <row r="261" ht="13.05" customHeight="1" x14ac:dyDescent="0.3"/>
    <row r="262" ht="13.05" customHeight="1" x14ac:dyDescent="0.3"/>
    <row r="263" ht="13.05" hidden="1" customHeight="1" x14ac:dyDescent="0.3"/>
  </sheetData>
  <sheetProtection algorithmName="SHA-512" hashValue="8opey/cUYABN5k+kDnIvFWWrrIajElZ/TVwWIQolyuJ4Weg/edtsuarrdMXclfwYa3bG3Z0VkrVbcYQlVQ4FxA==" saltValue="rTMmxex/OIYkBxzpzkbj3A==" spinCount="100000" sheet="1" objects="1" scenarios="1" selectLockedCells="1" selectUnlockedCells="1"/>
  <mergeCells count="2">
    <mergeCell ref="D5:G5"/>
    <mergeCell ref="J5:M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B152F5E1830847AB7D6BED045E117D" ma:contentTypeVersion="4" ma:contentTypeDescription="Crie um novo documento." ma:contentTypeScope="" ma:versionID="ed49d0060cec921d94e38cd0065673d5">
  <xsd:schema xmlns:xsd="http://www.w3.org/2001/XMLSchema" xmlns:xs="http://www.w3.org/2001/XMLSchema" xmlns:p="http://schemas.microsoft.com/office/2006/metadata/properties" xmlns:ns2="b6bd9f21-f7a8-4d25-b0fd-aef0b3916615" targetNamespace="http://schemas.microsoft.com/office/2006/metadata/properties" ma:root="true" ma:fieldsID="9c25ec14f47b86a115980408e5134270" ns2:_="">
    <xsd:import namespace="b6bd9f21-f7a8-4d25-b0fd-aef0b391661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bd9f21-f7a8-4d25-b0fd-aef0b39166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7C65F0-FA6F-4ECE-ABBF-5F7FAE39F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bd9f21-f7a8-4d25-b0fd-aef0b39166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DBBD11-2241-4F1D-9E2C-EA1563AAB3D1}">
  <ds:schemaRefs>
    <ds:schemaRef ds:uri="http://schemas.microsoft.com/sharepoint/v3/contenttype/forms"/>
  </ds:schemaRefs>
</ds:datastoreItem>
</file>

<file path=customXml/itemProps3.xml><?xml version="1.0" encoding="utf-8"?>
<ds:datastoreItem xmlns:ds="http://schemas.openxmlformats.org/officeDocument/2006/customXml" ds:itemID="{9482122D-896B-4CA6-8987-E31D2908580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Capa</vt:lpstr>
      <vt:lpstr>Premissas</vt:lpstr>
      <vt:lpstr>Demonstrações Financeiras</vt:lpstr>
      <vt:lpstr>Macro</vt:lpstr>
      <vt:lpstr>Modelo DRE</vt:lpstr>
      <vt:lpstr>Modelo BP&amp;CF</vt:lpstr>
      <vt:lpstr>Empresas Comparáveis</vt:lpstr>
      <vt:lpstr>Valuation</vt:lpstr>
      <vt:lpstr>Comparativos</vt:lpstr>
      <vt:lpstr>MergeModel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Valdivia Terzis</dc:creator>
  <cp:lastModifiedBy>Isaac de Oliveira Machado</cp:lastModifiedBy>
  <dcterms:created xsi:type="dcterms:W3CDTF">2022-07-23T16:15:37Z</dcterms:created>
  <dcterms:modified xsi:type="dcterms:W3CDTF">2025-03-17T21:43:41Z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0x010100A0B152F5E1830847AB7D6BED045E117D</vt:lpwstr>
  </property>
</Properties>
</file>