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ul\Documents\"/>
    </mc:Choice>
  </mc:AlternateContent>
  <xr:revisionPtr revIDLastSave="0" documentId="13_ncr:1_{6ACCE412-1C6A-49D2-A494-75CA0064AE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rityunjay CNX nifty" sheetId="1" r:id="rId1"/>
  </sheets>
  <calcPr calcId="181029"/>
</workbook>
</file>

<file path=xl/calcChain.xml><?xml version="1.0" encoding="utf-8"?>
<calcChain xmlns="http://schemas.openxmlformats.org/spreadsheetml/2006/main">
  <c r="B246" i="1" l="1"/>
  <c r="B244" i="1"/>
  <c r="B147" i="1" l="1"/>
  <c r="B229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162" i="1"/>
  <c r="B227" i="1" s="1"/>
  <c r="E80" i="1"/>
  <c r="B145" i="1" s="1"/>
  <c r="B151" i="1"/>
  <c r="E81" i="1"/>
  <c r="B143" i="1" s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3" i="1"/>
  <c r="B68" i="1" s="1"/>
  <c r="E6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B141" i="1" l="1"/>
  <c r="B66" i="1"/>
  <c r="B225" i="1"/>
  <c r="B70" i="1"/>
  <c r="B223" i="1"/>
</calcChain>
</file>

<file path=xl/sharedStrings.xml><?xml version="1.0" encoding="utf-8"?>
<sst xmlns="http://schemas.openxmlformats.org/spreadsheetml/2006/main" count="32" uniqueCount="25">
  <si>
    <t>Adj Close</t>
  </si>
  <si>
    <t xml:space="preserve"> Returns</t>
  </si>
  <si>
    <t>Average Returns=</t>
  </si>
  <si>
    <t>Variance=</t>
  </si>
  <si>
    <t>Average Returns</t>
  </si>
  <si>
    <t>Standard deviation=</t>
  </si>
  <si>
    <t>Total Risk=</t>
  </si>
  <si>
    <t>HERO</t>
  </si>
  <si>
    <t>Stock Price</t>
  </si>
  <si>
    <t>Returns</t>
  </si>
  <si>
    <t>Standard Deviation=</t>
  </si>
  <si>
    <t>Beta=</t>
  </si>
  <si>
    <t>Total risk=</t>
  </si>
  <si>
    <t>Systematic risk=</t>
  </si>
  <si>
    <t xml:space="preserve">Systematic risk= </t>
  </si>
  <si>
    <t>Std. Dev of nifty × Beta</t>
  </si>
  <si>
    <t>Unsystematic Risk=</t>
  </si>
  <si>
    <r>
      <rPr>
        <sz val="72"/>
        <color theme="8" tint="-0.499984740745262"/>
        <rFont val="Calibri"/>
        <family val="2"/>
        <scheme val="minor"/>
      </rPr>
      <t>BAJAJ</t>
    </r>
    <r>
      <rPr>
        <sz val="72"/>
        <color theme="1"/>
        <rFont val="Calibri"/>
        <family val="2"/>
        <scheme val="minor"/>
      </rPr>
      <t xml:space="preserve"> </t>
    </r>
  </si>
  <si>
    <t xml:space="preserve">                                 Date</t>
  </si>
  <si>
    <t>Unsystematic risk=</t>
  </si>
  <si>
    <r>
      <t xml:space="preserve">std. dev. of nifty </t>
    </r>
    <r>
      <rPr>
        <b/>
        <i/>
        <sz val="12"/>
        <color theme="1"/>
        <rFont val="Calibri"/>
        <family val="2"/>
      </rPr>
      <t>× Beta</t>
    </r>
  </si>
  <si>
    <r>
      <t xml:space="preserve">          </t>
    </r>
    <r>
      <rPr>
        <b/>
        <i/>
        <sz val="12"/>
        <color theme="1"/>
        <rFont val="Calibri"/>
        <family val="2"/>
        <scheme val="minor"/>
      </rPr>
      <t xml:space="preserve">                                Date</t>
    </r>
  </si>
  <si>
    <t xml:space="preserve">                                     Date</t>
  </si>
  <si>
    <t>covariance=</t>
  </si>
  <si>
    <t>correlation=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</si>
</sst>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%"/>
    <numFmt numFmtId="166" formatCode="0.00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4" fontId="0" fillId="0" borderId="0" xfId="0" applyNumberFormat="1"/>
    <xf numFmtId="10" fontId="0" fillId="0" borderId="0" xfId="0" applyNumberFormat="1"/>
    <xf numFmtId="0" fontId="21" fillId="0" borderId="0" xfId="0" applyFont="1"/>
    <xf numFmtId="166" fontId="21" fillId="0" borderId="0" xfId="1" applyNumberFormat="1" applyFont="1"/>
    <xf numFmtId="14" fontId="21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topLeftCell="A227" zoomScaleNormal="100" workbookViewId="0">
      <selection activeCell="A244" sqref="A244:B246"/>
    </sheetView>
  </sheetViews>
  <sheetFormatPr defaultRowHeight="15" x14ac:dyDescent="0.25"/>
  <cols>
    <col min="1" max="1" width="28.42578125" customWidth="1"/>
    <col min="2" max="2" width="18.140625" customWidth="1"/>
    <col min="3" max="3" width="11.42578125" customWidth="1"/>
    <col min="5" max="5" width="10.140625" bestFit="1" customWidth="1"/>
    <col min="8" max="8" width="36.7109375" customWidth="1"/>
  </cols>
  <sheetData>
    <row r="1" spans="1:9" ht="15.75" x14ac:dyDescent="0.25">
      <c r="A1" t="s">
        <v>21</v>
      </c>
      <c r="B1" s="11"/>
      <c r="C1" s="11" t="s">
        <v>0</v>
      </c>
      <c r="D1" s="11"/>
      <c r="E1" s="11" t="s">
        <v>1</v>
      </c>
      <c r="G1" s="4"/>
    </row>
    <row r="2" spans="1:9" x14ac:dyDescent="0.25">
      <c r="A2" s="1">
        <v>42095</v>
      </c>
      <c r="C2">
        <v>8181.5</v>
      </c>
      <c r="E2" s="10">
        <v>0</v>
      </c>
      <c r="G2" s="4"/>
      <c r="I2" s="5"/>
    </row>
    <row r="3" spans="1:9" x14ac:dyDescent="0.25">
      <c r="A3" s="1">
        <v>42125</v>
      </c>
      <c r="C3">
        <v>8433.6503909999992</v>
      </c>
      <c r="E3" s="4">
        <f>(C3-C2)/C2</f>
        <v>3.0819579661431184E-2</v>
      </c>
      <c r="G3" s="4"/>
    </row>
    <row r="4" spans="1:9" x14ac:dyDescent="0.25">
      <c r="A4" s="1">
        <v>42156</v>
      </c>
      <c r="C4">
        <v>8368.5</v>
      </c>
      <c r="E4" s="4">
        <f t="shared" ref="E4:E60" si="0">(C4-C3)/C3</f>
        <v>-7.725052377025813E-3</v>
      </c>
      <c r="G4" s="4"/>
    </row>
    <row r="5" spans="1:9" x14ac:dyDescent="0.25">
      <c r="A5" s="1">
        <v>42186</v>
      </c>
      <c r="C5">
        <v>8532.8496090000008</v>
      </c>
      <c r="E5" s="4">
        <f t="shared" si="0"/>
        <v>1.9639076178526713E-2</v>
      </c>
      <c r="G5" s="4"/>
    </row>
    <row r="6" spans="1:9" x14ac:dyDescent="0.25">
      <c r="A6" s="1">
        <v>42217</v>
      </c>
      <c r="C6">
        <v>7948.9501950000003</v>
      </c>
      <c r="E6" s="4">
        <f t="shared" si="0"/>
        <v>-6.8429591608427515E-2</v>
      </c>
      <c r="G6" s="4"/>
    </row>
    <row r="7" spans="1:9" x14ac:dyDescent="0.25">
      <c r="A7" s="1">
        <v>42248</v>
      </c>
      <c r="C7">
        <v>7948.8999020000001</v>
      </c>
      <c r="E7" s="4">
        <f t="shared" si="0"/>
        <v>-6.3269990082304137E-6</v>
      </c>
      <c r="G7" s="4"/>
    </row>
    <row r="8" spans="1:9" x14ac:dyDescent="0.25">
      <c r="A8" s="1">
        <v>42278</v>
      </c>
      <c r="C8">
        <v>8065.7998049999997</v>
      </c>
      <c r="E8" s="4">
        <f t="shared" si="0"/>
        <v>1.4706425347057985E-2</v>
      </c>
      <c r="G8" s="4"/>
    </row>
    <row r="9" spans="1:9" x14ac:dyDescent="0.25">
      <c r="A9" s="1">
        <v>42309</v>
      </c>
      <c r="C9">
        <v>7935.25</v>
      </c>
      <c r="E9" s="4">
        <f t="shared" si="0"/>
        <v>-1.6185599463933095E-2</v>
      </c>
      <c r="G9" s="4"/>
    </row>
    <row r="10" spans="1:9" x14ac:dyDescent="0.25">
      <c r="A10" s="1">
        <v>42339</v>
      </c>
      <c r="C10">
        <v>7946.3500979999999</v>
      </c>
      <c r="E10" s="4">
        <f t="shared" si="0"/>
        <v>1.3988340631990032E-3</v>
      </c>
      <c r="G10" s="4"/>
    </row>
    <row r="11" spans="1:9" x14ac:dyDescent="0.25">
      <c r="A11" s="1">
        <v>42370</v>
      </c>
      <c r="C11">
        <v>7563.5498049999997</v>
      </c>
      <c r="E11" s="4">
        <f t="shared" si="0"/>
        <v>-4.8173096865735433E-2</v>
      </c>
      <c r="G11" s="4"/>
    </row>
    <row r="12" spans="1:9" x14ac:dyDescent="0.25">
      <c r="A12" s="1">
        <v>42401</v>
      </c>
      <c r="C12">
        <v>6987.0498049999997</v>
      </c>
      <c r="E12" s="4">
        <f t="shared" si="0"/>
        <v>-7.6220824198036732E-2</v>
      </c>
      <c r="G12" s="4"/>
    </row>
    <row r="13" spans="1:9" x14ac:dyDescent="0.25">
      <c r="A13" s="1">
        <v>42430</v>
      </c>
      <c r="C13">
        <v>7738.3999020000001</v>
      </c>
      <c r="E13" s="4">
        <f t="shared" si="0"/>
        <v>0.10753467027848107</v>
      </c>
      <c r="G13" s="4"/>
    </row>
    <row r="14" spans="1:9" x14ac:dyDescent="0.25">
      <c r="A14" s="1">
        <v>42461</v>
      </c>
      <c r="C14">
        <v>7849.7998049999997</v>
      </c>
      <c r="E14" s="4">
        <f t="shared" si="0"/>
        <v>1.4395728369014385E-2</v>
      </c>
      <c r="G14" s="4"/>
    </row>
    <row r="15" spans="1:9" x14ac:dyDescent="0.25">
      <c r="A15" s="1">
        <v>42491</v>
      </c>
      <c r="C15">
        <v>8160.1000979999999</v>
      </c>
      <c r="E15" s="4">
        <f t="shared" si="0"/>
        <v>3.9529707853485856E-2</v>
      </c>
      <c r="G15" s="4"/>
    </row>
    <row r="16" spans="1:9" x14ac:dyDescent="0.25">
      <c r="A16" s="1">
        <v>42522</v>
      </c>
      <c r="C16">
        <v>8287.75</v>
      </c>
      <c r="E16" s="4">
        <f t="shared" si="0"/>
        <v>1.5643178449647507E-2</v>
      </c>
      <c r="G16" s="4"/>
    </row>
    <row r="17" spans="1:7" x14ac:dyDescent="0.25">
      <c r="A17" s="1">
        <v>42552</v>
      </c>
      <c r="C17">
        <v>8638.5</v>
      </c>
      <c r="E17" s="4">
        <f t="shared" si="0"/>
        <v>4.2321498597327381E-2</v>
      </c>
      <c r="G17" s="4"/>
    </row>
    <row r="18" spans="1:7" x14ac:dyDescent="0.25">
      <c r="A18" s="1">
        <v>42583</v>
      </c>
      <c r="C18">
        <v>8786.2001949999994</v>
      </c>
      <c r="E18" s="4">
        <f t="shared" si="0"/>
        <v>1.7097898361984075E-2</v>
      </c>
      <c r="G18" s="4"/>
    </row>
    <row r="19" spans="1:7" x14ac:dyDescent="0.25">
      <c r="A19" s="1">
        <v>42614</v>
      </c>
      <c r="C19">
        <v>8611.1503909999992</v>
      </c>
      <c r="E19" s="4">
        <f t="shared" si="0"/>
        <v>-1.9923266043905596E-2</v>
      </c>
      <c r="G19" s="4"/>
    </row>
    <row r="20" spans="1:7" x14ac:dyDescent="0.25">
      <c r="A20" s="1">
        <v>42644</v>
      </c>
      <c r="C20">
        <v>8638</v>
      </c>
      <c r="E20" s="4">
        <f t="shared" si="0"/>
        <v>3.1180048867875806E-3</v>
      </c>
      <c r="G20" s="4"/>
    </row>
    <row r="21" spans="1:7" x14ac:dyDescent="0.25">
      <c r="A21" s="1">
        <v>42675</v>
      </c>
      <c r="C21">
        <v>8224.5</v>
      </c>
      <c r="E21" s="4">
        <f t="shared" si="0"/>
        <v>-4.7869877286408888E-2</v>
      </c>
      <c r="G21" s="4"/>
    </row>
    <row r="22" spans="1:7" x14ac:dyDescent="0.25">
      <c r="A22" s="1">
        <v>42705</v>
      </c>
      <c r="C22">
        <v>8185.7998049999997</v>
      </c>
      <c r="E22" s="4">
        <f t="shared" si="0"/>
        <v>-4.7054769286887163E-3</v>
      </c>
      <c r="G22" s="4"/>
    </row>
    <row r="23" spans="1:7" x14ac:dyDescent="0.25">
      <c r="A23" s="1">
        <v>42736</v>
      </c>
      <c r="C23">
        <v>8561.2998050000006</v>
      </c>
      <c r="E23" s="4">
        <f t="shared" si="0"/>
        <v>4.5872121105458789E-2</v>
      </c>
      <c r="G23" s="4"/>
    </row>
    <row r="24" spans="1:7" x14ac:dyDescent="0.25">
      <c r="A24" s="1">
        <v>42767</v>
      </c>
      <c r="C24">
        <v>8879.5996090000008</v>
      </c>
      <c r="E24" s="4">
        <f t="shared" si="0"/>
        <v>3.7178911059055034E-2</v>
      </c>
      <c r="G24" s="4"/>
    </row>
    <row r="25" spans="1:7" x14ac:dyDescent="0.25">
      <c r="A25" s="1">
        <v>42795</v>
      </c>
      <c r="C25">
        <v>9173.75</v>
      </c>
      <c r="E25" s="4">
        <f t="shared" si="0"/>
        <v>3.3126537676525451E-2</v>
      </c>
      <c r="G25" s="4"/>
    </row>
    <row r="26" spans="1:7" x14ac:dyDescent="0.25">
      <c r="A26" s="1">
        <v>42826</v>
      </c>
      <c r="C26">
        <v>9304.0498050000006</v>
      </c>
      <c r="E26" s="4">
        <f t="shared" si="0"/>
        <v>1.4203548712358693E-2</v>
      </c>
      <c r="G26" s="4"/>
    </row>
    <row r="27" spans="1:7" x14ac:dyDescent="0.25">
      <c r="A27" s="1">
        <v>42856</v>
      </c>
      <c r="C27">
        <v>9621.25</v>
      </c>
      <c r="E27" s="4">
        <f t="shared" si="0"/>
        <v>3.4092701742582665E-2</v>
      </c>
      <c r="G27" s="4"/>
    </row>
    <row r="28" spans="1:7" x14ac:dyDescent="0.25">
      <c r="A28" s="1">
        <v>42887</v>
      </c>
      <c r="C28">
        <v>9520.9003909999992</v>
      </c>
      <c r="E28" s="4">
        <f t="shared" si="0"/>
        <v>-1.042999703780702E-2</v>
      </c>
      <c r="G28" s="4"/>
    </row>
    <row r="29" spans="1:7" x14ac:dyDescent="0.25">
      <c r="A29" s="1">
        <v>42917</v>
      </c>
      <c r="C29">
        <v>10077.099609000001</v>
      </c>
      <c r="E29" s="4">
        <f t="shared" si="0"/>
        <v>5.8418762423538266E-2</v>
      </c>
      <c r="G29" s="4"/>
    </row>
    <row r="30" spans="1:7" x14ac:dyDescent="0.25">
      <c r="A30" s="1">
        <v>42948</v>
      </c>
      <c r="C30">
        <v>9917.9003909999992</v>
      </c>
      <c r="E30" s="4">
        <f t="shared" si="0"/>
        <v>-1.5798118920827029E-2</v>
      </c>
      <c r="G30" s="4"/>
    </row>
    <row r="31" spans="1:7" x14ac:dyDescent="0.25">
      <c r="A31" s="1">
        <v>42979</v>
      </c>
      <c r="C31">
        <v>9788.5996090000008</v>
      </c>
      <c r="E31" s="4">
        <f t="shared" si="0"/>
        <v>-1.3037112382912462E-2</v>
      </c>
      <c r="G31" s="4"/>
    </row>
    <row r="32" spans="1:7" x14ac:dyDescent="0.25">
      <c r="A32" s="1">
        <v>43009</v>
      </c>
      <c r="C32">
        <v>10335.299805000001</v>
      </c>
      <c r="E32" s="4">
        <f t="shared" si="0"/>
        <v>5.5850705702309385E-2</v>
      </c>
      <c r="G32" s="4"/>
    </row>
    <row r="33" spans="1:7" x14ac:dyDescent="0.25">
      <c r="A33" s="1">
        <v>43040</v>
      </c>
      <c r="C33">
        <v>10226.549805000001</v>
      </c>
      <c r="E33" s="4">
        <f t="shared" si="0"/>
        <v>-1.0522191136379908E-2</v>
      </c>
      <c r="G33" s="4"/>
    </row>
    <row r="34" spans="1:7" x14ac:dyDescent="0.25">
      <c r="A34" s="1">
        <v>43070</v>
      </c>
      <c r="C34">
        <v>10530.700194999999</v>
      </c>
      <c r="E34" s="4">
        <f t="shared" si="0"/>
        <v>2.9741251526618745E-2</v>
      </c>
      <c r="G34" s="4"/>
    </row>
    <row r="35" spans="1:7" x14ac:dyDescent="0.25">
      <c r="A35" s="1">
        <v>43101</v>
      </c>
      <c r="C35">
        <v>11027.700194999999</v>
      </c>
      <c r="E35" s="4">
        <f t="shared" si="0"/>
        <v>4.719534226565264E-2</v>
      </c>
      <c r="G35" s="4"/>
    </row>
    <row r="36" spans="1:7" x14ac:dyDescent="0.25">
      <c r="A36" s="1">
        <v>43132</v>
      </c>
      <c r="C36">
        <v>10492.849609000001</v>
      </c>
      <c r="E36" s="4">
        <f t="shared" si="0"/>
        <v>-4.8500646240138258E-2</v>
      </c>
      <c r="G36" s="4"/>
    </row>
    <row r="37" spans="1:7" x14ac:dyDescent="0.25">
      <c r="A37" s="1">
        <v>43160</v>
      </c>
      <c r="C37">
        <v>10113.700194999999</v>
      </c>
      <c r="E37" s="4">
        <f t="shared" si="0"/>
        <v>-3.6134074929921288E-2</v>
      </c>
      <c r="G37" s="4"/>
    </row>
    <row r="38" spans="1:7" x14ac:dyDescent="0.25">
      <c r="A38" s="1">
        <v>43191</v>
      </c>
      <c r="C38">
        <v>10739.349609000001</v>
      </c>
      <c r="E38" s="4">
        <f t="shared" si="0"/>
        <v>6.1861574096225364E-2</v>
      </c>
      <c r="G38" s="4"/>
    </row>
    <row r="39" spans="1:7" x14ac:dyDescent="0.25">
      <c r="A39" s="1">
        <v>43221</v>
      </c>
      <c r="C39">
        <v>10736.150390999999</v>
      </c>
      <c r="E39" s="4">
        <f t="shared" si="0"/>
        <v>-2.9789681093168749E-4</v>
      </c>
      <c r="G39" s="4"/>
    </row>
    <row r="40" spans="1:7" x14ac:dyDescent="0.25">
      <c r="A40" s="1">
        <v>43252</v>
      </c>
      <c r="C40">
        <v>10714.299805000001</v>
      </c>
      <c r="E40" s="4">
        <f t="shared" si="0"/>
        <v>-2.0352347167487306E-3</v>
      </c>
      <c r="G40" s="4"/>
    </row>
    <row r="41" spans="1:7" x14ac:dyDescent="0.25">
      <c r="A41" s="1">
        <v>43282</v>
      </c>
      <c r="C41">
        <v>11356.5</v>
      </c>
      <c r="E41" s="4">
        <f t="shared" si="0"/>
        <v>5.9938606039407857E-2</v>
      </c>
      <c r="G41" s="4"/>
    </row>
    <row r="42" spans="1:7" x14ac:dyDescent="0.25">
      <c r="A42" s="1">
        <v>43313</v>
      </c>
      <c r="C42">
        <v>11680.5</v>
      </c>
      <c r="E42" s="4">
        <f t="shared" si="0"/>
        <v>2.8529916787742703E-2</v>
      </c>
      <c r="G42" s="4"/>
    </row>
    <row r="43" spans="1:7" x14ac:dyDescent="0.25">
      <c r="A43" s="1">
        <v>43344</v>
      </c>
      <c r="C43">
        <v>10930.450194999999</v>
      </c>
      <c r="E43" s="4">
        <f t="shared" si="0"/>
        <v>-6.4213844013526866E-2</v>
      </c>
      <c r="G43" s="4"/>
    </row>
    <row r="44" spans="1:7" x14ac:dyDescent="0.25">
      <c r="A44" s="1">
        <v>43374</v>
      </c>
      <c r="C44">
        <v>10386.599609000001</v>
      </c>
      <c r="E44" s="4">
        <f t="shared" si="0"/>
        <v>-4.9755552268906218E-2</v>
      </c>
      <c r="G44" s="4"/>
    </row>
    <row r="45" spans="1:7" x14ac:dyDescent="0.25">
      <c r="A45" s="1">
        <v>43405</v>
      </c>
      <c r="C45">
        <v>10876.75</v>
      </c>
      <c r="E45" s="4">
        <f t="shared" si="0"/>
        <v>4.7190650400664655E-2</v>
      </c>
      <c r="G45" s="4"/>
    </row>
    <row r="46" spans="1:7" x14ac:dyDescent="0.25">
      <c r="A46" s="1">
        <v>43435</v>
      </c>
      <c r="C46">
        <v>10862.549805000001</v>
      </c>
      <c r="E46" s="4">
        <f t="shared" si="0"/>
        <v>-1.3055549681659907E-3</v>
      </c>
      <c r="G46" s="4"/>
    </row>
    <row r="47" spans="1:7" x14ac:dyDescent="0.25">
      <c r="A47" s="1">
        <v>43466</v>
      </c>
      <c r="C47">
        <v>10830.950194999999</v>
      </c>
      <c r="E47" s="4">
        <f t="shared" si="0"/>
        <v>-2.9090416676806315E-3</v>
      </c>
      <c r="G47" s="4"/>
    </row>
    <row r="48" spans="1:7" x14ac:dyDescent="0.25">
      <c r="A48" s="1">
        <v>43497</v>
      </c>
      <c r="C48">
        <v>10792.5</v>
      </c>
      <c r="E48" s="4">
        <f t="shared" si="0"/>
        <v>-3.5500297118667935E-3</v>
      </c>
      <c r="G48" s="4"/>
    </row>
    <row r="49" spans="1:7" x14ac:dyDescent="0.25">
      <c r="A49" s="1">
        <v>43525</v>
      </c>
      <c r="C49">
        <v>11623.900390999999</v>
      </c>
      <c r="E49" s="4">
        <f t="shared" si="0"/>
        <v>7.7035014222839857E-2</v>
      </c>
      <c r="G49" s="4"/>
    </row>
    <row r="50" spans="1:7" x14ac:dyDescent="0.25">
      <c r="A50" s="1">
        <v>43556</v>
      </c>
      <c r="C50">
        <v>11748.150390999999</v>
      </c>
      <c r="E50" s="4">
        <f t="shared" si="0"/>
        <v>1.0689183133073186E-2</v>
      </c>
      <c r="G50" s="4"/>
    </row>
    <row r="51" spans="1:7" x14ac:dyDescent="0.25">
      <c r="A51" s="1">
        <v>43586</v>
      </c>
      <c r="C51">
        <v>11922.799805000001</v>
      </c>
      <c r="E51" s="4">
        <f t="shared" si="0"/>
        <v>1.4866120043355628E-2</v>
      </c>
      <c r="G51" s="4"/>
    </row>
    <row r="52" spans="1:7" x14ac:dyDescent="0.25">
      <c r="A52" s="1">
        <v>43617</v>
      </c>
      <c r="C52">
        <v>11788.849609000001</v>
      </c>
      <c r="E52" s="4">
        <f t="shared" si="0"/>
        <v>-1.1234793688628892E-2</v>
      </c>
      <c r="G52" s="4"/>
    </row>
    <row r="53" spans="1:7" x14ac:dyDescent="0.25">
      <c r="A53" s="1">
        <v>43647</v>
      </c>
      <c r="C53">
        <v>11118</v>
      </c>
      <c r="E53" s="4">
        <f t="shared" si="0"/>
        <v>-5.6905434478343994E-2</v>
      </c>
      <c r="G53" s="4"/>
    </row>
    <row r="54" spans="1:7" x14ac:dyDescent="0.25">
      <c r="A54" s="1">
        <v>43678</v>
      </c>
      <c r="C54">
        <v>11023.25</v>
      </c>
      <c r="E54" s="4">
        <f t="shared" si="0"/>
        <v>-8.5222162259399169E-3</v>
      </c>
      <c r="G54" s="4"/>
    </row>
    <row r="55" spans="1:7" x14ac:dyDescent="0.25">
      <c r="A55" s="1">
        <v>43709</v>
      </c>
      <c r="C55">
        <v>11474.450194999999</v>
      </c>
      <c r="E55" s="4">
        <f t="shared" si="0"/>
        <v>4.0931684847934996E-2</v>
      </c>
      <c r="G55" s="4"/>
    </row>
    <row r="56" spans="1:7" x14ac:dyDescent="0.25">
      <c r="A56" s="1">
        <v>43739</v>
      </c>
      <c r="C56">
        <v>11877.450194999999</v>
      </c>
      <c r="E56" s="4">
        <f t="shared" si="0"/>
        <v>3.5121508495074352E-2</v>
      </c>
      <c r="G56" s="4"/>
    </row>
    <row r="57" spans="1:7" x14ac:dyDescent="0.25">
      <c r="A57" s="1">
        <v>43770</v>
      </c>
      <c r="C57">
        <v>12056.049805000001</v>
      </c>
      <c r="E57" s="4">
        <f t="shared" si="0"/>
        <v>1.5036864568389052E-2</v>
      </c>
      <c r="G57" s="4"/>
    </row>
    <row r="58" spans="1:7" x14ac:dyDescent="0.25">
      <c r="A58" s="1">
        <v>43800</v>
      </c>
      <c r="C58">
        <v>12168.450194999999</v>
      </c>
      <c r="E58" s="4">
        <f t="shared" si="0"/>
        <v>9.3231524270398353E-3</v>
      </c>
      <c r="G58" s="4"/>
    </row>
    <row r="59" spans="1:7" x14ac:dyDescent="0.25">
      <c r="A59" s="1">
        <v>43831</v>
      </c>
      <c r="C59">
        <v>12169.849609000001</v>
      </c>
      <c r="E59" s="4">
        <f t="shared" si="0"/>
        <v>1.150034702509906E-4</v>
      </c>
      <c r="G59" s="4"/>
    </row>
    <row r="60" spans="1:7" x14ac:dyDescent="0.25">
      <c r="A60" s="1">
        <v>43862</v>
      </c>
      <c r="C60">
        <v>11201.75</v>
      </c>
      <c r="E60" s="4">
        <f t="shared" si="0"/>
        <v>-7.95490199224861E-2</v>
      </c>
      <c r="G60" s="4"/>
    </row>
    <row r="61" spans="1:7" x14ac:dyDescent="0.25">
      <c r="A61" s="1">
        <v>43891</v>
      </c>
      <c r="C61">
        <v>8597.75</v>
      </c>
      <c r="E61" s="4">
        <f>(C61-C60)/C60</f>
        <v>-0.23246367755038275</v>
      </c>
      <c r="G61" s="4"/>
    </row>
    <row r="65" spans="1:8" ht="15.75" x14ac:dyDescent="0.25">
      <c r="A65" s="11"/>
    </row>
    <row r="66" spans="1:8" ht="15.75" x14ac:dyDescent="0.25">
      <c r="A66" s="12" t="s">
        <v>4</v>
      </c>
      <c r="B66" s="3">
        <f>AVERAGE(E2:E61)</f>
        <v>2.1020035725046065E-3</v>
      </c>
    </row>
    <row r="67" spans="1:8" ht="15.75" x14ac:dyDescent="0.25">
      <c r="A67" s="11"/>
    </row>
    <row r="68" spans="1:8" ht="15.75" x14ac:dyDescent="0.25">
      <c r="A68" s="11" t="s">
        <v>3</v>
      </c>
      <c r="B68">
        <f>VARP(E2:E61)</f>
        <v>2.3846120868675504E-3</v>
      </c>
    </row>
    <row r="69" spans="1:8" ht="15.75" x14ac:dyDescent="0.25">
      <c r="A69" s="11"/>
    </row>
    <row r="70" spans="1:8" ht="15.75" x14ac:dyDescent="0.25">
      <c r="A70" s="11" t="s">
        <v>5</v>
      </c>
      <c r="B70">
        <f>STDEVPA(E2:E61)</f>
        <v>4.8832490074412038E-2</v>
      </c>
    </row>
    <row r="75" spans="1:8" ht="92.25" x14ac:dyDescent="1.35">
      <c r="E75" s="7" t="s">
        <v>7</v>
      </c>
      <c r="F75" s="8"/>
      <c r="G75" s="8"/>
      <c r="H75" s="8"/>
    </row>
    <row r="78" spans="1:8" ht="15.75" x14ac:dyDescent="0.25">
      <c r="A78" s="11" t="s">
        <v>22</v>
      </c>
      <c r="B78" s="11"/>
      <c r="C78" s="11" t="s">
        <v>8</v>
      </c>
      <c r="D78" s="11"/>
      <c r="E78" s="11" t="s">
        <v>9</v>
      </c>
      <c r="F78" s="11"/>
    </row>
    <row r="79" spans="1:8" x14ac:dyDescent="0.25">
      <c r="A79" s="1">
        <v>42095</v>
      </c>
      <c r="C79">
        <v>1949.1660159999999</v>
      </c>
      <c r="E79" s="10">
        <v>0</v>
      </c>
    </row>
    <row r="80" spans="1:8" x14ac:dyDescent="0.25">
      <c r="A80" s="1">
        <v>42125</v>
      </c>
      <c r="C80">
        <v>2257.1208499999998</v>
      </c>
      <c r="E80" s="2">
        <f>(C80-C79)/C79</f>
        <v>0.1579931270461879</v>
      </c>
    </row>
    <row r="81" spans="1:5" x14ac:dyDescent="0.25">
      <c r="A81" s="1">
        <v>42156</v>
      </c>
      <c r="C81">
        <v>2112.0363769999999</v>
      </c>
      <c r="E81" s="2">
        <f t="shared" ref="E81:E138" si="1">(C81-C80)/C80</f>
        <v>-6.4278557791887792E-2</v>
      </c>
    </row>
    <row r="82" spans="1:5" x14ac:dyDescent="0.25">
      <c r="A82" s="1">
        <v>42186</v>
      </c>
      <c r="C82">
        <v>2270.5356449999999</v>
      </c>
      <c r="E82" s="2">
        <f t="shared" si="1"/>
        <v>7.5045709309769171E-2</v>
      </c>
    </row>
    <row r="83" spans="1:5" x14ac:dyDescent="0.25">
      <c r="A83" s="1">
        <v>42217</v>
      </c>
      <c r="C83">
        <v>2025.0904539999999</v>
      </c>
      <c r="E83" s="2">
        <f t="shared" si="1"/>
        <v>-0.10810012674344077</v>
      </c>
    </row>
    <row r="84" spans="1:5" x14ac:dyDescent="0.25">
      <c r="A84" s="1">
        <v>42248</v>
      </c>
      <c r="C84">
        <v>2026.6141359999999</v>
      </c>
      <c r="E84" s="2">
        <f t="shared" si="1"/>
        <v>7.524019467823772E-4</v>
      </c>
    </row>
    <row r="85" spans="1:5" x14ac:dyDescent="0.25">
      <c r="A85" s="1">
        <v>42278</v>
      </c>
      <c r="C85">
        <v>2151.1140140000002</v>
      </c>
      <c r="E85" s="2">
        <f t="shared" si="1"/>
        <v>6.1432453168282997E-2</v>
      </c>
    </row>
    <row r="86" spans="1:5" x14ac:dyDescent="0.25">
      <c r="A86" s="1">
        <v>42309</v>
      </c>
      <c r="C86">
        <v>2284.4577640000002</v>
      </c>
      <c r="E86" s="2">
        <f t="shared" si="1"/>
        <v>6.1988229880966222E-2</v>
      </c>
    </row>
    <row r="87" spans="1:5" x14ac:dyDescent="0.25">
      <c r="A87" s="1">
        <v>42339</v>
      </c>
      <c r="C87">
        <v>2280.1840820000002</v>
      </c>
      <c r="E87" s="2">
        <f t="shared" si="1"/>
        <v>-1.8707642869776461E-3</v>
      </c>
    </row>
    <row r="88" spans="1:5" x14ac:dyDescent="0.25">
      <c r="A88" s="1">
        <v>42370</v>
      </c>
      <c r="C88">
        <v>2171.4692380000001</v>
      </c>
      <c r="E88" s="2">
        <f t="shared" si="1"/>
        <v>-4.7678099701776652E-2</v>
      </c>
    </row>
    <row r="89" spans="1:5" x14ac:dyDescent="0.25">
      <c r="A89" s="1">
        <v>42401</v>
      </c>
      <c r="C89">
        <v>2115.8203130000002</v>
      </c>
      <c r="E89" s="2">
        <f t="shared" si="1"/>
        <v>-2.5627314458875131E-2</v>
      </c>
    </row>
    <row r="90" spans="1:5" x14ac:dyDescent="0.25">
      <c r="A90" s="1">
        <v>42430</v>
      </c>
      <c r="C90">
        <v>2493.1286620000001</v>
      </c>
      <c r="E90" s="2">
        <f t="shared" si="1"/>
        <v>0.17832721743039617</v>
      </c>
    </row>
    <row r="91" spans="1:5" x14ac:dyDescent="0.25">
      <c r="A91" s="1">
        <v>42461</v>
      </c>
      <c r="C91">
        <v>2487.3945309999999</v>
      </c>
      <c r="E91" s="2">
        <f t="shared" si="1"/>
        <v>-2.2999739593865215E-3</v>
      </c>
    </row>
    <row r="92" spans="1:5" x14ac:dyDescent="0.25">
      <c r="A92" s="1">
        <v>42491</v>
      </c>
      <c r="C92">
        <v>2660.380615</v>
      </c>
      <c r="E92" s="2">
        <f t="shared" si="1"/>
        <v>6.9545093005593694E-2</v>
      </c>
    </row>
    <row r="93" spans="1:5" x14ac:dyDescent="0.25">
      <c r="A93" s="1">
        <v>42522</v>
      </c>
      <c r="C93">
        <v>2728.5021969999998</v>
      </c>
      <c r="E93" s="2">
        <f t="shared" si="1"/>
        <v>2.56059533797196E-2</v>
      </c>
    </row>
    <row r="94" spans="1:5" x14ac:dyDescent="0.25">
      <c r="A94" s="1">
        <v>42552</v>
      </c>
      <c r="C94">
        <v>2749.8781739999999</v>
      </c>
      <c r="E94" s="2">
        <f t="shared" si="1"/>
        <v>7.8343264753472173E-3</v>
      </c>
    </row>
    <row r="95" spans="1:5" x14ac:dyDescent="0.25">
      <c r="A95" s="1">
        <v>42583</v>
      </c>
      <c r="C95">
        <v>3040.2202149999998</v>
      </c>
      <c r="E95" s="2">
        <f t="shared" si="1"/>
        <v>0.10558360139193566</v>
      </c>
    </row>
    <row r="96" spans="1:5" x14ac:dyDescent="0.25">
      <c r="A96" s="1">
        <v>42614</v>
      </c>
      <c r="C96">
        <v>2930.633789</v>
      </c>
      <c r="E96" s="2">
        <f t="shared" si="1"/>
        <v>-3.6045555338168112E-2</v>
      </c>
    </row>
    <row r="97" spans="1:5" x14ac:dyDescent="0.25">
      <c r="A97" s="1">
        <v>42644</v>
      </c>
      <c r="C97">
        <v>2903.415039</v>
      </c>
      <c r="E97" s="2">
        <f t="shared" si="1"/>
        <v>-9.2876667505043912E-3</v>
      </c>
    </row>
    <row r="98" spans="1:5" x14ac:dyDescent="0.25">
      <c r="A98" s="1">
        <v>42675</v>
      </c>
      <c r="C98">
        <v>2742.4726559999999</v>
      </c>
      <c r="E98" s="2">
        <f t="shared" si="1"/>
        <v>-5.5432096630398442E-2</v>
      </c>
    </row>
    <row r="99" spans="1:5" x14ac:dyDescent="0.25">
      <c r="A99" s="1">
        <v>42705</v>
      </c>
      <c r="C99">
        <v>2636.4479980000001</v>
      </c>
      <c r="E99" s="2">
        <f t="shared" si="1"/>
        <v>-3.8660242525313193E-2</v>
      </c>
    </row>
    <row r="100" spans="1:5" x14ac:dyDescent="0.25">
      <c r="A100" s="1">
        <v>42736</v>
      </c>
      <c r="C100">
        <v>2747.9296880000002</v>
      </c>
      <c r="E100" s="2">
        <f t="shared" si="1"/>
        <v>4.2284805194174012E-2</v>
      </c>
    </row>
    <row r="101" spans="1:5" x14ac:dyDescent="0.25">
      <c r="A101" s="1">
        <v>42767</v>
      </c>
      <c r="C101">
        <v>2718.2622070000002</v>
      </c>
      <c r="E101" s="2">
        <f t="shared" si="1"/>
        <v>-1.0796302805546876E-2</v>
      </c>
    </row>
    <row r="102" spans="1:5" x14ac:dyDescent="0.25">
      <c r="A102" s="1">
        <v>42795</v>
      </c>
      <c r="C102">
        <v>2790.8940429999998</v>
      </c>
      <c r="E102" s="2">
        <f t="shared" si="1"/>
        <v>2.6719952112404719E-2</v>
      </c>
    </row>
    <row r="103" spans="1:5" x14ac:dyDescent="0.25">
      <c r="A103" s="1">
        <v>42826</v>
      </c>
      <c r="C103">
        <v>2921.8640140000002</v>
      </c>
      <c r="E103" s="2">
        <f t="shared" si="1"/>
        <v>4.6927604194968879E-2</v>
      </c>
    </row>
    <row r="104" spans="1:5" x14ac:dyDescent="0.25">
      <c r="A104" s="1">
        <v>42856</v>
      </c>
      <c r="C104">
        <v>3297.6835940000001</v>
      </c>
      <c r="E104" s="2">
        <f t="shared" si="1"/>
        <v>0.12862322756954966</v>
      </c>
    </row>
    <row r="105" spans="1:5" x14ac:dyDescent="0.25">
      <c r="A105" s="1">
        <v>42887</v>
      </c>
      <c r="C105">
        <v>3258.8559570000002</v>
      </c>
      <c r="E105" s="2">
        <f t="shared" si="1"/>
        <v>-1.1774215413099413E-2</v>
      </c>
    </row>
    <row r="106" spans="1:5" x14ac:dyDescent="0.25">
      <c r="A106" s="1">
        <v>42917</v>
      </c>
      <c r="C106">
        <v>3244.9018550000001</v>
      </c>
      <c r="E106" s="2">
        <f t="shared" si="1"/>
        <v>-4.2819020491000328E-3</v>
      </c>
    </row>
    <row r="107" spans="1:5" x14ac:dyDescent="0.25">
      <c r="A107" s="1">
        <v>42948</v>
      </c>
      <c r="C107">
        <v>3546.1142580000001</v>
      </c>
      <c r="E107" s="2">
        <f t="shared" si="1"/>
        <v>9.2826352370524931E-2</v>
      </c>
    </row>
    <row r="108" spans="1:5" x14ac:dyDescent="0.25">
      <c r="A108" s="1">
        <v>42979</v>
      </c>
      <c r="C108">
        <v>3350.3503420000002</v>
      </c>
      <c r="E108" s="2">
        <f t="shared" si="1"/>
        <v>-5.520519130435754E-2</v>
      </c>
    </row>
    <row r="109" spans="1:5" x14ac:dyDescent="0.25">
      <c r="A109" s="1">
        <v>43009</v>
      </c>
      <c r="C109">
        <v>3417.2319339999999</v>
      </c>
      <c r="E109" s="2">
        <f t="shared" si="1"/>
        <v>1.996256664909694E-2</v>
      </c>
    </row>
    <row r="110" spans="1:5" x14ac:dyDescent="0.25">
      <c r="A110" s="1">
        <v>43040</v>
      </c>
      <c r="C110">
        <v>3225.2851559999999</v>
      </c>
      <c r="E110" s="2">
        <f t="shared" si="1"/>
        <v>-5.6170251743878269E-2</v>
      </c>
    </row>
    <row r="111" spans="1:5" x14ac:dyDescent="0.25">
      <c r="A111" s="1">
        <v>43070</v>
      </c>
      <c r="C111">
        <v>3359.7590329999998</v>
      </c>
      <c r="E111" s="2">
        <f t="shared" si="1"/>
        <v>4.1693639630541839E-2</v>
      </c>
    </row>
    <row r="112" spans="1:5" x14ac:dyDescent="0.25">
      <c r="A112" s="1">
        <v>43101</v>
      </c>
      <c r="C112">
        <v>3276.5895999999998</v>
      </c>
      <c r="E112" s="2">
        <f t="shared" si="1"/>
        <v>-2.4754582749268266E-2</v>
      </c>
    </row>
    <row r="113" spans="1:5" x14ac:dyDescent="0.25">
      <c r="A113" s="1">
        <v>43132</v>
      </c>
      <c r="C113">
        <v>3192.4877929999998</v>
      </c>
      <c r="E113" s="2">
        <f t="shared" si="1"/>
        <v>-2.566748273875984E-2</v>
      </c>
    </row>
    <row r="114" spans="1:5" x14ac:dyDescent="0.25">
      <c r="A114" s="1">
        <v>43160</v>
      </c>
      <c r="C114">
        <v>3193.4885250000002</v>
      </c>
      <c r="E114" s="2">
        <f t="shared" si="1"/>
        <v>3.1346462849276294E-4</v>
      </c>
    </row>
    <row r="115" spans="1:5" x14ac:dyDescent="0.25">
      <c r="A115" s="1">
        <v>43191</v>
      </c>
      <c r="C115">
        <v>3364.2590329999998</v>
      </c>
      <c r="E115" s="2">
        <f t="shared" si="1"/>
        <v>5.3474595779234746E-2</v>
      </c>
    </row>
    <row r="116" spans="1:5" x14ac:dyDescent="0.25">
      <c r="A116" s="1">
        <v>43221</v>
      </c>
      <c r="C116">
        <v>3195.3813479999999</v>
      </c>
      <c r="E116" s="2">
        <f t="shared" si="1"/>
        <v>-5.01975868515116E-2</v>
      </c>
    </row>
    <row r="117" spans="1:5" x14ac:dyDescent="0.25">
      <c r="A117" s="1">
        <v>43252</v>
      </c>
      <c r="C117">
        <v>3131.0209960000002</v>
      </c>
      <c r="E117" s="2">
        <f t="shared" si="1"/>
        <v>-2.0141681067357753E-2</v>
      </c>
    </row>
    <row r="118" spans="1:5" x14ac:dyDescent="0.25">
      <c r="A118" s="1">
        <v>43282</v>
      </c>
      <c r="C118">
        <v>2969.625</v>
      </c>
      <c r="E118" s="2">
        <f t="shared" si="1"/>
        <v>-5.1547401376800028E-2</v>
      </c>
    </row>
    <row r="119" spans="1:5" x14ac:dyDescent="0.25">
      <c r="A119" s="1">
        <v>43313</v>
      </c>
      <c r="C119">
        <v>3000.022461</v>
      </c>
      <c r="E119" s="2">
        <f t="shared" si="1"/>
        <v>1.0236127793913381E-2</v>
      </c>
    </row>
    <row r="120" spans="1:5" x14ac:dyDescent="0.25">
      <c r="A120" s="1">
        <v>43344</v>
      </c>
      <c r="C120">
        <v>2704.4733890000002</v>
      </c>
      <c r="E120" s="2">
        <f t="shared" si="1"/>
        <v>-9.8515619746888217E-2</v>
      </c>
    </row>
    <row r="121" spans="1:5" x14ac:dyDescent="0.25">
      <c r="A121" s="1">
        <v>43374</v>
      </c>
      <c r="C121">
        <v>2546.9030760000001</v>
      </c>
      <c r="E121" s="2">
        <f t="shared" si="1"/>
        <v>-5.8262844678336069E-2</v>
      </c>
    </row>
    <row r="122" spans="1:5" x14ac:dyDescent="0.25">
      <c r="A122" s="1">
        <v>43405</v>
      </c>
      <c r="C122">
        <v>2816.9121089999999</v>
      </c>
      <c r="E122" s="2">
        <f t="shared" si="1"/>
        <v>0.10601464796377662</v>
      </c>
    </row>
    <row r="123" spans="1:5" x14ac:dyDescent="0.25">
      <c r="A123" s="1">
        <v>43435</v>
      </c>
      <c r="C123">
        <v>2862.1364749999998</v>
      </c>
      <c r="E123" s="2">
        <f t="shared" si="1"/>
        <v>1.6054588943513224E-2</v>
      </c>
    </row>
    <row r="124" spans="1:5" x14ac:dyDescent="0.25">
      <c r="A124" s="1">
        <v>43466</v>
      </c>
      <c r="C124">
        <v>2410.076904</v>
      </c>
      <c r="E124" s="2">
        <f t="shared" si="1"/>
        <v>-0.15794479926048943</v>
      </c>
    </row>
    <row r="125" spans="1:5" x14ac:dyDescent="0.25">
      <c r="A125" s="1">
        <v>43497</v>
      </c>
      <c r="C125">
        <v>2423.1235350000002</v>
      </c>
      <c r="E125" s="2">
        <f t="shared" si="1"/>
        <v>5.4133670914594855E-3</v>
      </c>
    </row>
    <row r="126" spans="1:5" x14ac:dyDescent="0.25">
      <c r="A126" s="1">
        <v>43525</v>
      </c>
      <c r="C126">
        <v>2398.9140630000002</v>
      </c>
      <c r="E126" s="2">
        <f t="shared" si="1"/>
        <v>-9.9910184727746466E-3</v>
      </c>
    </row>
    <row r="127" spans="1:5" x14ac:dyDescent="0.25">
      <c r="A127" s="1">
        <v>43556</v>
      </c>
      <c r="C127">
        <v>2360.1091310000002</v>
      </c>
      <c r="E127" s="2">
        <f t="shared" si="1"/>
        <v>-1.6176040900553097E-2</v>
      </c>
    </row>
    <row r="128" spans="1:5" x14ac:dyDescent="0.25">
      <c r="A128" s="1">
        <v>43586</v>
      </c>
      <c r="C128">
        <v>2518.3364259999998</v>
      </c>
      <c r="E128" s="2">
        <f t="shared" si="1"/>
        <v>6.7042363813472186E-2</v>
      </c>
    </row>
    <row r="129" spans="1:7" x14ac:dyDescent="0.25">
      <c r="A129" s="1">
        <v>43617</v>
      </c>
      <c r="C129">
        <v>2425.5517580000001</v>
      </c>
      <c r="E129" s="2">
        <f t="shared" si="1"/>
        <v>-3.6843634965553165E-2</v>
      </c>
    </row>
    <row r="130" spans="1:7" x14ac:dyDescent="0.25">
      <c r="A130" s="1">
        <v>43647</v>
      </c>
      <c r="C130">
        <v>2213.7683109999998</v>
      </c>
      <c r="E130" s="2">
        <f t="shared" si="1"/>
        <v>-8.731351384339342E-2</v>
      </c>
    </row>
    <row r="131" spans="1:7" x14ac:dyDescent="0.25">
      <c r="A131" s="1">
        <v>43678</v>
      </c>
      <c r="C131">
        <v>2478.6125489999999</v>
      </c>
      <c r="E131" s="2">
        <f t="shared" si="1"/>
        <v>0.11963502986469489</v>
      </c>
    </row>
    <row r="132" spans="1:7" x14ac:dyDescent="0.25">
      <c r="A132" s="1">
        <v>43709</v>
      </c>
      <c r="C132">
        <v>2606.4916990000002</v>
      </c>
      <c r="E132" s="2">
        <f t="shared" si="1"/>
        <v>5.1593037423938344E-2</v>
      </c>
    </row>
    <row r="133" spans="1:7" x14ac:dyDescent="0.25">
      <c r="A133" s="1">
        <v>43739</v>
      </c>
      <c r="C133">
        <v>2605.9616700000001</v>
      </c>
      <c r="E133" s="2">
        <f t="shared" si="1"/>
        <v>-2.0334958296754321E-4</v>
      </c>
    </row>
    <row r="134" spans="1:7" x14ac:dyDescent="0.25">
      <c r="A134" s="1">
        <v>43770</v>
      </c>
      <c r="C134">
        <v>2345.1437989999999</v>
      </c>
      <c r="E134" s="2">
        <f t="shared" si="1"/>
        <v>-0.10008507569491618</v>
      </c>
    </row>
    <row r="135" spans="1:7" x14ac:dyDescent="0.25">
      <c r="A135" s="1">
        <v>43800</v>
      </c>
      <c r="C135">
        <v>2354.298828</v>
      </c>
      <c r="E135" s="2">
        <f t="shared" si="1"/>
        <v>3.9038241509556206E-3</v>
      </c>
    </row>
    <row r="136" spans="1:7" x14ac:dyDescent="0.25">
      <c r="A136" s="1">
        <v>43831</v>
      </c>
      <c r="C136">
        <v>2410.9628910000001</v>
      </c>
      <c r="E136" s="2">
        <f t="shared" si="1"/>
        <v>2.4068339297495574E-2</v>
      </c>
    </row>
    <row r="137" spans="1:7" x14ac:dyDescent="0.25">
      <c r="A137" s="1">
        <v>43862</v>
      </c>
      <c r="C137">
        <v>1977.2139890000001</v>
      </c>
      <c r="E137" s="2">
        <f t="shared" si="1"/>
        <v>-0.17990691753040342</v>
      </c>
    </row>
    <row r="138" spans="1:7" x14ac:dyDescent="0.25">
      <c r="A138" s="1">
        <v>43891</v>
      </c>
      <c r="C138" s="9">
        <v>1582.09</v>
      </c>
      <c r="E138" s="2">
        <f t="shared" si="1"/>
        <v>-0.19983875857556466</v>
      </c>
    </row>
    <row r="139" spans="1:7" x14ac:dyDescent="0.25">
      <c r="A139" s="1"/>
    </row>
    <row r="140" spans="1:7" ht="15.75" x14ac:dyDescent="0.25">
      <c r="A140" s="13"/>
    </row>
    <row r="141" spans="1:7" ht="15.75" x14ac:dyDescent="0.25">
      <c r="A141" s="13" t="s">
        <v>2</v>
      </c>
      <c r="B141" s="10">
        <f>AVERAGE(E79:E138)</f>
        <v>-7.3338203385098916E-4</v>
      </c>
      <c r="G141" s="10"/>
    </row>
    <row r="142" spans="1:7" ht="15.75" x14ac:dyDescent="0.25">
      <c r="A142" s="13"/>
    </row>
    <row r="143" spans="1:7" ht="15.75" x14ac:dyDescent="0.25">
      <c r="A143" s="13" t="s">
        <v>3</v>
      </c>
      <c r="B143">
        <f>VARPA(E79:E138)</f>
        <v>5.3830659234070889E-3</v>
      </c>
    </row>
    <row r="144" spans="1:7" ht="15.75" x14ac:dyDescent="0.25">
      <c r="A144" s="13"/>
    </row>
    <row r="145" spans="1:7" ht="15.75" x14ac:dyDescent="0.25">
      <c r="A145" s="13" t="s">
        <v>10</v>
      </c>
      <c r="B145">
        <f>STDEVPA(E79:E138)</f>
        <v>7.3369380012421312E-2</v>
      </c>
    </row>
    <row r="146" spans="1:7" ht="15.75" x14ac:dyDescent="0.25">
      <c r="A146" s="13"/>
    </row>
    <row r="147" spans="1:7" ht="15.75" x14ac:dyDescent="0.25">
      <c r="A147" s="13" t="s">
        <v>11</v>
      </c>
      <c r="B147">
        <f>SLOPE(E79:E138,E2:E61)</f>
        <v>0.95808537364938073</v>
      </c>
    </row>
    <row r="148" spans="1:7" ht="15.75" x14ac:dyDescent="0.25">
      <c r="A148" s="13"/>
    </row>
    <row r="149" spans="1:7" ht="15.75" x14ac:dyDescent="0.25">
      <c r="A149" s="13" t="s">
        <v>12</v>
      </c>
      <c r="B149" s="5">
        <v>7.3349999999999999E-2</v>
      </c>
    </row>
    <row r="150" spans="1:7" ht="15.75" x14ac:dyDescent="0.25">
      <c r="A150" s="13"/>
    </row>
    <row r="151" spans="1:7" ht="15.75" x14ac:dyDescent="0.25">
      <c r="A151" s="13" t="s">
        <v>14</v>
      </c>
      <c r="B151" s="4">
        <f xml:space="preserve"> 4.6785%</f>
        <v>4.6784999999999993E-2</v>
      </c>
    </row>
    <row r="152" spans="1:7" ht="15.75" x14ac:dyDescent="0.25">
      <c r="A152" s="13" t="s">
        <v>15</v>
      </c>
    </row>
    <row r="153" spans="1:7" ht="15.75" x14ac:dyDescent="0.25">
      <c r="A153" s="13"/>
    </row>
    <row r="154" spans="1:7" ht="15.75" x14ac:dyDescent="0.25">
      <c r="A154" s="13" t="s">
        <v>16</v>
      </c>
      <c r="B154" s="5">
        <v>2.6615E-2</v>
      </c>
    </row>
    <row r="155" spans="1:7" ht="15.75" x14ac:dyDescent="0.25">
      <c r="A155" s="13"/>
    </row>
    <row r="156" spans="1:7" ht="15.75" x14ac:dyDescent="0.25">
      <c r="A156" s="13"/>
    </row>
    <row r="158" spans="1:7" ht="92.25" x14ac:dyDescent="1.35">
      <c r="A158" s="1"/>
      <c r="E158" s="6" t="s">
        <v>17</v>
      </c>
    </row>
    <row r="159" spans="1:7" x14ac:dyDescent="0.25">
      <c r="A159" s="1"/>
    </row>
    <row r="160" spans="1:7" ht="15.75" x14ac:dyDescent="0.25">
      <c r="A160" s="13" t="s">
        <v>18</v>
      </c>
      <c r="B160" s="11"/>
      <c r="C160" s="11" t="s">
        <v>8</v>
      </c>
      <c r="D160" s="11"/>
      <c r="E160" s="11" t="s">
        <v>9</v>
      </c>
      <c r="F160" s="11"/>
      <c r="G160" s="11"/>
    </row>
    <row r="161" spans="1:5" x14ac:dyDescent="0.25">
      <c r="A161" s="1">
        <v>42095</v>
      </c>
      <c r="C161">
        <v>1676.939453</v>
      </c>
      <c r="E161" s="10">
        <v>0</v>
      </c>
    </row>
    <row r="162" spans="1:5" x14ac:dyDescent="0.25">
      <c r="A162" s="1">
        <v>42125</v>
      </c>
      <c r="C162">
        <v>1993.1538089999999</v>
      </c>
      <c r="E162" s="3">
        <f>(C162-C161)/C161</f>
        <v>0.18856635249072404</v>
      </c>
    </row>
    <row r="163" spans="1:5" x14ac:dyDescent="0.25">
      <c r="A163" s="1">
        <v>42156</v>
      </c>
      <c r="C163">
        <v>2187.5122070000002</v>
      </c>
      <c r="E163" s="3">
        <f t="shared" ref="E163:E220" si="2">(C163-C162)/C162</f>
        <v>9.7512995295387317E-2</v>
      </c>
    </row>
    <row r="164" spans="1:5" x14ac:dyDescent="0.25">
      <c r="A164" s="1">
        <v>42186</v>
      </c>
      <c r="C164">
        <v>2173.1843260000001</v>
      </c>
      <c r="E164" s="3">
        <f t="shared" si="2"/>
        <v>-6.5498519067236274E-3</v>
      </c>
    </row>
    <row r="165" spans="1:5" x14ac:dyDescent="0.25">
      <c r="A165" s="1">
        <v>42217</v>
      </c>
      <c r="C165">
        <v>1959.483643</v>
      </c>
      <c r="E165" s="3">
        <f t="shared" si="2"/>
        <v>-9.8335277152187608E-2</v>
      </c>
    </row>
    <row r="166" spans="1:5" x14ac:dyDescent="0.25">
      <c r="A166" s="1">
        <v>42248</v>
      </c>
      <c r="C166">
        <v>2029.1673579999999</v>
      </c>
      <c r="E166" s="3">
        <f t="shared" si="2"/>
        <v>3.5562284609486731E-2</v>
      </c>
    </row>
    <row r="167" spans="1:5" x14ac:dyDescent="0.25">
      <c r="A167" s="1">
        <v>42278</v>
      </c>
      <c r="C167">
        <v>2238.3503420000002</v>
      </c>
      <c r="E167" s="3">
        <f t="shared" si="2"/>
        <v>0.10308808840990644</v>
      </c>
    </row>
    <row r="168" spans="1:5" x14ac:dyDescent="0.25">
      <c r="A168" s="1">
        <v>42309</v>
      </c>
      <c r="C168">
        <v>2175.8632809999999</v>
      </c>
      <c r="E168" s="3">
        <f t="shared" si="2"/>
        <v>-2.7916568656614821E-2</v>
      </c>
    </row>
    <row r="169" spans="1:5" x14ac:dyDescent="0.25">
      <c r="A169" s="1">
        <v>42339</v>
      </c>
      <c r="C169">
        <v>2222.1579590000001</v>
      </c>
      <c r="E169" s="3">
        <f t="shared" si="2"/>
        <v>2.1276464566617321E-2</v>
      </c>
    </row>
    <row r="170" spans="1:5" x14ac:dyDescent="0.25">
      <c r="A170" s="1">
        <v>42370</v>
      </c>
      <c r="C170">
        <v>2055.3645019999999</v>
      </c>
      <c r="E170" s="3">
        <f t="shared" si="2"/>
        <v>-7.5059226246481342E-2</v>
      </c>
    </row>
    <row r="171" spans="1:5" x14ac:dyDescent="0.25">
      <c r="A171" s="1">
        <v>42401</v>
      </c>
      <c r="C171">
        <v>1931.8378909999999</v>
      </c>
      <c r="E171" s="3">
        <f t="shared" si="2"/>
        <v>-6.0099612929872433E-2</v>
      </c>
    </row>
    <row r="172" spans="1:5" x14ac:dyDescent="0.25">
      <c r="A172" s="1">
        <v>42430</v>
      </c>
      <c r="C172">
        <v>2111.5327149999998</v>
      </c>
      <c r="E172" s="3">
        <f t="shared" si="2"/>
        <v>9.3017548127178717E-2</v>
      </c>
    </row>
    <row r="173" spans="1:5" x14ac:dyDescent="0.25">
      <c r="A173" s="1">
        <v>42461</v>
      </c>
      <c r="C173">
        <v>2236.079346</v>
      </c>
      <c r="E173" s="3">
        <f t="shared" si="2"/>
        <v>5.8983993056437284E-2</v>
      </c>
    </row>
    <row r="174" spans="1:5" x14ac:dyDescent="0.25">
      <c r="A174" s="1">
        <v>42491</v>
      </c>
      <c r="C174">
        <v>2349.500732</v>
      </c>
      <c r="E174" s="3">
        <f t="shared" si="2"/>
        <v>5.072332795474959E-2</v>
      </c>
    </row>
    <row r="175" spans="1:5" x14ac:dyDescent="0.25">
      <c r="A175" s="1">
        <v>42522</v>
      </c>
      <c r="C175">
        <v>2413.7485350000002</v>
      </c>
      <c r="E175" s="3">
        <f t="shared" si="2"/>
        <v>2.7345300269521349E-2</v>
      </c>
    </row>
    <row r="176" spans="1:5" x14ac:dyDescent="0.25">
      <c r="A176" s="1">
        <v>42552</v>
      </c>
      <c r="C176">
        <v>2423.4848630000001</v>
      </c>
      <c r="E176" s="3">
        <f t="shared" si="2"/>
        <v>4.033696078452496E-3</v>
      </c>
    </row>
    <row r="177" spans="1:5" x14ac:dyDescent="0.25">
      <c r="A177" s="1">
        <v>42583</v>
      </c>
      <c r="C177">
        <v>2677.7097170000002</v>
      </c>
      <c r="E177" s="3">
        <f t="shared" si="2"/>
        <v>0.10490053306349041</v>
      </c>
    </row>
    <row r="178" spans="1:5" x14ac:dyDescent="0.25">
      <c r="A178" s="1">
        <v>42614</v>
      </c>
      <c r="C178">
        <v>2542.0485840000001</v>
      </c>
      <c r="E178" s="3">
        <f t="shared" si="2"/>
        <v>-5.0663121599300698E-2</v>
      </c>
    </row>
    <row r="179" spans="1:5" x14ac:dyDescent="0.25">
      <c r="A179" s="1">
        <v>42644</v>
      </c>
      <c r="C179">
        <v>2560.4785160000001</v>
      </c>
      <c r="E179" s="3">
        <f t="shared" si="2"/>
        <v>7.2500313786292318E-3</v>
      </c>
    </row>
    <row r="180" spans="1:5" x14ac:dyDescent="0.25">
      <c r="A180" s="1">
        <v>42675</v>
      </c>
      <c r="C180">
        <v>2413.9841310000002</v>
      </c>
      <c r="E180" s="3">
        <f t="shared" si="2"/>
        <v>-5.7213674742662812E-2</v>
      </c>
    </row>
    <row r="181" spans="1:5" x14ac:dyDescent="0.25">
      <c r="A181" s="1">
        <v>42705</v>
      </c>
      <c r="C181">
        <v>2366.3813479999999</v>
      </c>
      <c r="E181" s="3">
        <f t="shared" si="2"/>
        <v>-1.9719592348886185E-2</v>
      </c>
    </row>
    <row r="182" spans="1:5" x14ac:dyDescent="0.25">
      <c r="A182" s="1">
        <v>42736</v>
      </c>
      <c r="C182">
        <v>2547.3076169999999</v>
      </c>
      <c r="E182" s="3">
        <f t="shared" si="2"/>
        <v>7.6456936728695024E-2</v>
      </c>
    </row>
    <row r="183" spans="1:5" x14ac:dyDescent="0.25">
      <c r="A183" s="1">
        <v>42767</v>
      </c>
      <c r="C183">
        <v>2477.5893550000001</v>
      </c>
      <c r="E183" s="3">
        <f t="shared" si="2"/>
        <v>-2.7369392504745089E-2</v>
      </c>
    </row>
    <row r="184" spans="1:5" x14ac:dyDescent="0.25">
      <c r="A184" s="1">
        <v>42795</v>
      </c>
      <c r="C184">
        <v>2522.1354980000001</v>
      </c>
      <c r="E184" s="3">
        <f t="shared" si="2"/>
        <v>1.797963125329945E-2</v>
      </c>
    </row>
    <row r="185" spans="1:5" x14ac:dyDescent="0.25">
      <c r="A185" s="1">
        <v>42826</v>
      </c>
      <c r="C185">
        <v>2574.772461</v>
      </c>
      <c r="E185" s="3">
        <f t="shared" si="2"/>
        <v>2.08699980796987E-2</v>
      </c>
    </row>
    <row r="186" spans="1:5" x14ac:dyDescent="0.25">
      <c r="A186" s="1">
        <v>42856</v>
      </c>
      <c r="C186">
        <v>2558.5454100000002</v>
      </c>
      <c r="E186" s="3">
        <f t="shared" si="2"/>
        <v>-6.302324281384275E-3</v>
      </c>
    </row>
    <row r="187" spans="1:5" x14ac:dyDescent="0.25">
      <c r="A187" s="1">
        <v>42887</v>
      </c>
      <c r="C187">
        <v>2509.3242190000001</v>
      </c>
      <c r="E187" s="3">
        <f t="shared" si="2"/>
        <v>-1.9237958727494342E-2</v>
      </c>
    </row>
    <row r="188" spans="1:5" x14ac:dyDescent="0.25">
      <c r="A188" s="1">
        <v>42917</v>
      </c>
      <c r="C188">
        <v>2524.9223630000001</v>
      </c>
      <c r="E188" s="3">
        <f t="shared" si="2"/>
        <v>6.2160735874203293E-3</v>
      </c>
    </row>
    <row r="189" spans="1:5" x14ac:dyDescent="0.25">
      <c r="A189" s="1">
        <v>42948</v>
      </c>
      <c r="C189">
        <v>2581.5053710000002</v>
      </c>
      <c r="E189" s="3">
        <f t="shared" si="2"/>
        <v>2.2409801120685018E-2</v>
      </c>
    </row>
    <row r="190" spans="1:5" x14ac:dyDescent="0.25">
      <c r="A190" s="1">
        <v>42979</v>
      </c>
      <c r="C190">
        <v>2851.9926759999998</v>
      </c>
      <c r="E190" s="3">
        <f t="shared" si="2"/>
        <v>0.10477890460294519</v>
      </c>
    </row>
    <row r="191" spans="1:5" x14ac:dyDescent="0.25">
      <c r="A191" s="1">
        <v>43009</v>
      </c>
      <c r="C191">
        <v>2987.4658199999999</v>
      </c>
      <c r="E191" s="3">
        <f t="shared" si="2"/>
        <v>4.750122436850187E-2</v>
      </c>
    </row>
    <row r="192" spans="1:5" x14ac:dyDescent="0.25">
      <c r="A192" s="1">
        <v>43040</v>
      </c>
      <c r="C192">
        <v>3031.8588869999999</v>
      </c>
      <c r="E192" s="3">
        <f t="shared" si="2"/>
        <v>1.4859774027473216E-2</v>
      </c>
    </row>
    <row r="193" spans="1:5" x14ac:dyDescent="0.25">
      <c r="A193" s="1">
        <v>43070</v>
      </c>
      <c r="C193">
        <v>3057.632568</v>
      </c>
      <c r="E193" s="3">
        <f t="shared" si="2"/>
        <v>8.5009500641710194E-3</v>
      </c>
    </row>
    <row r="194" spans="1:5" x14ac:dyDescent="0.25">
      <c r="A194" s="1">
        <v>43101</v>
      </c>
      <c r="C194">
        <v>3060.888672</v>
      </c>
      <c r="E194" s="3">
        <f t="shared" si="2"/>
        <v>1.0649101641829616E-3</v>
      </c>
    </row>
    <row r="195" spans="1:5" x14ac:dyDescent="0.25">
      <c r="A195" s="1">
        <v>43132</v>
      </c>
      <c r="C195">
        <v>2770.5439449999999</v>
      </c>
      <c r="E195" s="3">
        <f t="shared" si="2"/>
        <v>-9.4856349940452903E-2</v>
      </c>
    </row>
    <row r="196" spans="1:5" x14ac:dyDescent="0.25">
      <c r="A196" s="1">
        <v>43160</v>
      </c>
      <c r="C196">
        <v>2517.4838869999999</v>
      </c>
      <c r="E196" s="3">
        <f t="shared" si="2"/>
        <v>-9.1339485322619582E-2</v>
      </c>
    </row>
    <row r="197" spans="1:5" x14ac:dyDescent="0.25">
      <c r="A197" s="1">
        <v>43191</v>
      </c>
      <c r="C197">
        <v>2708.1733399999998</v>
      </c>
      <c r="E197" s="3">
        <f t="shared" si="2"/>
        <v>7.5746047068939976E-2</v>
      </c>
    </row>
    <row r="198" spans="1:5" x14ac:dyDescent="0.25">
      <c r="A198" s="1">
        <v>43221</v>
      </c>
      <c r="C198">
        <v>2522.6203609999998</v>
      </c>
      <c r="E198" s="3">
        <f t="shared" si="2"/>
        <v>-6.8515916710117253E-2</v>
      </c>
    </row>
    <row r="199" spans="1:5" x14ac:dyDescent="0.25">
      <c r="A199" s="1">
        <v>43252</v>
      </c>
      <c r="C199">
        <v>2577.6533199999999</v>
      </c>
      <c r="E199" s="3">
        <f t="shared" si="2"/>
        <v>2.1815791171282045E-2</v>
      </c>
    </row>
    <row r="200" spans="1:5" x14ac:dyDescent="0.25">
      <c r="A200" s="1">
        <v>43282</v>
      </c>
      <c r="C200">
        <v>2476.530029</v>
      </c>
      <c r="E200" s="3">
        <f t="shared" si="2"/>
        <v>-3.9230756989461983E-2</v>
      </c>
    </row>
    <row r="201" spans="1:5" x14ac:dyDescent="0.25">
      <c r="A201" s="1">
        <v>43313</v>
      </c>
      <c r="C201">
        <v>2569.3703609999998</v>
      </c>
      <c r="E201" s="3">
        <f t="shared" si="2"/>
        <v>3.7488070369769685E-2</v>
      </c>
    </row>
    <row r="202" spans="1:5" x14ac:dyDescent="0.25">
      <c r="A202" s="1">
        <v>43344</v>
      </c>
      <c r="C202">
        <v>2515.639893</v>
      </c>
      <c r="E202" s="3">
        <f t="shared" si="2"/>
        <v>-2.0911920218106599E-2</v>
      </c>
    </row>
    <row r="203" spans="1:5" x14ac:dyDescent="0.25">
      <c r="A203" s="1">
        <v>43374</v>
      </c>
      <c r="C203">
        <v>2427.8833009999998</v>
      </c>
      <c r="E203" s="3">
        <f t="shared" si="2"/>
        <v>-3.4884401477409781E-2</v>
      </c>
    </row>
    <row r="204" spans="1:5" x14ac:dyDescent="0.25">
      <c r="A204" s="1">
        <v>43405</v>
      </c>
      <c r="C204">
        <v>2570.1657709999999</v>
      </c>
      <c r="E204" s="3">
        <f t="shared" si="2"/>
        <v>5.8603504518275902E-2</v>
      </c>
    </row>
    <row r="205" spans="1:5" x14ac:dyDescent="0.25">
      <c r="A205" s="1">
        <v>43435</v>
      </c>
      <c r="C205">
        <v>2546.249268</v>
      </c>
      <c r="E205" s="3">
        <f t="shared" si="2"/>
        <v>-9.305432073626321E-3</v>
      </c>
    </row>
    <row r="206" spans="1:5" x14ac:dyDescent="0.25">
      <c r="A206" s="1">
        <v>43466</v>
      </c>
      <c r="C206">
        <v>2391.236328</v>
      </c>
      <c r="E206" s="3">
        <f t="shared" si="2"/>
        <v>-6.0878933554591827E-2</v>
      </c>
    </row>
    <row r="207" spans="1:5" x14ac:dyDescent="0.25">
      <c r="A207" s="1">
        <v>43497</v>
      </c>
      <c r="C207">
        <v>2715.1633299999999</v>
      </c>
      <c r="E207" s="3">
        <f t="shared" si="2"/>
        <v>0.13546423588793852</v>
      </c>
    </row>
    <row r="208" spans="1:5" x14ac:dyDescent="0.25">
      <c r="A208" s="1">
        <v>43525</v>
      </c>
      <c r="C208">
        <v>2724.991943</v>
      </c>
      <c r="E208" s="3">
        <f t="shared" si="2"/>
        <v>3.6198975182830466E-3</v>
      </c>
    </row>
    <row r="209" spans="1:5" x14ac:dyDescent="0.25">
      <c r="A209" s="1">
        <v>43556</v>
      </c>
      <c r="C209">
        <v>2793.3251949999999</v>
      </c>
      <c r="E209" s="3">
        <f t="shared" si="2"/>
        <v>2.5076496895902897E-2</v>
      </c>
    </row>
    <row r="210" spans="1:5" x14ac:dyDescent="0.25">
      <c r="A210" s="1">
        <v>43586</v>
      </c>
      <c r="C210">
        <v>2738.8454590000001</v>
      </c>
      <c r="E210" s="3">
        <f t="shared" si="2"/>
        <v>-1.9503542264795195E-2</v>
      </c>
    </row>
    <row r="211" spans="1:5" x14ac:dyDescent="0.25">
      <c r="A211" s="1">
        <v>43617</v>
      </c>
      <c r="C211">
        <v>2646.3151859999998</v>
      </c>
      <c r="E211" s="3">
        <f t="shared" si="2"/>
        <v>-3.3784408205998123E-2</v>
      </c>
    </row>
    <row r="212" spans="1:5" x14ac:dyDescent="0.25">
      <c r="A212" s="1">
        <v>43647</v>
      </c>
      <c r="C212">
        <v>2355.6188959999999</v>
      </c>
      <c r="E212" s="3">
        <f t="shared" si="2"/>
        <v>-0.10984945842350613</v>
      </c>
    </row>
    <row r="213" spans="1:5" x14ac:dyDescent="0.25">
      <c r="A213" s="1">
        <v>43678</v>
      </c>
      <c r="C213">
        <v>2668.4677729999999</v>
      </c>
      <c r="E213" s="3">
        <f t="shared" si="2"/>
        <v>0.13280963127407341</v>
      </c>
    </row>
    <row r="214" spans="1:5" x14ac:dyDescent="0.25">
      <c r="A214" s="1">
        <v>43709</v>
      </c>
      <c r="C214">
        <v>2815.3708499999998</v>
      </c>
      <c r="E214" s="3">
        <f t="shared" si="2"/>
        <v>5.5051471292398457E-2</v>
      </c>
    </row>
    <row r="215" spans="1:5" x14ac:dyDescent="0.25">
      <c r="A215" s="1">
        <v>43739</v>
      </c>
      <c r="C215">
        <v>3107.789307</v>
      </c>
      <c r="E215" s="3">
        <f t="shared" si="2"/>
        <v>0.10386498709397386</v>
      </c>
    </row>
    <row r="216" spans="1:5" x14ac:dyDescent="0.25">
      <c r="A216" s="1">
        <v>43770</v>
      </c>
      <c r="C216">
        <v>3039.505615</v>
      </c>
      <c r="E216" s="3">
        <f t="shared" si="2"/>
        <v>-2.1971789350776594E-2</v>
      </c>
    </row>
    <row r="217" spans="1:5" x14ac:dyDescent="0.25">
      <c r="A217" s="1">
        <v>43800</v>
      </c>
      <c r="C217">
        <v>3048.1186520000001</v>
      </c>
      <c r="E217" s="3">
        <f t="shared" si="2"/>
        <v>2.8336966898480551E-3</v>
      </c>
    </row>
    <row r="218" spans="1:5" x14ac:dyDescent="0.25">
      <c r="A218" s="1">
        <v>43831</v>
      </c>
      <c r="C218">
        <v>3043.3815920000002</v>
      </c>
      <c r="E218" s="3">
        <f t="shared" si="2"/>
        <v>-1.5540930458503451E-3</v>
      </c>
    </row>
    <row r="219" spans="1:5" x14ac:dyDescent="0.25">
      <c r="A219" s="1">
        <v>43862</v>
      </c>
      <c r="C219">
        <v>2933.7543949999999</v>
      </c>
      <c r="E219" s="3">
        <f t="shared" si="2"/>
        <v>-3.6021508866378213E-2</v>
      </c>
    </row>
    <row r="220" spans="1:5" x14ac:dyDescent="0.25">
      <c r="A220" s="1">
        <v>43891</v>
      </c>
      <c r="C220" s="9">
        <v>1935.44</v>
      </c>
      <c r="E220" s="3">
        <f t="shared" si="2"/>
        <v>-0.34028560696881371</v>
      </c>
    </row>
    <row r="221" spans="1:5" x14ac:dyDescent="0.25">
      <c r="A221" s="1"/>
    </row>
    <row r="222" spans="1:5" x14ac:dyDescent="0.25">
      <c r="A222" s="1"/>
    </row>
    <row r="223" spans="1:5" ht="15.75" x14ac:dyDescent="0.25">
      <c r="A223" s="13" t="s">
        <v>2</v>
      </c>
      <c r="B223" s="10">
        <f>AVERAGE(E161:E220)</f>
        <v>5.5652074094913609E-3</v>
      </c>
    </row>
    <row r="224" spans="1:5" ht="15.75" x14ac:dyDescent="0.25">
      <c r="A224" s="13"/>
    </row>
    <row r="225" spans="1:2" ht="15.75" x14ac:dyDescent="0.25">
      <c r="A225" s="13" t="s">
        <v>3</v>
      </c>
      <c r="B225">
        <f>VARPA(E161:E220)</f>
        <v>5.8595850605607167E-3</v>
      </c>
    </row>
    <row r="226" spans="1:2" ht="15.75" x14ac:dyDescent="0.25">
      <c r="A226" s="13"/>
    </row>
    <row r="227" spans="1:2" ht="15.75" x14ac:dyDescent="0.25">
      <c r="A227" s="13" t="s">
        <v>5</v>
      </c>
      <c r="B227">
        <f>STDEVPA(E161:E220)</f>
        <v>7.6547926559513785E-2</v>
      </c>
    </row>
    <row r="228" spans="1:2" ht="15.75" x14ac:dyDescent="0.25">
      <c r="A228" s="13"/>
    </row>
    <row r="229" spans="1:2" ht="15.75" x14ac:dyDescent="0.25">
      <c r="A229" s="13" t="s">
        <v>11</v>
      </c>
      <c r="B229">
        <f>SLOPE(E161:E220,E2:E61)</f>
        <v>1.084937571455006</v>
      </c>
    </row>
    <row r="230" spans="1:2" ht="15.75" x14ac:dyDescent="0.25">
      <c r="A230" s="13"/>
    </row>
    <row r="231" spans="1:2" ht="15.75" x14ac:dyDescent="0.25">
      <c r="A231" s="13" t="s">
        <v>6</v>
      </c>
      <c r="B231" s="5">
        <v>7.6547000000000004E-2</v>
      </c>
    </row>
    <row r="232" spans="1:2" ht="15.75" x14ac:dyDescent="0.25">
      <c r="A232" s="13"/>
    </row>
    <row r="233" spans="1:2" ht="15.75" x14ac:dyDescent="0.25">
      <c r="A233" s="13" t="s">
        <v>13</v>
      </c>
      <c r="B233" s="5">
        <v>5.2979999999999999E-2</v>
      </c>
    </row>
    <row r="234" spans="1:2" ht="15.75" x14ac:dyDescent="0.25">
      <c r="A234" s="13" t="s">
        <v>20</v>
      </c>
    </row>
    <row r="235" spans="1:2" ht="15.75" x14ac:dyDescent="0.25">
      <c r="A235" s="13"/>
    </row>
    <row r="236" spans="1:2" ht="15.75" x14ac:dyDescent="0.25">
      <c r="A236" s="13" t="s">
        <v>19</v>
      </c>
      <c r="B236" s="5">
        <v>2.3567000000000001E-2</v>
      </c>
    </row>
    <row r="237" spans="1:2" ht="15.75" x14ac:dyDescent="0.25">
      <c r="A237" s="13"/>
    </row>
    <row r="238" spans="1:2" ht="15.75" x14ac:dyDescent="0.25">
      <c r="A238" s="13"/>
    </row>
    <row r="239" spans="1:2" x14ac:dyDescent="0.25">
      <c r="A239" s="1"/>
    </row>
    <row r="240" spans="1:2" x14ac:dyDescent="0.25">
      <c r="A240" s="1"/>
    </row>
    <row r="241" spans="1:2" x14ac:dyDescent="0.25">
      <c r="A241" s="1"/>
    </row>
    <row r="242" spans="1:2" x14ac:dyDescent="0.25">
      <c r="A242" s="1"/>
    </row>
    <row r="243" spans="1:2" ht="15.75" x14ac:dyDescent="0.25">
      <c r="A243" s="13"/>
    </row>
    <row r="244" spans="1:2" ht="15.75" x14ac:dyDescent="0.25">
      <c r="A244" s="13" t="s">
        <v>23</v>
      </c>
      <c r="B244">
        <f>COVAR(E79:E138,E161:E220)</f>
        <v>3.6504672035525486E-3</v>
      </c>
    </row>
    <row r="245" spans="1:2" ht="15.75" x14ac:dyDescent="0.25">
      <c r="A245" s="13"/>
    </row>
    <row r="246" spans="1:2" ht="15.75" x14ac:dyDescent="0.25">
      <c r="A246" s="13" t="s">
        <v>24</v>
      </c>
      <c r="B246">
        <f>CORREL(E79:E138,E161:E220)</f>
        <v>0.64998026452425639</v>
      </c>
    </row>
    <row r="247" spans="1:2" x14ac:dyDescent="0.25">
      <c r="A247" s="1"/>
    </row>
    <row r="248" spans="1:2" x14ac:dyDescent="0.25">
      <c r="A248" s="1"/>
    </row>
    <row r="249" spans="1:2" x14ac:dyDescent="0.25">
      <c r="A249" s="1"/>
    </row>
    <row r="250" spans="1:2" x14ac:dyDescent="0.25">
      <c r="A250" s="1"/>
    </row>
    <row r="251" spans="1:2" x14ac:dyDescent="0.25">
      <c r="A251" s="1"/>
    </row>
    <row r="252" spans="1:2" x14ac:dyDescent="0.25">
      <c r="A252" s="1"/>
    </row>
    <row r="253" spans="1:2" x14ac:dyDescent="0.25">
      <c r="A253" s="1"/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Mrityunjay CNX nifty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Mrityunjay</dc:creator>
  <cp:lastModifiedBy>Parul</cp:lastModifiedBy>
  <dcterms:created xsi:type="dcterms:W3CDTF">2020-08-28T14:49:19Z</dcterms:created>
  <dcterms:modified xsi:type="dcterms:W3CDTF">2020-08-30T10:48:39Z</dcterms:modified>
</cp:coreProperties>
</file>