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<sst xmlns="http://schemas.openxmlformats.org/spreadsheetml/2006/main" count="87" uniqueCount="87">
  <si>
    <t>U.S. Army Corps of Engineers, Middle East District</t>
  </si>
  <si>
    <t>CompanyInformation/SSP</t>
  </si>
  <si>
    <t>https://expo.sec.vt.edu/student/CompanyInformation/USACEMED</t>
  </si>
  <si>
    <t>U.S. Naval Research Laboratory</t>
  </si>
  <si>
    <t>CompanyInformation/USC</t>
  </si>
  <si>
    <t>https://expo.sec.vt.edu/student/CompanyInformation/NRL</t>
  </si>
  <si>
    <t>U.S. Navy Strategic Systems Programs</t>
  </si>
  <si>
    <t>CompanyInformation/Unifi</t>
  </si>
  <si>
    <t>https://expo.sec.vt.edu/student/CompanyInformation/SSP</t>
  </si>
  <si>
    <t>Ulliman Schutte Construction</t>
  </si>
  <si>
    <t>CompanyInformation/UPS</t>
  </si>
  <si>
    <t>https://expo.sec.vt.edu/student/CompanyInformation/USC</t>
  </si>
  <si>
    <t>Unifi Manufacturing Inc</t>
  </si>
  <si>
    <t>CompanyInformation/USPS</t>
  </si>
  <si>
    <t>https://expo.sec.vt.edu/student/CompanyInformation/Unifi</t>
  </si>
  <si>
    <t>United Parcel Service</t>
  </si>
  <si>
    <t>CompanyInformation/UTC</t>
  </si>
  <si>
    <t>https://expo.sec.vt.edu/student/CompanyInformation/UPS</t>
  </si>
  <si>
    <t>United States Postal Service</t>
  </si>
  <si>
    <t>CompanyInformation/AMEDD</t>
  </si>
  <si>
    <t>https://expo.sec.vt.edu/student/CompanyInformation/USPS</t>
  </si>
  <si>
    <t>United Technologies/Pratt &amp; Whitney</t>
  </si>
  <si>
    <t>CompanyInformation/USNAVY</t>
  </si>
  <si>
    <t>https://expo.sec.vt.edu/student/CompanyInformation/UTC</t>
  </si>
  <si>
    <t>US Army</t>
  </si>
  <si>
    <t>CompanyInformation/USPTO</t>
  </si>
  <si>
    <t>https://expo.sec.vt.edu/student/CompanyInformation/AMEDD</t>
  </si>
  <si>
    <t>US Navy Engineering</t>
  </si>
  <si>
    <t>CompanyInformation/UTAS</t>
  </si>
  <si>
    <t>https://expo.sec.vt.edu/student/CompanyInformation/USNAVY</t>
  </si>
  <si>
    <t>US Patent and Trade Office</t>
  </si>
  <si>
    <t>CompanyInformation/Vadum</t>
  </si>
  <si>
    <t>https://expo.sec.vt.edu/student/CompanyInformation/USPTO</t>
  </si>
  <si>
    <t>UTC Aerospace Systems</t>
  </si>
  <si>
    <t>CompanyInformation/Viasat</t>
  </si>
  <si>
    <t>https://expo.sec.vt.edu/student/CompanyInformation/UTAS</t>
  </si>
  <si>
    <t>Vadum Inc</t>
  </si>
  <si>
    <t>CompanyInformation/Viavi</t>
  </si>
  <si>
    <t>https://expo.sec.vt.edu/student/CompanyInformation/Vadum</t>
  </si>
  <si>
    <t>Viasat, Inc</t>
  </si>
  <si>
    <t>CompanyInformation/VDOT</t>
  </si>
  <si>
    <t>https://expo.sec.vt.edu/student/CompanyInformation/Viasat</t>
  </si>
  <si>
    <t>Viavi Solutions</t>
  </si>
  <si>
    <t>CompanyInformation/Volvo</t>
  </si>
  <si>
    <t>https://expo.sec.vt.edu/student/CompanyInformation/Viavi</t>
  </si>
  <si>
    <t>Virginia Department of Transportation</t>
  </si>
  <si>
    <t>CompanyInformation/VPT</t>
  </si>
  <si>
    <t>https://expo.sec.vt.edu/student/CompanyInformation/VDOT</t>
  </si>
  <si>
    <t>Volvo Group</t>
  </si>
  <si>
    <t>CompanyInformation/idirect</t>
  </si>
  <si>
    <t>https://expo.sec.vt.edu/student/CompanyInformation/Volvo</t>
  </si>
  <si>
    <t>VPT, Inc.</t>
  </si>
  <si>
    <t>CompanyInformation/VRLSEC</t>
  </si>
  <si>
    <t>https://expo.sec.vt.edu/student/CompanyInformation/VPT</t>
  </si>
  <si>
    <t>VT iDirect</t>
  </si>
  <si>
    <t>CompanyInformation/Walmart</t>
  </si>
  <si>
    <t>https://expo.sec.vt.edu/student/CompanyInformation/idirect</t>
  </si>
  <si>
    <t>VULNERABILITY RESEARCH LABS</t>
  </si>
  <si>
    <t>CompanyInformation/WRK</t>
  </si>
  <si>
    <t>https://expo.sec.vt.edu/student/CompanyInformation/VRLSEC</t>
  </si>
  <si>
    <t>Walmart</t>
  </si>
  <si>
    <t>CompanyInformation/WRA</t>
  </si>
  <si>
    <t>https://expo.sec.vt.edu/student/CompanyInformation/Walmart</t>
  </si>
  <si>
    <t>WestRock</t>
  </si>
  <si>
    <t>CompanyInformation/wilwil</t>
  </si>
  <si>
    <t>https://expo.sec.vt.edu/student/CompanyInformation/WRK</t>
  </si>
  <si>
    <t>Whitman, Requardt and Associates, LLP</t>
  </si>
  <si>
    <t>CompanyInformation/ITT</t>
  </si>
  <si>
    <t>https://expo.sec.vt.edu/student/CompanyInformation/WRA</t>
  </si>
  <si>
    <t>Wiley|Wilson</t>
  </si>
  <si>
    <t>CompanyInformation/WRS</t>
  </si>
  <si>
    <t>https://expo.sec.vt.edu/student/CompanyInformation/wilwil</t>
  </si>
  <si>
    <t>Wolverine Advanced Materials</t>
  </si>
  <si>
    <t>CompanyInformation/WVDOH</t>
  </si>
  <si>
    <t>https://expo.sec.vt.edu/student/CompanyInformation/ITT</t>
  </si>
  <si>
    <t>WR Systems, LLC</t>
  </si>
  <si>
    <t>CompanyInformation/xpo</t>
  </si>
  <si>
    <t>https://expo.sec.vt.edu/student/CompanyInformation/WRS</t>
  </si>
  <si>
    <t>WV Dept. of Transportation/Division of Highways</t>
  </si>
  <si>
    <t>CompanyInformation/ZAI</t>
  </si>
  <si>
    <t>https://expo.sec.vt.edu/student/CompanyInformation/WVDOH</t>
  </si>
  <si>
    <t>XPO Logistics</t>
  </si>
  <si>
    <t>i messed something up here i dont care to fix it</t>
  </si>
  <si>
    <t>https://expo.sec.vt.edu/student/CompanyInformation/xpo</t>
  </si>
  <si>
    <t>Zeta Associates, Inc.</t>
  </si>
  <si>
    <t>^^</t>
  </si>
  <si>
    <t>https://expo.sec.vt.edu/student/CompanyInformation/ZAI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</si>
</sst>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sz val="11.0"/>
      <color rgb="FF000000"/>
      <name val="Inconsolata"/>
    </font>
    <font>
      <u/>
      <color rgb="FF1155CC"/>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2" fontId="2" numFmtId="0" xfId="0" applyAlignment="1" applyFill="1" applyFont="1">
      <alignment vertical="bottom"/>
    </xf>
    <xf borderId="0" fillId="0" fontId="3" numFmtId="0" xfId="0" applyAlignment="1" applyFont="1">
      <alignment vertical="bottom"/>
    </xf>
    <xf borderId="0" fillId="2" fontId="2" numFmtId="0" xfId="0" applyAlignment="1" applyFont="1">
      <alignment horizontal="center"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3" t="str">
        <f t="shared" ref="D1:D29" si="1">IFERROR(__xludf.DUMMYFUNCTION("REGEXREPLACE(E1, ""\n"", """")"),"U.S. Army Corps of Engineers, Middle East DistrictU.S. Army Corps of Engineers, Middle East District is attending the 2018 Engineering Expo on Wednesday. Booth Number: 815Hiring InformationCivil and Environmental EngineeringConstruction Engineering and Ma"&amp;"nagementElectrical EngineeringGeneral EngineeringMechanical EngineeringCitizenship RequirementsUS Citizen or US NationalPermanent US ResidentStudent (F-1) VisaEmployment (H-1) VisaCanadian Work AuthorizationJ-1 Visa (Exchange Program)H-4 VisaJob TypesInte"&amp;"rnshipCo-opFull TimeStudent PreferencesFreshmanSophomoreJuniorSeniorGraduateAlumniBasic InformationWebsite: https://www.tam.usace.army.mil/Description:")</f>
        <v>U.S. Army Corps of Engineers, Middle East DistrictU.S. Army Corps of Engineers, Middle East District is attending the 2018 Engineering Expo on Wednesday. Booth Number: 815Hiring InformationCivil and Environmental EngineeringConstruction Engineering and ManagementElectrical EngineeringGeneral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https://www.tam.usace.army.mil/Description:</v>
      </c>
      <c r="E1" s="3" t="str">
        <f t="shared" ref="E1:E29" si="2">IFERROR(__xludf.DUMMYFUNCTION("importxml(C1,""//*/div[@id='contentshift']"")"),"U.S. Army Corps of Engineers, Middle East DistrictU.S. Army Corps of 
Engineers, Middle East District is attending the 2018 Engineering Expo on 
Wednesday. Booth Number: 815Hiring InformationCivil and Environmental 
EngineeringConstruction Engineering and"&amp;" ManagementElectrical 
EngineeringGeneral EngineeringMechanical EngineeringCitizenship 
RequirementsUS Citizen or US NationalPermanent US ResidentStudent (F-1) 
VisaEmployment (H-1) VisaCanadian Work AuthorizationJ-1 Visa (Exchange 
Program)H-4 VisaJob Ty"&amp;"pesInternshipCo-opFull TimeStudent 
PreferencesFreshmanSophomoreJuniorSeniorGraduateAlumniBasic 
InformationWebsite: https://www.tam.usace.army.mil/Description:")</f>
        <v>U.S. Army Corps of Engineers, Middle East DistrictU.S. Army Corps of 
Engineers, Middle East District is attending the 2018 Engineering Expo on 
Wednesday. Booth Number: 815Hiring InformationCivil and Environmental 
EngineeringConstruction Engineering and ManagementElectrical 
EngineeringGeneral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https://www.tam.usace.army.mil/Description:</v>
      </c>
      <c r="F1" s="2" t="str">
        <f>IFERROR(__xludf.DUMMYFUNCTION("""COMPUTED_VALUE"""),"The Middle East District, located in Winchester, VA, provides quality, 
responsive engineering, construction and related services on time, within 
budget, and safely to satisfy our customers, partners, and stakeholders in 
responding to military operation"&amp;"s, international objectives overseas, and 
national emergencies.")</f>
        <v>The Middle East District, located in Winchester, VA, provides quality, 
responsive engineering, construction and related services on time, within 
budget, and safely to satisfy our customers, partners, and stakeholders in 
responding to military operations, international objectives overseas, and 
national emergencies.</v>
      </c>
      <c r="G1" s="1" t="str">
        <f>IFERROR(__xludf.DUMMYFUNCTION("""COMPUTED_VALUE"""),"")</f>
        <v/>
      </c>
      <c r="H1" s="1" t="str">
        <f>IFERROR(__xludf.DUMMYFUNCTION("""COMPUTED_VALUE"""),"Companies")</f>
        <v>Companies</v>
      </c>
      <c r="I1" s="3" t="str">
        <f t="shared" ref="I1:I29" si="3">IFERROR(__xludf.DUMMYFUNCTION("REGEXEXTRACT(D1,""Booth Number: (.*)Hiring"")"),"815")</f>
        <v>815</v>
      </c>
      <c r="J1" s="3" t="str">
        <f t="shared" ref="J1:J29" si="4">IFERROR(__xludf.DUMMYFUNCTION("regexreplace(REGEXEXTRACT(D1,""Hiring Information(.*)Citizenship Requirements""), ""([a-z])([A-Z])"", ""$1||$2"")"),"Civil and Environmental Engineering||Construction Engineering and Management||Electrical Engineering||General Engineering||Mechanical Engineering")</f>
        <v>Civil and Environmental Engineering||Construction Engineering and Management||Electrical Engineering||General Engineering||Mechanical Engineering</v>
      </c>
      <c r="K1" s="3" t="str">
        <f t="shared" ref="K1:K29" si="5">IFERROR(__xludf.DUMMYFUNCTION("regexreplace(REGEXEXTRACT(D1,""Citizenship Requirements(.*)Job Types""), ""([a-z])([A-Z])"", ""$1||$2"")
"),"US Citizen or US National||Permanent US Resident||Student (F-1) Visa||Employment (H-1) Visa||Canadian Work Authorization||J-1 Visa (Exchange Program)H-4 Visa")</f>
        <v>US Citizen or US National||Permanent US Resident||Student (F-1) Visa||Employment (H-1) Visa||Canadian Work Authorization||J-1 Visa (Exchange Program)H-4 Visa</v>
      </c>
      <c r="L1" s="1" t="str">
        <f t="shared" ref="L1:L29" si="6">IFERROR(__xludf.DUMMYFUNCTION("regexreplace(REGEXEXTRACT(D1,""Job Types(.*)Student Preferences""), ""([a-z])([A-Z])"", ""$1||$2"")
"),"Internship||Co-op||Full Time")</f>
        <v>Internship||Co-op||Full Time</v>
      </c>
      <c r="M1" s="1" t="str">
        <f t="shared" ref="M1:M29" si="7">IFERROR(__xludf.DUMMYFUNCTION("regexreplace(REGEXEXTRACT(D1,""Student Preferences(.*)Basic Information""), ""([a-z])([A-Z])"", ""$1||$2"")"),"Freshman||Sophomore||Junior||Senior||Graduate||Alumni")</f>
        <v>Freshman||Sophomore||Junior||Senior||Graduate||Alumni</v>
      </c>
      <c r="N1" s="4" t="str">
        <f t="shared" ref="N1:N29" si="8">IFERROR(__xludf.DUMMYFUNCTION("regexreplace(REGEXEXTRACT(D1,""Website: (.*)Description""), ""([a-z])([A-Z])"", ""$1||$2"")"),"https://www.tam.usace.army.mil/")</f>
        <v>https://www.tam.usace.army.mil/</v>
      </c>
      <c r="O1" s="5" t="b">
        <f t="shared" ref="O1:O29" si="9">IFERROR(__xludf.DUMMYFUNCTION("REGEXMATCH(D1,""(Tuesday)"")"),FALSE)</f>
        <v>0</v>
      </c>
      <c r="P1" s="5" t="b">
        <f t="shared" ref="P1:P29" si="10">IFERROR(__xludf.DUMMYFUNCTION("REGEXMATCH(D1,""Wednesday"")"),TRUE)</f>
        <v>1</v>
      </c>
      <c r="Q1" s="5" t="b">
        <f t="shared" ref="Q1:Q29" si="11">IFERROR(__xludf.DUMMYFUNCTION("REGEXMATCH(D1,""(Thursday)"")"),FALSE)</f>
        <v>0</v>
      </c>
      <c r="R1" s="1"/>
      <c r="S1" s="1"/>
      <c r="T1" s="1"/>
      <c r="U1" s="1"/>
      <c r="V1" s="1"/>
      <c r="W1" s="1"/>
      <c r="X1" s="1"/>
      <c r="Y1" s="1"/>
      <c r="Z1" s="1"/>
      <c r="AA1" s="1"/>
      <c r="AB1" s="1"/>
      <c r="AC1" s="1"/>
      <c r="AD1" s="1"/>
    </row>
    <row r="2">
      <c r="A2" s="1" t="s">
        <v>3</v>
      </c>
      <c r="B2" s="1" t="s">
        <v>4</v>
      </c>
      <c r="C2" s="2" t="s">
        <v>5</v>
      </c>
      <c r="D2" s="3" t="str">
        <f t="shared" si="1"/>
        <v>U.S. Naval Research LaboratoryU.S. Naval Research Laboratory is attending the 2018 Engineering Expo on Tuesday. Booth Number: 16Hiring InformationAerospace EngineeringChemical EngineeringComputer EngineeringComputer ScienceElectrical EngineeringEngineering Science and MechanicsMaterials Science and EngineeringMechanical EngineeringOcean EngineeringCitizenship RequirementsUS Citizen or US NationalJob TypesInternshipFull TimeStudent PreferencesFreshmanSophomoreJuniorSeniorGraduateAlumniBasic InformationWebsite: www.nrl.navy.milDescription:</v>
      </c>
      <c r="E2" s="3" t="str">
        <f t="shared" si="2"/>
        <v>U.S. Naval Research LaboratoryU.S. Naval Research Laboratory is attending 
the 2018 Engineering Expo on Tuesday. Booth Number: 16Hiring 
InformationAerospace EngineeringChemical EngineeringComputer 
EngineeringComputer ScienceElectrical EngineeringEngineering Science and 
MechanicsMaterials Science and EngineeringMechanical EngineeringOcean 
EngineeringCitizenship RequirementsUS Citizen or US NationalJob 
TypesInternshipFull TimeStudent 
PreferencesFreshmanSophomoreJuniorSeniorGraduateAlumniBasic 
InformationWebsite: www.nrl.navy.milDescription:</v>
      </c>
      <c r="F2" s="2" t="str">
        <f>IFERROR(__xludf.DUMMYFUNCTION("""COMPUTED_VALUE"""),"The U.S. Naval Research Laboratory provides the advanced scientific 
capabilities required to bolster our country’s position of global naval 
leadership. Here, in an environment where the nation’s best scientists and 
engineers are inspired to pursue thei"&amp;"r passion, everyone is focused on 
research that yields immediate and long-range applications in the defense 
of the United States. NRL conducts cutting-edge research and technology 
development to make the United States Navy and Marine Corps the most 
ad"&amp;"vanced in the world. NRL’s scientists and engineers conduct basic and 
applied research across a wide spectrum of scientific disciplines for both 
immediate and long-range national defense needs. NRL offers its civilian 
employees a challenging and exciti"&amp;"ng career in the federal government with 
flexible work schedules, competitive salaries and world-class research 
facilities with state-of-the-art equipment. Apply your talents in a 
creative, hands-on environment, with opportunities for educational and 
"&amp;"career development. Work with world-renowned scientists and engineers and 
forge your own path of success further than you can imagine. ®")</f>
        <v>The U.S. Naval Research Laboratory provides the advanced scientific 
capabilities required to bolster our country’s position of global naval 
leadership. Here, in an environment where the nation’s best scientists and 
engineers are inspired to pursue their passion, everyone is focused on 
research that yields immediate and long-range applications in the defense 
of the United States. NRL conducts cutting-edge research and technology 
development to make the United States Navy and Marine Corps the most 
advanced in the world. NRL’s scientists and engineers conduct basic and 
applied research across a wide spectrum of scientific disciplines for both 
immediate and long-range national defense needs. NRL offers its civilian 
employees a challenging and exciting career in the federal government with 
flexible work schedules, competitive salaries and world-class research 
facilities with state-of-the-art equipment. Apply your talents in a 
creative, hands-on environment, with opportunities for educational and 
career development. Work with world-renowned scientists and engineers and 
forge your own path of success further than you can imagine. ®</v>
      </c>
      <c r="G2" s="1" t="str">
        <f>IFERROR(__xludf.DUMMYFUNCTION("""COMPUTED_VALUE"""),"")</f>
        <v/>
      </c>
      <c r="H2" s="1" t="str">
        <f>IFERROR(__xludf.DUMMYFUNCTION("""COMPUTED_VALUE"""),"Companies")</f>
        <v>Companies</v>
      </c>
      <c r="I2" s="3" t="str">
        <f t="shared" si="3"/>
        <v>16</v>
      </c>
      <c r="J2" s="3" t="str">
        <f t="shared" si="4"/>
        <v>Aerospace Engineering||Chemical Engineering||Computer Engineering||Computer Science||Electrical Engineering||Engineering Science and Mechanics||Materials Science and Engineering||Mechanical Engineering||Ocean Engineering</v>
      </c>
      <c r="K2" s="3" t="str">
        <f t="shared" si="5"/>
        <v>US Citizen or US National</v>
      </c>
      <c r="L2" s="1" t="str">
        <f t="shared" si="6"/>
        <v>Internship||Full Time</v>
      </c>
      <c r="M2" s="1" t="str">
        <f t="shared" si="7"/>
        <v>Freshman||Sophomore||Junior||Senior||Graduate||Alumni</v>
      </c>
      <c r="N2" s="4" t="str">
        <f t="shared" si="8"/>
        <v>www.nrl.navy.mil</v>
      </c>
      <c r="O2" s="5" t="b">
        <f t="shared" si="9"/>
        <v>1</v>
      </c>
      <c r="P2" s="5" t="b">
        <f t="shared" si="10"/>
        <v>0</v>
      </c>
      <c r="Q2" s="5" t="b">
        <f t="shared" si="11"/>
        <v>0</v>
      </c>
    </row>
    <row r="3">
      <c r="A3" s="1" t="s">
        <v>6</v>
      </c>
      <c r="B3" s="1" t="s">
        <v>7</v>
      </c>
      <c r="C3" s="2" t="s">
        <v>8</v>
      </c>
      <c r="D3" s="3" t="str">
        <f t="shared" si="1"/>
        <v>U.S. Navy Strategic Systems ProgramsU.S. Navy Strategic Systems Programs is attending the 2018 Engineering Expo on Wednesday. Booth Number: 209Hiring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www.ssp.navy.milDescription:</v>
      </c>
      <c r="E3" s="3" t="str">
        <f t="shared" si="2"/>
        <v>U.S. Navy Strategic Systems ProgramsU.S. Navy Strategic Systems Programs is 
attending the 2018 Engineering Expo on Wednesday. Booth Number: 209Hiring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www.ssp.navy.milDescription:</v>
      </c>
      <c r="F3" s="2" t="str">
        <f>IFERROR(__xludf.DUMMYFUNCTION("""COMPUTED_VALUE"""),"Who We Are: A highly specialized workforce composed of military and 
civilian, scientific, engineering, and professional personnel who work 
closely with private contractors and consultants What We Do: Direct the 
end-to-end effort of the Navy's Strategic"&amp;" Weapons Systems to include 
training, systems, equipment, facilities and personnel; and fulfill the 
terms of the US/UK Polaris Sales Agreement.")</f>
        <v>Who We Are: A highly specialized workforce composed of military and 
civilian, scientific, engineering, and professional personnel who work 
closely with private contractors and consultants What We Do: Direct the 
end-to-end effort of the Navy's Strategic Weapons Systems to include 
training, systems, equipment, facilities and personnel; and fulfill the 
terms of the US/UK Polaris Sales Agreement.</v>
      </c>
      <c r="G3" s="1" t="str">
        <f>IFERROR(__xludf.DUMMYFUNCTION("""COMPUTED_VALUE"""),"")</f>
        <v/>
      </c>
      <c r="H3" s="1" t="str">
        <f>IFERROR(__xludf.DUMMYFUNCTION("""COMPUTED_VALUE"""),"Companies")</f>
        <v>Companies</v>
      </c>
      <c r="I3" s="3" t="str">
        <f t="shared" si="3"/>
        <v>209</v>
      </c>
      <c r="J3" s="3" t="str">
        <f t="shared" si="4"/>
        <v>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v>
      </c>
      <c r="K3" s="3" t="str">
        <f t="shared" si="5"/>
        <v>US Citizen or US National</v>
      </c>
      <c r="L3" s="1" t="str">
        <f t="shared" si="6"/>
        <v>Internship||Full Time</v>
      </c>
      <c r="M3" s="1" t="str">
        <f t="shared" si="7"/>
        <v>Freshman||Sophomore||Junior||Senior||Graduate||Alumni</v>
      </c>
      <c r="N3" s="4" t="str">
        <f t="shared" si="8"/>
        <v>www.ssp.navy.mil</v>
      </c>
      <c r="O3" s="5" t="b">
        <f t="shared" si="9"/>
        <v>0</v>
      </c>
      <c r="P3" s="5" t="b">
        <f t="shared" si="10"/>
        <v>1</v>
      </c>
      <c r="Q3" s="5" t="b">
        <f t="shared" si="11"/>
        <v>0</v>
      </c>
    </row>
    <row r="4">
      <c r="A4" s="1" t="s">
        <v>9</v>
      </c>
      <c r="B4" s="1" t="s">
        <v>10</v>
      </c>
      <c r="C4" s="2" t="s">
        <v>11</v>
      </c>
      <c r="D4" s="3" t="str">
        <f t="shared" si="1"/>
        <v>Ulliman Schutte ConstructionUlliman Schutte Construction is attending the 2018 Engineering Expo on Tuesday. Booth Number: 908Hiring InformationCivil and Environmental EngineeringConstruction Engineering and ManagementCitizenship RequirementsUS Citizen or US NationalJob TypesInternshipCo-opFull TimeStudent PreferencesSophomoreJuniorSeniorBasic InformationWebsite: www.ullimanschutte.comDescription:</v>
      </c>
      <c r="E4" s="3" t="str">
        <f t="shared" si="2"/>
        <v>Ulliman Schutte ConstructionUlliman Schutte Construction is attending the 
2018 Engineering Expo on Tuesday. Booth Number: 908Hiring InformationCivil 
and Environmental EngineeringConstruction Engineering and 
ManagementCitizenship RequirementsUS Citizen or US NationalJob 
TypesInternshipCo-opFull TimeStudent PreferencesSophomoreJuniorSeniorBasic 
InformationWebsite: www.ullimanschutte.comDescription:</v>
      </c>
      <c r="F4" s="2" t="str">
        <f>IFERROR(__xludf.DUMMYFUNCTION("""COMPUTED_VALUE"""),"Ulliman Schutte is a premier provider of engineered environmental 
infrastructure in the United States. As part of the Ulliman Schutte team, 
you’ll be joining an elite and broadly-talented group of professionals 
within the fast-paced and vitally importa"&amp;"nt world of water facility 
construction. The breadth of your experience will include all aspects of 
engineering, leadership, communications, accounting, virtual visualization, 
and information management. Our cooperative education program is the ideal 
"&amp;"path for you to get a head start on a rewarding and challenging career with 
a growing and progressive industry leader.")</f>
        <v>Ulliman Schutte is a premier provider of engineered environmental 
infrastructure in the United States. As part of the Ulliman Schutte team, 
you’ll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Our cooperative education program is the ideal 
path for you to get a head start on a rewarding and challenging career with 
a growing and progressive industry leader.</v>
      </c>
      <c r="G4" s="1" t="str">
        <f>IFERROR(__xludf.DUMMYFUNCTION("""COMPUTED_VALUE"""),"")</f>
        <v/>
      </c>
      <c r="H4" s="1" t="str">
        <f>IFERROR(__xludf.DUMMYFUNCTION("""COMPUTED_VALUE"""),"Companies")</f>
        <v>Companies</v>
      </c>
      <c r="I4" s="3" t="str">
        <f t="shared" si="3"/>
        <v>908</v>
      </c>
      <c r="J4" s="3" t="str">
        <f t="shared" si="4"/>
        <v>Civil and Environmental Engineering||Construction Engineering and Management</v>
      </c>
      <c r="K4" s="3" t="str">
        <f t="shared" si="5"/>
        <v>US Citizen or US National</v>
      </c>
      <c r="L4" s="1" t="str">
        <f t="shared" si="6"/>
        <v>Internship||Co-op||Full Time</v>
      </c>
      <c r="M4" s="1" t="str">
        <f t="shared" si="7"/>
        <v>Sophomore||Junior||Senior</v>
      </c>
      <c r="N4" s="4" t="str">
        <f t="shared" si="8"/>
        <v>www.ullimanschutte.com</v>
      </c>
      <c r="O4" s="5" t="b">
        <f t="shared" si="9"/>
        <v>1</v>
      </c>
      <c r="P4" s="5" t="b">
        <f t="shared" si="10"/>
        <v>0</v>
      </c>
      <c r="Q4" s="5" t="b">
        <f t="shared" si="11"/>
        <v>0</v>
      </c>
    </row>
    <row r="5">
      <c r="A5" s="1" t="s">
        <v>12</v>
      </c>
      <c r="B5" s="1" t="s">
        <v>13</v>
      </c>
      <c r="C5" s="2" t="s">
        <v>14</v>
      </c>
      <c r="D5" s="3" t="str">
        <f t="shared" si="1"/>
        <v>Unifi Manufacturing IncUnifi Manufacturing Inc is attending the 2018 Engineering Expo on Wednesday. Booth Number: 414Hiring InformationChemical EngineeringMechanical EngineeringCitizenship RequirementsUS Citizen or US NationalJob TypesInternshipFull TimeStudent PreferencesJuniorSeniorGraduateBasic InformationWebsite: www.unifi.comDescription:</v>
      </c>
      <c r="E5" s="3" t="str">
        <f t="shared" si="2"/>
        <v>Unifi Manufacturing IncUnifi Manufacturing Inc is attending the 2018 
Engineering Expo on Wednesday. Booth Number: 414Hiring InformationChemical 
EngineeringMechanical EngineeringCitizenship RequirementsUS Citizen or US 
NationalJob TypesInternshipFull TimeStudent 
PreferencesJuniorSeniorGraduateBasic InformationWebsite: 
www.unifi.comDescription:</v>
      </c>
      <c r="F5" s="2" t="str">
        <f>IFERROR(__xludf.DUMMYFUNCTION("""COMPUTED_VALUE"""),"Unifi Manufacturing, Inc. is a leading producer of polyester and nylon 
yarns… Founded in 1971, Unifi is driven by innovation and committed to 
global product commercialization; our goal is to provide customers and 
consumers with products that enhance th"&amp;"e value of everyday products. 
Customers that choose to do business with Unifi have quick access to the 
newest products. In addition to its flagship REPREVE® products – a family 
of eco-friendly yarns made from recycled materials, key Premium Value Added"&amp;" 
(PVA) yarns Unifi brands include: SORBTEK®, REFLEXX®, AIO® – all-in-one 
performance yarns, SATURA®, AUGUSTA®, A.M.Y.®, MYNX® UV, INHIBIT® and 
MICROVISTA®. From comfort, performance, protection, touch, texture and 
color to sustainability, our technolo"&amp;"gies integrate qualities that define 
today's most innovative fabrics. Unifi's yarns are readily found in 
products manufactured by the world's leading brands and retailers in the 
apparel, hosiery, automotive, home and contract furnishings, industrial an"&amp;"d 
other end-use markets. Unifi is also the maker of REPREVE® and other 
innovative solutions… REPREVE®, Repreve® represents Unifi’s sustainable 
family of fibers containing 100% recycled materials—including 
post-industrial waste and post-consumer plasti"&amp;"c bottles. Repreve® was 
commercialized in early 2007 and has become the flagship Brand for the 
company. Unifi’s main focus for Repreve® is to help conserve precious, 
natural resources. This initiative provides our partners with reliable, 
sustainable r"&amp;"ecycled fabrics. Similarly, we work with our suppliers and 
customers to reduce the impact of doing business together. It’s not just 
about a product to us. We'll never stop looking at our business from fresh 
perspectives and taking advantage of new idea"&amp;"s and technology to reduce our 
environmental footprint. Unifi’s mission is to “Provide innovative fibers 
and competitive solutions”.")</f>
        <v>Unifi Manufacturing, Inc. is a leading producer of polyester and nylon 
yarns… Founded in 1971, Unifi is driven by innovation and committed to 
global product commercialization; our goal is to provide customers and 
consumers with products that enhance the value of everyday products. 
Customers that choose to do business with Unifi have quick access to the 
newest products. In addition to its flagship REPREVE® products – a family 
of eco-friendly yarns made from recycled materials, key Premium Value Added 
(PVA) yarns Unifi brands include: SORBTEK®, REFLEXX®, AIO® – all-in-one 
performance yarns, SATURA®, AUGUSTA®, A.M.Y.®, MYNX® UV, INHIBIT® and 
MICROVISTA®. From comfort, performance, protection, touch, texture and 
color to sustainability, our technologies integrate qualities that define 
today's most innovative fabrics. Unifi's yarns are readily found in 
products manufactured by the world's leading brands and retailers in the 
apparel, hosiery, automotive, home and contract furnishings, industrial and 
other end-use markets. Unifi is also the maker of REPREVE® and other 
innovative solutions… REPREVE®, Repreve® represents Unifi’s sustainable 
family of fibers containing 100% recycled materials—including 
post-industrial waste and post-consumer plastic bottles. Repreve® was 
commercialized in early 2007 and has become the flagship Brand for the 
company. Unifi’s main focus for Repreve® is to help conserve precious, 
natural resources. This initiative provides our partners with reliable, 
sustainable recycled fabrics. Similarly, we work with our suppliers and 
customers to reduce the impact of doing business together. It’s not just 
about a product to us. We'll never stop looking at our business from fresh 
perspectives and taking advantage of new ideas and technology to reduce our 
environmental footprint. Unifi’s mission is to “Provide innovative fibers 
and competitive solutions”.</v>
      </c>
      <c r="G5" s="1" t="str">
        <f>IFERROR(__xludf.DUMMYFUNCTION("""COMPUTED_VALUE"""),"")</f>
        <v/>
      </c>
      <c r="H5" s="1" t="str">
        <f>IFERROR(__xludf.DUMMYFUNCTION("""COMPUTED_VALUE"""),"Companies")</f>
        <v>Companies</v>
      </c>
      <c r="I5" s="3" t="str">
        <f t="shared" si="3"/>
        <v>414</v>
      </c>
      <c r="J5" s="3" t="str">
        <f t="shared" si="4"/>
        <v>Chemical Engineering||Mechanical Engineering</v>
      </c>
      <c r="K5" s="3" t="str">
        <f t="shared" si="5"/>
        <v>US Citizen or US National</v>
      </c>
      <c r="L5" s="1" t="str">
        <f t="shared" si="6"/>
        <v>Internship||Full Time</v>
      </c>
      <c r="M5" s="1" t="str">
        <f t="shared" si="7"/>
        <v>Junior||Senior||Graduate</v>
      </c>
      <c r="N5" s="4" t="str">
        <f t="shared" si="8"/>
        <v>www.unifi.com</v>
      </c>
      <c r="O5" s="5" t="b">
        <f t="shared" si="9"/>
        <v>0</v>
      </c>
      <c r="P5" s="5" t="b">
        <f t="shared" si="10"/>
        <v>1</v>
      </c>
      <c r="Q5" s="5" t="b">
        <f t="shared" si="11"/>
        <v>0</v>
      </c>
    </row>
    <row r="6">
      <c r="A6" s="1" t="s">
        <v>15</v>
      </c>
      <c r="B6" s="1" t="s">
        <v>16</v>
      </c>
      <c r="C6" s="2" t="s">
        <v>17</v>
      </c>
      <c r="D6" s="3" t="str">
        <f t="shared" si="1"/>
        <v>United Parcel ServiceUnited Parcel Service is attending the 2018 Engineering Expo on Wednesday. Booth Number: 120Hiring InformationCivil and Environmental EngineeringComputer EngineeringComputer ScienceElectrical EngineeringGeneral EngineeringIndustrial and Systems EngineeringMechanical EngineeringCitizenship RequirementsUS Citizen or US NationalPermanent US ResidentJob TypesInternshipCo-opFull TimeStudent PreferencesFreshmanSophomoreJuniorSeniorGraduateAlumniBasic InformationWebsite: upsjobs.comDescription:</v>
      </c>
      <c r="E6" s="3" t="str">
        <f t="shared" si="2"/>
        <v>United Parcel ServiceUnited Parcel Service is attending the 2018 
Engineering Expo on Wednesday. Booth Number: 120Hiring InformationCivil and 
Environmental EngineeringComputer EngineeringComputer ScienceElectrical 
EngineeringGeneral EngineeringIndustrial and Systems EngineeringMechanical 
EngineeringCitizenship RequirementsUS Citizen or US NationalPermanent US 
ResidentJob TypesInternshipCo-opFull TimeStudent 
PreferencesFreshmanSophomoreJuniorSeniorGraduateAlumniBasic 
InformationWebsite: upsjobs.comDescription:</v>
      </c>
      <c r="F6" s="2" t="str">
        <f>IFERROR(__xludf.DUMMYFUNCTION("""COMPUTED_VALUE"""),"UPS is a global package delivery company and a provider of supply chain 
management solutions. We offer positions in a variety of different job 
groups. At UPS we strive to inspire our people and business partners to do 
their best, by offering opportunit"&amp;"ies for personal development and success.")</f>
        <v>UPS is a global package delivery company and a provider of supply chain 
management solutions. We offer positions in a variety of different job 
groups. At UPS we strive to inspire our people and business partners to do 
their best, by offering opportunities for personal development and success.</v>
      </c>
      <c r="G6" s="1" t="str">
        <f>IFERROR(__xludf.DUMMYFUNCTION("""COMPUTED_VALUE"""),"")</f>
        <v/>
      </c>
      <c r="H6" s="1" t="str">
        <f>IFERROR(__xludf.DUMMYFUNCTION("""COMPUTED_VALUE"""),"Companies")</f>
        <v>Companies</v>
      </c>
      <c r="I6" s="3" t="str">
        <f t="shared" si="3"/>
        <v>120</v>
      </c>
      <c r="J6" s="3" t="str">
        <f t="shared" si="4"/>
        <v>Civil and Environmental Engineering||Computer Engineering||Computer Science||Electrical Engineering||General Engineering||Industrial and Systems Engineering||Mechanical Engineering</v>
      </c>
      <c r="K6" s="3" t="str">
        <f t="shared" si="5"/>
        <v>US Citizen or US National||Permanent US Resident</v>
      </c>
      <c r="L6" s="1" t="str">
        <f t="shared" si="6"/>
        <v>Internship||Co-op||Full Time</v>
      </c>
      <c r="M6" s="1" t="str">
        <f t="shared" si="7"/>
        <v>Freshman||Sophomore||Junior||Senior||Graduate||Alumni</v>
      </c>
      <c r="N6" s="4" t="str">
        <f t="shared" si="8"/>
        <v>upsjobs.com</v>
      </c>
      <c r="O6" s="5" t="b">
        <f t="shared" si="9"/>
        <v>0</v>
      </c>
      <c r="P6" s="5" t="b">
        <f t="shared" si="10"/>
        <v>1</v>
      </c>
      <c r="Q6" s="5" t="b">
        <f t="shared" si="11"/>
        <v>0</v>
      </c>
    </row>
    <row r="7">
      <c r="A7" s="1" t="s">
        <v>18</v>
      </c>
      <c r="B7" s="1" t="s">
        <v>19</v>
      </c>
      <c r="C7" s="2" t="s">
        <v>20</v>
      </c>
      <c r="D7" s="3" t="str">
        <f t="shared" si="1"/>
        <v>United States Postal ServiceUnited States Postal Service is attending the 2018 Engineering Expo on Tuesday and Wednesday. Booth Number: 22Hiring InformationComputer EngineeringComputer ScienceElectrical EngineeringGeneral EngineeringIndustrial and Systems EngineeringMaterials Science and EngineeringMechanical EngineeringCitizenship RequirementsUS Citizen or US NationalPermanent US ResidentJob TypesInternshipFull TimeStudent PreferencesSophomoreJuniorSeniorGraduateAlumniBasic InformationWebsite: www.usps.com/careersDescription:</v>
      </c>
      <c r="E7" s="3" t="str">
        <f t="shared" si="2"/>
        <v>United States Postal ServiceUnited States Postal Service is attending the 
2018 Engineering Expo on Tuesday and Wednesday. Booth Number: 22Hiring 
InformationComputer EngineeringComputer ScienceElectrical 
EngineeringGeneral EngineeringIndustrial and Systems EngineeringMaterials 
Science and EngineeringMechanical EngineeringCitizenship RequirementsUS 
Citizen or US NationalPermanent US ResidentJob TypesInternshipFull 
TimeStudent PreferencesSophomoreJuniorSeniorGraduateAlumniBasic 
InformationWebsite: www.usps.com/careersDescription:</v>
      </c>
      <c r="F7" s="2" t="str">
        <f>IFERROR(__xludf.DUMMYFUNCTION("""COMPUTED_VALUE"""),"A self-supporting, independent federal agency, the U.S. Postal Service is 
the only delivery service that reaches every address in the nation: 155 
million residences, businesses and Post Office Boxes. We are the second 
largest company in America. The U."&amp;"S. Postal Service provides accelerated 
career paths through our entry level developmental programs, such as the 
Operations Industrial Engineer Program, Management Foundations Program and 
the Summer Internship Program.")</f>
        <v>A self-supporting, independent federal agency, the U.S. Postal Service is 
the only delivery service that reaches every address in the nation: 155 
million residences, businesses and Post Office Boxes. We are the second 
largest company in America. The U.S. Postal Service provides accelerated 
career paths through our entry level developmental programs, such as the 
Operations Industrial Engineer Program, Management Foundations Program and 
the Summer Internship Program.</v>
      </c>
      <c r="G7" s="1" t="str">
        <f>IFERROR(__xludf.DUMMYFUNCTION("""COMPUTED_VALUE"""),"")</f>
        <v/>
      </c>
      <c r="H7" s="1" t="str">
        <f>IFERROR(__xludf.DUMMYFUNCTION("""COMPUTED_VALUE"""),"Companies")</f>
        <v>Companies</v>
      </c>
      <c r="I7" s="3" t="str">
        <f t="shared" si="3"/>
        <v>22</v>
      </c>
      <c r="J7" s="3" t="str">
        <f t="shared" si="4"/>
        <v>Computer Engineering||Computer Science||Electrical Engineering||General Engineering||Industrial and Systems Engineering||Materials Science and Engineering||Mechanical Engineering</v>
      </c>
      <c r="K7" s="3" t="str">
        <f t="shared" si="5"/>
        <v>US Citizen or US National||Permanent US Resident</v>
      </c>
      <c r="L7" s="1" t="str">
        <f t="shared" si="6"/>
        <v>Internship||Full Time</v>
      </c>
      <c r="M7" s="1" t="str">
        <f t="shared" si="7"/>
        <v>Sophomore||Junior||Senior||Graduate||Alumni</v>
      </c>
      <c r="N7" s="4" t="str">
        <f t="shared" si="8"/>
        <v>www.usps.com/careers</v>
      </c>
      <c r="O7" s="5" t="b">
        <f t="shared" si="9"/>
        <v>1</v>
      </c>
      <c r="P7" s="5" t="b">
        <f t="shared" si="10"/>
        <v>1</v>
      </c>
      <c r="Q7" s="5" t="b">
        <f t="shared" si="11"/>
        <v>0</v>
      </c>
    </row>
    <row r="8">
      <c r="A8" s="1" t="s">
        <v>21</v>
      </c>
      <c r="B8" s="1" t="s">
        <v>22</v>
      </c>
      <c r="C8" s="2" t="s">
        <v>23</v>
      </c>
      <c r="D8" s="3" t="str">
        <f t="shared" si="1"/>
        <v>United Technologies/Pratt &amp; WhitneyUnited Technologies/Pratt &amp; Whitney is attending the 2018 Engineering Expo on Tuesday and Wednesday. Booth Number: 825Hiring InformationAerospace EngineeringChemical EngineeringComputer EngineeringComputer ScienceElectrical EngineeringGeneral EngineeringIndustrial and Systems EngineeringMaterials Science and EngineeringMechanical EngineeringCitizenship RequirementsUS Citizen or US NationalPermanent US ResidentJob TypesInternshipCo-opFull TimeStudent PreferencesSophomoreJuniorSeniorGraduateBasic InformationWebsite: http://www.pw.utc.com/HomeDescription:</v>
      </c>
      <c r="E8" s="3" t="str">
        <f t="shared" si="2"/>
        <v>United Technologies/Pratt &amp; WhitneyUnited Technologies/Pratt &amp; Whitney is 
attending the 2018 Engineering Expo on Tuesday and Wednesday. Booth Number: 
825Hiring InformationAerospace EngineeringChemical EngineeringComputer 
EngineeringComputer ScienceElectrical EngineeringGeneral 
EngineeringIndustrial and Systems EngineeringMaterials Science and 
EngineeringMechanical EngineeringCitizenship RequirementsUS Citizen or US 
NationalPermanent US ResidentJob TypesInternshipCo-opFull TimeStudent 
PreferencesSophomoreJuniorSeniorGraduateBasic InformationWebsite: 
http://www.pw.utc.com/HomeDescription:</v>
      </c>
      <c r="F8" s="2" t="str">
        <f>IFERROR(__xludf.DUMMYFUNCTION("""COMPUTED_VALUE"""),"Today, Pratt &amp; Whitney develops game-changing technologies for the future. 
The company continues to develop new engines to meet airline customers' 
future needs. Our military engines power front line fighters. Pratt &amp; 
Whitney Canada has produced more th"&amp;"an 80,000 engines, of which there are 
currently more than 50,000 engines in service by more than 10,000 operators 
in 200 countries.")</f>
        <v>Today, Pratt &amp; Whitney develops game-changing technologies for the future. 
The company continues to develop new engines to meet airline customers' 
future needs. Our military engines power front line fighters. Pratt &amp; 
Whitney Canada has produced more than 80,000 engines, of which there are 
currently more than 50,000 engines in service by more than 10,000 operators 
in 200 countries.</v>
      </c>
      <c r="G8" s="1" t="str">
        <f>IFERROR(__xludf.DUMMYFUNCTION("""COMPUTED_VALUE"""),"")</f>
        <v/>
      </c>
      <c r="H8" s="1" t="str">
        <f>IFERROR(__xludf.DUMMYFUNCTION("""COMPUTED_VALUE"""),"Companies")</f>
        <v>Companies</v>
      </c>
      <c r="I8" s="3" t="str">
        <f t="shared" si="3"/>
        <v>825</v>
      </c>
      <c r="J8" s="3" t="str">
        <f t="shared" si="4"/>
        <v>Aerospace Engineering||Chemical Engineering||Computer Engineering||Computer Science||Electrical Engineering||General Engineering||Industrial and Systems Engineering||Materials Science and Engineering||Mechanical Engineering</v>
      </c>
      <c r="K8" s="3" t="str">
        <f t="shared" si="5"/>
        <v>US Citizen or US National||Permanent US Resident</v>
      </c>
      <c r="L8" s="1" t="str">
        <f t="shared" si="6"/>
        <v>Internship||Co-op||Full Time</v>
      </c>
      <c r="M8" s="1" t="str">
        <f t="shared" si="7"/>
        <v>Sophomore||Junior||Senior||Graduate</v>
      </c>
      <c r="N8" s="4" t="str">
        <f t="shared" si="8"/>
        <v>http://www.pw.utc.com/Home</v>
      </c>
      <c r="O8" s="5" t="b">
        <f t="shared" si="9"/>
        <v>1</v>
      </c>
      <c r="P8" s="5" t="b">
        <f t="shared" si="10"/>
        <v>1</v>
      </c>
      <c r="Q8" s="5" t="b">
        <f t="shared" si="11"/>
        <v>0</v>
      </c>
    </row>
    <row r="9">
      <c r="A9" s="1" t="s">
        <v>24</v>
      </c>
      <c r="B9" s="1" t="s">
        <v>25</v>
      </c>
      <c r="C9" s="2" t="s">
        <v>26</v>
      </c>
      <c r="D9" s="3" t="str">
        <f t="shared" si="1"/>
        <v>US ArmyUS Army is attending the 2018 Engineering Expo on Wednesday. Booth Number: 605Hiring InformationBiomedical EngineeringCivil and Environmental EngineeringCitizenship RequirementsUS Citizen or US NationalPermanent US ResidentJob TypesFull TimeStudent PreferencesFreshmanSophomoreJuniorSeniorGraduateAlumniBasic InformationWebsite: www.goarmy.com/ameddDescription:</v>
      </c>
      <c r="E9" s="3" t="str">
        <f t="shared" si="2"/>
        <v>US ArmyUS Army is attending the 2018 Engineering Expo on Wednesday. Booth 
Number: 605Hiring InformationBiomedical EngineeringCivil and Environmental 
EngineeringCitizenship RequirementsUS Citizen or US NationalPermanent US 
ResidentJob TypesFull TimeStudent 
PreferencesFreshmanSophomoreJuniorSeniorGraduateAlumniBasic 
InformationWebsite: www.goarmy.com/ameddDescription:</v>
      </c>
      <c r="F9" s="2" t="str">
        <f>IFERROR(__xludf.DUMMYFUNCTION("""COMPUTED_VALUE"""),"There are more benefits to being part of the U.S. Army health care team 
than you think. Benefits that can advance your skills and knowledge, shape 
your perspective, and provide you a comfortable and rewarding lifestyle. 
Whether you choose the U.S. Army"&amp;" as your career or serve in the U.S. Army 
Reserve while maintaining your existing practice, you’ll enter as a 
commissioned Officer. The health care lifestyle will give you respect, 
responsibility and prestige that are afforded your rank.")</f>
        <v>There are more benefits to being part of the U.S. Army health care team 
than you think. Benefits that can advance your skills and knowledge, shape 
your perspective, and provide you a comfortable and rewarding lifestyle. 
Whether you choose the U.S. Army as your career or serve in the U.S. Army 
Reserve while maintaining your existing practice, you’ll enter as a 
commissioned Officer. The health care lifestyle will give you respect, 
responsibility and prestige that are afforded your rank.</v>
      </c>
      <c r="G9" s="1" t="str">
        <f>IFERROR(__xludf.DUMMYFUNCTION("""COMPUTED_VALUE"""),"")</f>
        <v/>
      </c>
      <c r="H9" s="1" t="str">
        <f>IFERROR(__xludf.DUMMYFUNCTION("""COMPUTED_VALUE"""),"Companies")</f>
        <v>Companies</v>
      </c>
      <c r="I9" s="3" t="str">
        <f t="shared" si="3"/>
        <v>605</v>
      </c>
      <c r="J9" s="3" t="str">
        <f t="shared" si="4"/>
        <v>Biomedical Engineering||Civil and Environmental Engineering</v>
      </c>
      <c r="K9" s="3" t="str">
        <f t="shared" si="5"/>
        <v>US Citizen or US National||Permanent US Resident</v>
      </c>
      <c r="L9" s="1" t="str">
        <f t="shared" si="6"/>
        <v>Full Time</v>
      </c>
      <c r="M9" s="1" t="str">
        <f t="shared" si="7"/>
        <v>Freshman||Sophomore||Junior||Senior||Graduate||Alumni</v>
      </c>
      <c r="N9" s="4" t="str">
        <f t="shared" si="8"/>
        <v>www.goarmy.com/amedd</v>
      </c>
      <c r="O9" s="5" t="b">
        <f t="shared" si="9"/>
        <v>0</v>
      </c>
      <c r="P9" s="5" t="b">
        <f t="shared" si="10"/>
        <v>1</v>
      </c>
      <c r="Q9" s="5" t="b">
        <f t="shared" si="11"/>
        <v>0</v>
      </c>
    </row>
    <row r="10">
      <c r="A10" s="1" t="s">
        <v>27</v>
      </c>
      <c r="B10" s="1" t="s">
        <v>28</v>
      </c>
      <c r="C10" s="2" t="s">
        <v>29</v>
      </c>
      <c r="D10" s="3" t="str">
        <f t="shared" si="1"/>
        <v>US Navy EngineeringUS Navy Engineering is attending the 2018 Engineering Expo on Tuesday and Wednesday. Booth Number: 32Hiring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PreferencesFreshmanSophomoreJuniorSeniorGraduateBasic InformationWebsite: https://www.navy.com/careers/nuclear-submarine-officerDescription:</v>
      </c>
      <c r="E10" s="3" t="str">
        <f t="shared" si="2"/>
        <v>US Navy EngineeringUS Navy Engineering is attending the 2018 Engineering 
Expo on Tuesday and Wednesday. Booth Number: 32Hiring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PreferencesFreshmanSophomoreJuniorSeniorGraduateBasic InformationWebsite: 
https://www.navy.com/careers/nuclear-submarine-officerDescription:</v>
      </c>
      <c r="F10" s="2" t="str">
        <f>IFERROR(__xludf.DUMMYFUNCTION("""COMPUTED_VALUE"""),"Recruiting the best and brightest students for Naval Officer programs (3.0+ 
to be competitive) starting as early as your Sophomore year. Explore 
careers as Nuclear Engineers, Civil Engineers, and General Line officers 
such as Navy Pilots, Supply and Lo"&amp;"gistics Officers, Intelligence Officers 
and even Medical officers! Unique benefits, outstanding salaries and career 
progressions, and immediate opportunities for leadership! Many programs 
provide monthly scholarships and/or compensation while studying "&amp;"in school! 
Come learn about joining the most elite Naval force in the world today!")</f>
        <v>Recruiting the best and brightest students for Naval Officer programs (3.0+ 
to be competitive) starting as early as your Sophomore year. Explore 
careers as Nuclear Engineers, Civil Engineers, and General Line officers 
such as Navy Pilots, Supply and Logistics Officers, Intelligence Officers 
and even Medical officers! Unique benefits, outstanding salaries and career 
progressions, and immediate opportunities for leadership! Many programs 
provide monthly scholarships and/or compensation while studying in school! 
Come learn about joining the most elite Naval force in the world today!</v>
      </c>
      <c r="G10" s="1" t="str">
        <f>IFERROR(__xludf.DUMMYFUNCTION("""COMPUTED_VALUE"""),"")</f>
        <v/>
      </c>
      <c r="H10" s="1" t="str">
        <f>IFERROR(__xludf.DUMMYFUNCTION("""COMPUTED_VALUE"""),"Companies")</f>
        <v>Companies</v>
      </c>
      <c r="I10" s="3" t="str">
        <f t="shared" si="3"/>
        <v>32</v>
      </c>
      <c r="J10" s="3" t="str">
        <f t="shared" si="4"/>
        <v>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v>
      </c>
      <c r="K10" s="3" t="str">
        <f t="shared" si="5"/>
        <v>US Citizen or US National</v>
      </c>
      <c r="L10" s="1" t="str">
        <f t="shared" si="6"/>
        <v>Internship||Full Time</v>
      </c>
      <c r="M10" s="1" t="str">
        <f t="shared" si="7"/>
        <v>Freshman||Sophomore||Junior||Senior||Graduate</v>
      </c>
      <c r="N10" s="4" t="str">
        <f t="shared" si="8"/>
        <v>https://www.navy.com/careers/nuclear-submarine-officer</v>
      </c>
      <c r="O10" s="5" t="b">
        <f t="shared" si="9"/>
        <v>1</v>
      </c>
      <c r="P10" s="5" t="b">
        <f t="shared" si="10"/>
        <v>1</v>
      </c>
      <c r="Q10" s="5" t="b">
        <f t="shared" si="11"/>
        <v>0</v>
      </c>
    </row>
    <row r="11">
      <c r="A11" s="1" t="s">
        <v>30</v>
      </c>
      <c r="B11" s="1" t="s">
        <v>31</v>
      </c>
      <c r="C11" s="2" t="s">
        <v>32</v>
      </c>
      <c r="D11" s="3" t="str">
        <f t="shared" si="1"/>
        <v>US Patent and Trade OfficeUS Patent and Trade Office is attending the 2018 Engineering Expo on Wednesday. Booth Number: 413Hiring InformationBiomedical EngineeringCivil and Environmental EngineeringComputer EngineeringConstruction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PreferencesFreshmanSophomoreJuniorSeniorGraduateBasic InformationWebsite: www.uspto.govDescription:</v>
      </c>
      <c r="E11" s="3" t="str">
        <f t="shared" si="2"/>
        <v>US Patent and Trade OfficeUS Patent and Trade Office is attending the 2018 
Engineering Expo on Wednesday. Booth Number: 413Hiring 
InformationBiomedical EngineeringCivil and Environmental 
EngineeringComputer EngineeringConstruction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PreferencesFreshmanSophomoreJuniorSeniorGraduateBasic InformationWebsite: 
www.uspto.govDescription:</v>
      </c>
      <c r="F11" s="2" t="str">
        <f>IFERROR(__xludf.DUMMYFUNCTION("""COMPUTED_VALUE"""),"The United States Patent and Trademark Office (USPTO or Office) is an 
agency of the U.S. Department of Commerce. The role of the USPTO is to 
grant patents for the protection of inventions and to register trademarks. 
It serves the interests of inventors"&amp;" and businesses with respect to their 
inventions and corporate products, and service identifications. It also 
advises and assists the President of the United States, the Secretary of 
Commerce, the bureaus and offices of the Department of Commerce, and "&amp;"other 
agencies of the government in matters involving all domestic and global 
aspects of “intellectual property.” Through the preservation, 
classification, and dissemination of patent information, the Office 
promotes the industrial and technological p"&amp;"rogress of the nation and 
strengthens the economy.")</f>
        <v>The United States Patent and Trademark Office (USPTO or Office) is an 
agency of the U.S. Department of Commerce. The role of the USPTO is to 
grant patents for the protection of inventions and to register trademarks. 
It serves the interests of inventors and businesses with respect to their 
inventions and corporate products, and service identifications. It also 
advises and assists the President of the United States, the Secretary of 
Commerce, the bureaus and offices of the Department of Commerce, and other 
agencies of the government in matters involving all domestic and global 
aspects of “intellectual property.” Through the preservation, 
classification, and dissemination of patent information, the Office 
promotes the industrial and technological progress of the nation and 
strengthens the economy.</v>
      </c>
      <c r="G11" s="1" t="str">
        <f>IFERROR(__xludf.DUMMYFUNCTION("""COMPUTED_VALUE"""),"")</f>
        <v/>
      </c>
      <c r="H11" s="1" t="str">
        <f>IFERROR(__xludf.DUMMYFUNCTION("""COMPUTED_VALUE"""),"Companies")</f>
        <v>Companies</v>
      </c>
      <c r="I11" s="3" t="str">
        <f t="shared" si="3"/>
        <v>413</v>
      </c>
      <c r="J11" s="3" t="str">
        <f t="shared" si="4"/>
        <v>Biomedical Engineering||Civil and Environmental Engineering||Computer Engineering||Construction Engineering and Management||Electrical Engineering||Engineering Science and Mechanics||General Engineering||Industrial and Systems Engineering||Materials Science and Engineering||Mechanical Engineering</v>
      </c>
      <c r="K11" s="3" t="str">
        <f t="shared" si="5"/>
        <v>US Citizen or US National||Permanent US Resident||Student (F-1) Visa||Employment (H-1) Visa</v>
      </c>
      <c r="L11" s="1" t="str">
        <f t="shared" si="6"/>
        <v>Internship||Full Time</v>
      </c>
      <c r="M11" s="1" t="str">
        <f t="shared" si="7"/>
        <v>Freshman||Sophomore||Junior||Senior||Graduate</v>
      </c>
      <c r="N11" s="4" t="str">
        <f t="shared" si="8"/>
        <v>www.uspto.gov</v>
      </c>
      <c r="O11" s="5" t="b">
        <f t="shared" si="9"/>
        <v>0</v>
      </c>
      <c r="P11" s="5" t="b">
        <f t="shared" si="10"/>
        <v>1</v>
      </c>
      <c r="Q11" s="5" t="b">
        <f t="shared" si="11"/>
        <v>0</v>
      </c>
    </row>
    <row r="12">
      <c r="A12" s="1" t="s">
        <v>33</v>
      </c>
      <c r="B12" s="1" t="s">
        <v>34</v>
      </c>
      <c r="C12" s="2" t="s">
        <v>35</v>
      </c>
      <c r="D12" s="3" t="str">
        <f t="shared" si="1"/>
        <v>UTC Aerospace SystemsUTC Aerospace Systems is attending the 2018 Engineering Expo on Tuesday. Booth Number: 1006Hiring InformationAerospace EngineeringComputer EngineeringComputer ScienceElectrical EngineeringIndustrial and Systems EngineeringMaterials Science and EngineeringMechanical EngineeringCitizenship RequirementsUS Citizen or US NationalJob TypesInternshipCo-opFull TimeStudent PreferencesFreshmanSophomoreJuniorSeniorGraduateBasic InformationWebsite: www.utcaerospacesystems.comDescription:</v>
      </c>
      <c r="E12" s="3" t="str">
        <f t="shared" si="2"/>
        <v>UTC Aerospace SystemsUTC Aerospace Systems is attending the 2018 
Engineering Expo on Tuesday. Booth Number: 1006Hiring InformationAerospace 
EngineeringComputer EngineeringComputer ScienceElectrical 
EngineeringIndustrial and Systems EngineeringMaterials Science and 
EngineeringMechanical EngineeringCitizenship RequirementsUS Citizen or US 
NationalJob TypesInternshipCo-opFull TimeStudent 
PreferencesFreshmanSophomoreJuniorSeniorGraduateBasic InformationWebsite: 
www.utcaerospacesystems.comDescription:</v>
      </c>
      <c r="F12" s="2" t="str">
        <f>IFERROR(__xludf.DUMMYFUNCTION("""COMPUTED_VALUE"""),"UTC Aerospace Systems is one of the world’s largest suppliers of 
technologically advanced aerospace and defense products. We design, 
manufacture and service systems and components and provide integrated 
solutions for commercial, regional, business and "&amp;"military aircraft, 
helicopters and other platforms. We are also a major supplier to 
international space programs. Our customers include original equipment 
manufacturers that build aircraft and helicopters, engine manufacturers, 
and airlines, as well a"&amp;"s defense agencies and contractors. Our commitment 
is to help them develop and maintain safer, lighter, more reliable and more 
efficient aircraft and other platforms. UTC Aerospace Systems is part of 
United Technologies (NYSE:UTX), a diversified compan"&amp;"y that provides a broad 
range of high-technology products and services to the global aerospace and 
building systems industries.")</f>
        <v>UTC Aerospace Systems is one of the world’s largest suppliers of 
technologically advanced aerospace and defense products. We design, 
manufacture and service systems and components and provide integrated 
solutions for commercial, regional, business and military aircraft, 
helicopters and other platforms. We are also a major supplier to 
international space programs. Our customers include original equipment 
manufacturers that build aircraft and helicopters, engine manufacturers, 
and airlines, as well as defense agencies and contractors. Our commitment 
is to help them develop and maintain safer, lighter, more reliable and more 
efficient aircraft and other platforms. UTC Aerospace Systems is part of 
United Technologies (NYSE:UTX), a diversified company that provides a broad 
range of high-technology products and services to the global aerospace and 
building systems industries.</v>
      </c>
      <c r="G12" s="1" t="str">
        <f>IFERROR(__xludf.DUMMYFUNCTION("""COMPUTED_VALUE"""),"")</f>
        <v/>
      </c>
      <c r="H12" s="1" t="str">
        <f>IFERROR(__xludf.DUMMYFUNCTION("""COMPUTED_VALUE"""),"Companies")</f>
        <v>Companies</v>
      </c>
      <c r="I12" s="3" t="str">
        <f t="shared" si="3"/>
        <v>1006</v>
      </c>
      <c r="J12" s="3" t="str">
        <f t="shared" si="4"/>
        <v>Aerospace Engineering||Computer Engineering||Computer Science||Electrical Engineering||Industrial and Systems Engineering||Materials Science and Engineering||Mechanical Engineering</v>
      </c>
      <c r="K12" s="3" t="str">
        <f t="shared" si="5"/>
        <v>US Citizen or US National</v>
      </c>
      <c r="L12" s="1" t="str">
        <f t="shared" si="6"/>
        <v>Internship||Co-op||Full Time</v>
      </c>
      <c r="M12" s="1" t="str">
        <f t="shared" si="7"/>
        <v>Freshman||Sophomore||Junior||Senior||Graduate</v>
      </c>
      <c r="N12" s="4" t="str">
        <f t="shared" si="8"/>
        <v>www.utcaerospacesystems.com</v>
      </c>
      <c r="O12" s="5" t="b">
        <f t="shared" si="9"/>
        <v>1</v>
      </c>
      <c r="P12" s="5" t="b">
        <f t="shared" si="10"/>
        <v>0</v>
      </c>
      <c r="Q12" s="5" t="b">
        <f t="shared" si="11"/>
        <v>0</v>
      </c>
    </row>
    <row r="13">
      <c r="A13" s="1" t="s">
        <v>36</v>
      </c>
      <c r="B13" s="1" t="s">
        <v>37</v>
      </c>
      <c r="C13" s="2" t="s">
        <v>38</v>
      </c>
      <c r="D13" s="3" t="str">
        <f t="shared" si="1"/>
        <v>Vadum IncVadum Inc is attending the 2018 Engineering Expo on Wednesday. Booth Number: 316Hiring InformationAerospace EngineeringComputer EngineeringComputer ScienceElectrical EngineeringMechanical EngineeringCitizenship RequirementsUS Citizen or US NationalJob TypesFull TimeStudent PreferencesSeniorGraduateAlumniBasic InformationWebsite: www.vaduminc.comDescription:</v>
      </c>
      <c r="E13" s="3" t="str">
        <f t="shared" si="2"/>
        <v>Vadum IncVadum Inc is attending the 2018 Engineering Expo on Wednesday. 
Booth Number: 316Hiring InformationAerospace EngineeringComputer 
EngineeringComputer ScienceElectrical EngineeringMechanical 
EngineeringCitizenship RequirementsUS Citizen or US NationalJob TypesFull 
TimeStudent PreferencesSeniorGraduateAlumniBasic InformationWebsite: 
www.vaduminc.comDescription:</v>
      </c>
      <c r="F13" s="2" t="str">
        <f>IFERROR(__xludf.DUMMYFUNCTION("""COMPUTED_VALUE"""),"Vadum is a scientific research, systems engineering and design company, 
providing innovative solutions to the defense, law enforcement, and 
commercial communities.")</f>
        <v>Vadum is a scientific research, systems engineering and design company, 
providing innovative solutions to the defense, law enforcement, and 
commercial communities.</v>
      </c>
      <c r="G13" s="1" t="str">
        <f>IFERROR(__xludf.DUMMYFUNCTION("""COMPUTED_VALUE"""),"")</f>
        <v/>
      </c>
      <c r="H13" s="1" t="str">
        <f>IFERROR(__xludf.DUMMYFUNCTION("""COMPUTED_VALUE"""),"Companies")</f>
        <v>Companies</v>
      </c>
      <c r="I13" s="3" t="str">
        <f t="shared" si="3"/>
        <v>316</v>
      </c>
      <c r="J13" s="3" t="str">
        <f t="shared" si="4"/>
        <v>Aerospace Engineering||Computer Engineering||Computer Science||Electrical Engineering||Mechanical Engineering</v>
      </c>
      <c r="K13" s="3" t="str">
        <f t="shared" si="5"/>
        <v>US Citizen or US National</v>
      </c>
      <c r="L13" s="1" t="str">
        <f t="shared" si="6"/>
        <v>Full Time</v>
      </c>
      <c r="M13" s="1" t="str">
        <f t="shared" si="7"/>
        <v>Senior||Graduate||Alumni</v>
      </c>
      <c r="N13" s="4" t="str">
        <f t="shared" si="8"/>
        <v>www.vaduminc.com</v>
      </c>
      <c r="O13" s="5" t="b">
        <f t="shared" si="9"/>
        <v>0</v>
      </c>
      <c r="P13" s="5" t="b">
        <f t="shared" si="10"/>
        <v>1</v>
      </c>
      <c r="Q13" s="5" t="b">
        <f t="shared" si="11"/>
        <v>0</v>
      </c>
    </row>
    <row r="14">
      <c r="A14" s="1" t="s">
        <v>39</v>
      </c>
      <c r="B14" s="1" t="s">
        <v>40</v>
      </c>
      <c r="C14" s="2" t="s">
        <v>41</v>
      </c>
      <c r="D14" s="3" t="str">
        <f t="shared" si="1"/>
        <v>Viasat, IncViasat, Inc is attending the 2018 Engineering Expo on Wednesday. Booth Number: 317Hiring InformationComputer EngineeringComputer ScienceElectrical EngineeringIndustrial and Systems EngineeringMechanical EngineeringCitizenship RequirementsUS Citizen or US NationalPermanent US ResidentJob TypesInternshipFull TimeStudent PreferencesJuniorSeniorGraduateBasic InformationWebsite: www.viasat.comDescription:</v>
      </c>
      <c r="E14" s="3" t="str">
        <f t="shared" si="2"/>
        <v>Viasat, IncViasat, Inc is attending the 2018 Engineering Expo on Wednesday. 
Booth Number: 317Hiring InformationComputer EngineeringComputer 
ScienceElectrical EngineeringIndustrial and Systems EngineeringMechanical 
EngineeringCitizenship RequirementsUS Citizen or US NationalPermanent US 
ResidentJob TypesInternshipFull TimeStudent 
PreferencesJuniorSeniorGraduateBasic InformationWebsite: 
www.viasat.comDescription:</v>
      </c>
      <c r="F14" s="2" t="str">
        <f>IFERROR(__xludf.DUMMYFUNCTION("""COMPUTED_VALUE"""),"Viasat is the global communications company that believes everyone and 
everything in the world can be connected. For more than 30 years, Viasat 
has helped shape how consumers, businesses, governments and militaries 
around the world communicate. Today, "&amp;"we’re a global team of fearless 
innovators finding better ways to deliver connections with the capacity to 
change the world. We’re developing the ultimate global communications 
network to power high-quality, secure, affordable, fast connections to 
imp"&amp;"act people's lives anywhere they are—on the ground, in the air or at 
sea. Viasat is a growing, global company — more than 4,500 strong across 26 
offices — all with a focus to bring really great service to all. We have a 
history of delivering results bu"&amp;"ilt on bold promises — to our customers, 
partners, and shareholders. We think big, we act intelligently, and we’re 
not done…we’re just beginning.")</f>
        <v>Viasat is the global communications company that believes everyone and 
everything in the world can be connected. For more than 30 years, Viasat 
has helped shape how consumers, businesses, governments and militaries 
around the world communicate. Today, we’re a global team of fearless 
innovators finding better ways to deliver connections with the capacity to 
change the world. We’re developing the ultimate global communications 
network to power high-quality, secure, affordable, fast connections to 
impact people's lives anywhere they are—on the ground, in the air or at 
sea. Viasat is a growing, global company — more than 4,500 strong across 26 
offices — all with a focus to bring really great service to all. We have a 
history of delivering results built on bold promises — to our customers, 
partners, and shareholders. We think big, we act intelligently, and we’re 
not done…we’re just beginning.</v>
      </c>
      <c r="G14" s="1" t="str">
        <f>IFERROR(__xludf.DUMMYFUNCTION("""COMPUTED_VALUE"""),"")</f>
        <v/>
      </c>
      <c r="H14" s="1" t="str">
        <f>IFERROR(__xludf.DUMMYFUNCTION("""COMPUTED_VALUE"""),"Companies")</f>
        <v>Companies</v>
      </c>
      <c r="I14" s="3" t="str">
        <f t="shared" si="3"/>
        <v>317</v>
      </c>
      <c r="J14" s="3" t="str">
        <f t="shared" si="4"/>
        <v>Computer Engineering||Computer Science||Electrical Engineering||Industrial and Systems Engineering||Mechanical Engineering</v>
      </c>
      <c r="K14" s="3" t="str">
        <f t="shared" si="5"/>
        <v>US Citizen or US National||Permanent US Resident</v>
      </c>
      <c r="L14" s="1" t="str">
        <f t="shared" si="6"/>
        <v>Internship||Full Time</v>
      </c>
      <c r="M14" s="1" t="str">
        <f t="shared" si="7"/>
        <v>Junior||Senior||Graduate</v>
      </c>
      <c r="N14" s="4" t="str">
        <f t="shared" si="8"/>
        <v>www.viasat.com</v>
      </c>
      <c r="O14" s="5" t="b">
        <f t="shared" si="9"/>
        <v>0</v>
      </c>
      <c r="P14" s="5" t="b">
        <f t="shared" si="10"/>
        <v>1</v>
      </c>
      <c r="Q14" s="5" t="b">
        <f t="shared" si="11"/>
        <v>0</v>
      </c>
    </row>
    <row r="15">
      <c r="A15" s="1" t="s">
        <v>42</v>
      </c>
      <c r="B15" s="1" t="s">
        <v>43</v>
      </c>
      <c r="C15" s="2" t="s">
        <v>44</v>
      </c>
      <c r="D15" s="3" t="str">
        <f t="shared" si="1"/>
        <v>Viavi SolutionsViavi Solutions is attending the 2018 Engineering Expo on Wednesday. Booth Number: 34Hiring InformationComputer EngineeringComputer ScienceElectrical EngineeringMechanical EngineeringCitizenship RequirementsUS Citizen or US NationalPermanent US ResidentStudent (F-1) VisaEmployment (H-1) VisaJob TypesInternshipCo-opStudent PreferencesFreshmanSophomoreJuniorSeniorGraduateBasic InformationWebsite: http://viavisolutions.com/careersDescription:</v>
      </c>
      <c r="E15" s="3" t="str">
        <f t="shared" si="2"/>
        <v>Viavi SolutionsViavi Solutions is attending the 2018 Engineering Expo on 
Wednesday. Booth Number: 34Hiring InformationComputer EngineeringComputer 
ScienceElectrical EngineeringMechanical EngineeringCitizenship 
RequirementsUS Citizen or US NationalPermanent US ResidentStudent (F-1) 
VisaEmployment (H-1) VisaJob TypesInternshipCo-opStudent 
PreferencesFreshmanSophomoreJuniorSeniorGraduateBasic InformationWebsite: 
http://viavisolutions.com/careersDescription:</v>
      </c>
      <c r="F15" s="2" t="str">
        <f>IFERROR(__xludf.DUMMYFUNCTION("""COMPUTED_VALUE"""),"Viavi Solutions is a leading designer and manufacturer of products that 
enable the world's fastest networks. Our team of highly talented and 
motivated engineers work together to build leading edge equipment used to 
install, troubleshoot and maintain te"&amp;"lecommunication and datacom networks 
around the world. Put your skills to use by working with project teams that 
enable cutting edge networks to be deployed. From very high speed digital 
design to complex FPGA design, our hardware teams create best in "&amp;"class 
communications test sets. Our software engineers develop real time embedded 
networking software, sophisticated GUI design and mobile app development.")</f>
        <v>Viavi Solutions is a leading designer and manufacturer of products that 
enable the world's fastest networks. Our team of highly talented and 
motivated engineers work together to build leading edge equipment used to 
install, troubleshoot and maintain telecommunication and datacom networks 
around the world. Put your skills to use by working with project teams that 
enable cutting edge networks to be deployed. From very high speed digital 
design to complex FPGA design, our hardware teams create best in class 
communications test sets. Our software engineers develop real time embedded 
networking software, sophisticated GUI design and mobile app development.</v>
      </c>
      <c r="G15" s="1" t="str">
        <f>IFERROR(__xludf.DUMMYFUNCTION("""COMPUTED_VALUE"""),"")</f>
        <v/>
      </c>
      <c r="H15" s="1" t="str">
        <f>IFERROR(__xludf.DUMMYFUNCTION("""COMPUTED_VALUE"""),"Companies")</f>
        <v>Companies</v>
      </c>
      <c r="I15" s="3" t="str">
        <f t="shared" si="3"/>
        <v>34</v>
      </c>
      <c r="J15" s="3" t="str">
        <f t="shared" si="4"/>
        <v>Computer Engineering||Computer Science||Electrical Engineering||Mechanical Engineering</v>
      </c>
      <c r="K15" s="3" t="str">
        <f t="shared" si="5"/>
        <v>US Citizen or US National||Permanent US Resident||Student (F-1) Visa||Employment (H-1) Visa</v>
      </c>
      <c r="L15" s="1" t="str">
        <f t="shared" si="6"/>
        <v>Internship||Co-op</v>
      </c>
      <c r="M15" s="1" t="str">
        <f t="shared" si="7"/>
        <v>Freshman||Sophomore||Junior||Senior||Graduate</v>
      </c>
      <c r="N15" s="4" t="str">
        <f t="shared" si="8"/>
        <v>http://viavisolutions.com/careers</v>
      </c>
      <c r="O15" s="5" t="b">
        <f t="shared" si="9"/>
        <v>0</v>
      </c>
      <c r="P15" s="5" t="b">
        <f t="shared" si="10"/>
        <v>1</v>
      </c>
      <c r="Q15" s="5" t="b">
        <f t="shared" si="11"/>
        <v>0</v>
      </c>
    </row>
    <row r="16">
      <c r="A16" s="1" t="s">
        <v>45</v>
      </c>
      <c r="B16" s="1" t="s">
        <v>46</v>
      </c>
      <c r="C16" s="2" t="s">
        <v>47</v>
      </c>
      <c r="D16" s="3" t="str">
        <f t="shared" si="1"/>
        <v>Virginia Department of TransportationVirginia Department of Transportation is attending the 2018 Engineering Expo on Wednesday. Booth Number: 215Hiring InformationCivil and Environmental EngineeringComputer EngineeringCitizenship RequirementsUS Citizen or US NationalJob TypesInternshipFull TimeStudent PreferencesFreshmanSophomoreJuniorSeniorGraduateAlumniBasic InformationWebsite: http://www.virginiadot.org/Description:</v>
      </c>
      <c r="E16" s="3" t="str">
        <f t="shared" si="2"/>
        <v>Virginia Department of TransportationVirginia Department of Transportation 
is attending the 2018 Engineering Expo on Wednesday. Booth Number: 
215Hiring InformationCivil and Environmental EngineeringComputer 
EngineeringCitizenship RequirementsUS Citizen or US NationalJob 
TypesInternshipFull TimeStudent 
PreferencesFreshmanSophomoreJuniorSeniorGraduateAlumniBasic 
InformationWebsite: http://www.virginiadot.org/Description:</v>
      </c>
      <c r="F16" s="2" t="str">
        <f>IFERROR(__xludf.DUMMYFUNCTION("""COMPUTED_VALUE"""),"We keep VA Moving")</f>
        <v>We keep VA Moving</v>
      </c>
      <c r="G16" s="1" t="str">
        <f>IFERROR(__xludf.DUMMYFUNCTION("""COMPUTED_VALUE"""),"")</f>
        <v/>
      </c>
      <c r="H16" s="1" t="str">
        <f>IFERROR(__xludf.DUMMYFUNCTION("""COMPUTED_VALUE"""),"Companies")</f>
        <v>Companies</v>
      </c>
      <c r="I16" s="3" t="str">
        <f t="shared" si="3"/>
        <v>215</v>
      </c>
      <c r="J16" s="3" t="str">
        <f t="shared" si="4"/>
        <v>Civil and Environmental Engineering||Computer Engineering</v>
      </c>
      <c r="K16" s="3" t="str">
        <f t="shared" si="5"/>
        <v>US Citizen or US National</v>
      </c>
      <c r="L16" s="1" t="str">
        <f t="shared" si="6"/>
        <v>Internship||Full Time</v>
      </c>
      <c r="M16" s="1" t="str">
        <f t="shared" si="7"/>
        <v>Freshman||Sophomore||Junior||Senior||Graduate||Alumni</v>
      </c>
      <c r="N16" s="4" t="str">
        <f t="shared" si="8"/>
        <v>http://www.virginiadot.org/</v>
      </c>
      <c r="O16" s="5" t="b">
        <f t="shared" si="9"/>
        <v>0</v>
      </c>
      <c r="P16" s="5" t="b">
        <f t="shared" si="10"/>
        <v>1</v>
      </c>
      <c r="Q16" s="5" t="b">
        <f t="shared" si="11"/>
        <v>0</v>
      </c>
    </row>
    <row r="17">
      <c r="A17" s="1" t="s">
        <v>48</v>
      </c>
      <c r="B17" s="1" t="s">
        <v>49</v>
      </c>
      <c r="C17" s="2" t="s">
        <v>50</v>
      </c>
      <c r="D17" s="3" t="str">
        <f t="shared" si="1"/>
        <v>Volvo GroupVolvo Group is attending the 2018 Engineering Expo on Tuesday. Booth Number: 208Hiring InformationComputer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TypesInternshipCo-opFull TimeStudent PreferencesSophomoreJuniorSeniorGraduateAlumniBasic InformationWebsite: www.volvogroup.jobsDescription:</v>
      </c>
      <c r="E17" s="3" t="str">
        <f t="shared" si="2"/>
        <v>Volvo GroupVolvo Group is attending the 2018 Engineering Expo on Tuesday. 
Booth Number: 208Hiring InformationComputer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TypesInternshipCo-opFull TimeStudent 
PreferencesSophomoreJuniorSeniorGraduateAlumniBasic InformationWebsite: 
www.volvogroup.jobsDescription:</v>
      </c>
      <c r="F17" s="2" t="str">
        <f>IFERROR(__xludf.DUMMYFUNCTION("""COMPUTED_VALUE"""),"The Volvo Group is one of the world’s leading manufacturers of trucks, 
buses, construction equipment and marine and industrial engines. The Group 
also provides complete solutions for financing and service. The Volvo 
Group, with its headquarters in Goth"&amp;"enburg, employs about 100 000 people, 
has production facilities in 18 countries and sells its products in more 
than 190 markets. In 2017 the Volvo Group’s net sales amounted to about SEK 
335 billion (EUR 35 billion). The Volvo Group is a publicly-held "&amp;"company. 
Volvo shares are listed on Nasdaq Stockholm.")</f>
        <v>The Volvo Group is one of the world’s leading manufacturers of trucks, 
buses, construction equipment and marine and industrial engines. The Group 
also provides complete solutions for financing and service. The Volvo 
Group, with its headquarters in Gothenburg, employs about 100 000 people, 
has production facilities in 18 countries and sells its products in more 
than 190 markets. In 2017 the Volvo Group’s net sales amounted to about SEK 
335 billion (EUR 35 billion). The Volvo Group is a publicly-held company. 
Volvo shares are listed on Nasdaq Stockholm.</v>
      </c>
      <c r="G17" s="1" t="str">
        <f>IFERROR(__xludf.DUMMYFUNCTION("""COMPUTED_VALUE"""),"")</f>
        <v/>
      </c>
      <c r="H17" s="1" t="str">
        <f>IFERROR(__xludf.DUMMYFUNCTION("""COMPUTED_VALUE"""),"Companies")</f>
        <v>Companies</v>
      </c>
      <c r="I17" s="3" t="str">
        <f t="shared" si="3"/>
        <v>208</v>
      </c>
      <c r="J17" s="3" t="str">
        <f t="shared" si="4"/>
        <v>Computer Engineering||Computer Science||Electrical Engineering||Engineering Science and Mechanics||Industrial and Systems Engineering||Materials Science and Engineering||Mechanical Engineering</v>
      </c>
      <c r="K17" s="3" t="str">
        <f t="shared" si="5"/>
        <v>US Citizen or US National||Permanent US Resident||Student (F-1) Visa</v>
      </c>
      <c r="L17" s="1" t="str">
        <f t="shared" si="6"/>
        <v>Internship||Co-op||Full Time</v>
      </c>
      <c r="M17" s="1" t="str">
        <f t="shared" si="7"/>
        <v>Sophomore||Junior||Senior||Graduate||Alumni</v>
      </c>
      <c r="N17" s="4" t="str">
        <f t="shared" si="8"/>
        <v>www.volvogroup.jobs</v>
      </c>
      <c r="O17" s="5" t="b">
        <f t="shared" si="9"/>
        <v>1</v>
      </c>
      <c r="P17" s="5" t="b">
        <f t="shared" si="10"/>
        <v>0</v>
      </c>
      <c r="Q17" s="5" t="b">
        <f t="shared" si="11"/>
        <v>0</v>
      </c>
    </row>
    <row r="18">
      <c r="A18" s="1" t="s">
        <v>51</v>
      </c>
      <c r="B18" s="1" t="s">
        <v>52</v>
      </c>
      <c r="C18" s="2" t="s">
        <v>53</v>
      </c>
      <c r="D18" s="3" t="str">
        <f t="shared" si="1"/>
        <v>VPT, Inc.VPT, Inc. is attending the 2018 Engineering Expo on Tuesday and Wednesday. Booth Number: 517Hiring InformationElectrical EngineeringMechanical EngineeringCitizenship RequirementsUS Citizen or US NationalPermanent US ResidentJob TypesInternshipCo-opFull TimeStudent PreferencesFreshmanSophomoreJuniorSeniorGraduateAlumniBasic InformationWebsite: http://www.vptpower.com/Description:</v>
      </c>
      <c r="E18" s="3" t="str">
        <f t="shared" si="2"/>
        <v>VPT, Inc.VPT, Inc. is attending the 2018 Engineering Expo on Tuesday and 
Wednesday. Booth Number: 517Hiring InformationElectrical 
EngineeringMechanical EngineeringCitizenship RequirementsUS Citizen or US 
NationalPermanent US ResidentJob TypesInternshipCo-opFull TimeStudent 
PreferencesFreshmanSophomoreJuniorSeniorGraduateAlumniBasic 
InformationWebsite: http://www.vptpower.com/Description:</v>
      </c>
      <c r="F18" s="2" t="str">
        <f>IFERROR(__xludf.DUMMYFUNCTION("""COMPUTED_VALUE"""),"VPT, Inc. is a global leader in providing power conversion solutions for 
use in avionics, military, space, and industrial applications. VPT offers 
high reliability DC-DC converters, EMI filters, accessory power products, 
and custom engineering services"&amp;" for the rapid development of critical power 
systems. VPT's research and development headquarters are in Blacksburg, 
Virginia, with manufacturing in certified facilities at Delta Electronics 
in Taiwan and at PPI-Time Zero in Virginia. Sales and marketi"&amp;"ng facilities 
are located in the aerospace hub of Seattle, Washington. VPT offers sales 
representation in more than 30 countries.")</f>
        <v>VPT, Inc. is a global leader in providing power conversion solutions for 
use in avionics, military, space, and industrial applications. VPT offers 
high reliability DC-DC converters, EMI filters, accessory power products, 
and custom engineering services for the rapid development of critical power 
systems. VPT's research and development headquarters are in Blacksburg, 
Virginia, with manufacturing in certified facilities at Delta Electronics 
in Taiwan and at PPI-Time Zero in Virginia. Sales and marketing facilities 
are located in the aerospace hub of Seattle, Washington. VPT offers sales 
representation in more than 30 countries.</v>
      </c>
      <c r="G18" s="1" t="str">
        <f>IFERROR(__xludf.DUMMYFUNCTION("""COMPUTED_VALUE"""),"")</f>
        <v/>
      </c>
      <c r="H18" s="1" t="str">
        <f>IFERROR(__xludf.DUMMYFUNCTION("""COMPUTED_VALUE"""),"Companies")</f>
        <v>Companies</v>
      </c>
      <c r="I18" s="3" t="str">
        <f t="shared" si="3"/>
        <v>517</v>
      </c>
      <c r="J18" s="3" t="str">
        <f t="shared" si="4"/>
        <v>Electrical Engineering||Mechanical Engineering</v>
      </c>
      <c r="K18" s="3" t="str">
        <f t="shared" si="5"/>
        <v>US Citizen or US National||Permanent US Resident</v>
      </c>
      <c r="L18" s="1" t="str">
        <f t="shared" si="6"/>
        <v>Internship||Co-op||Full Time</v>
      </c>
      <c r="M18" s="1" t="str">
        <f t="shared" si="7"/>
        <v>Freshman||Sophomore||Junior||Senior||Graduate||Alumni</v>
      </c>
      <c r="N18" s="4" t="str">
        <f t="shared" si="8"/>
        <v>http://www.vptpower.com/</v>
      </c>
      <c r="O18" s="5" t="b">
        <f t="shared" si="9"/>
        <v>1</v>
      </c>
      <c r="P18" s="5" t="b">
        <f t="shared" si="10"/>
        <v>1</v>
      </c>
      <c r="Q18" s="5" t="b">
        <f t="shared" si="11"/>
        <v>0</v>
      </c>
    </row>
    <row r="19">
      <c r="A19" s="1" t="s">
        <v>54</v>
      </c>
      <c r="B19" s="1" t="s">
        <v>55</v>
      </c>
      <c r="C19" s="2" t="s">
        <v>56</v>
      </c>
      <c r="D19" s="3" t="str">
        <f t="shared" si="1"/>
        <v>VT iDirectVT iDirect is attending the 2018 Engineering Expo on Tuesday. Booth Number: 505Hiring InformationComputer EngineeringComputer ScienceElectrical EngineeringMechanical EngineeringCitizenship RequirementsUS Citizen or US NationalPermanent US ResidentJob TypesInternshipCo-opFull TimeStudent PreferencesFreshmanSophomoreJuniorSeniorGraduateAlumniBasic InformationWebsite: http://www.idirect.net/Description:</v>
      </c>
      <c r="E19" s="3" t="str">
        <f t="shared" si="2"/>
        <v>VT iDirectVT iDirect is attending the 2018 Engineering Expo on Tuesday. 
Booth Number: 505Hiring InformationComputer EngineeringComputer 
ScienceElectrical EngineeringMechanical EngineeringCitizenship 
RequirementsUS Citizen or US NationalPermanent US ResidentJob 
TypesInternshipCo-opFull TimeStudent 
PreferencesFreshmanSophomoreJuniorSeniorGraduateAlumniBasic 
InformationWebsite: http://www.idirect.net/Description:</v>
      </c>
      <c r="F19" s="2" t="str">
        <f>IFERROR(__xludf.DUMMYFUNCTION("""COMPUTED_VALUE"""),"VT iDirect® is a global leader in IP-based satellite communications. We 
provide technology and solutions to enable our service provider and 
satellite operator partners to optimize their networks, differentiate their 
services and profitably expand their"&amp;" business. For more than 20 years, the 
VT iDirect organization has focused on meeting the economic and technology 
challenges across the satellite industry. Today, the product portfolio, 
branded under the name iDirect, sets new standards in performance "&amp;"and 
efficiency, making it possible to deliver voice, video and data 
connectivity anywhere in the world.")</f>
        <v>VT iDirect® is a global leader in IP-based satellite communications. We 
provide technology and solutions to enable our service provider and 
satellite operator partners to optimize their networks, differentiate their 
services and profitably expand their business. For more than 20 years, the 
VT iDirect organization has focused on meeting the economic and technology 
challenges across the satellite industry. Today, the product portfolio, 
branded under the name iDirect, sets new standards in performance and 
efficiency, making it possible to deliver voice, video and data 
connectivity anywhere in the world.</v>
      </c>
      <c r="G19" s="1" t="str">
        <f>IFERROR(__xludf.DUMMYFUNCTION("""COMPUTED_VALUE"""),"")</f>
        <v/>
      </c>
      <c r="H19" s="1" t="str">
        <f>IFERROR(__xludf.DUMMYFUNCTION("""COMPUTED_VALUE"""),"Companies")</f>
        <v>Companies</v>
      </c>
      <c r="I19" s="3" t="str">
        <f t="shared" si="3"/>
        <v>505</v>
      </c>
      <c r="J19" s="3" t="str">
        <f t="shared" si="4"/>
        <v>Computer Engineering||Computer Science||Electrical Engineering||Mechanical Engineering</v>
      </c>
      <c r="K19" s="3" t="str">
        <f t="shared" si="5"/>
        <v>US Citizen or US National||Permanent US Resident</v>
      </c>
      <c r="L19" s="1" t="str">
        <f t="shared" si="6"/>
        <v>Internship||Co-op||Full Time</v>
      </c>
      <c r="M19" s="1" t="str">
        <f t="shared" si="7"/>
        <v>Freshman||Sophomore||Junior||Senior||Graduate||Alumni</v>
      </c>
      <c r="N19" s="4" t="str">
        <f t="shared" si="8"/>
        <v>http://www.idirect.net/</v>
      </c>
      <c r="O19" s="5" t="b">
        <f t="shared" si="9"/>
        <v>1</v>
      </c>
      <c r="P19" s="5" t="b">
        <f t="shared" si="10"/>
        <v>0</v>
      </c>
      <c r="Q19" s="5" t="b">
        <f t="shared" si="11"/>
        <v>0</v>
      </c>
    </row>
    <row r="20">
      <c r="A20" s="1" t="s">
        <v>57</v>
      </c>
      <c r="B20" s="1" t="s">
        <v>58</v>
      </c>
      <c r="C20" s="2" t="s">
        <v>59</v>
      </c>
      <c r="D20" s="3" t="str">
        <f t="shared" si="1"/>
        <v>VULNERABILITY RESEARCH LABSVULNERABILITY RESEARCH LABS is attending the 2018 Engineering Expo on Tuesday. Booth Number: 125Hiring InformationComputer EngineeringComputer ScienceCitizenship RequirementsUS Citizen or US NationalJob TypesInternshipFull TimeStudent PreferencesFreshmanSophomoreJuniorSeniorGraduateAlumniBasic InformationWebsite: www.vrlsec.comDescription:</v>
      </c>
      <c r="E20" s="3" t="str">
        <f t="shared" si="2"/>
        <v>VULNERABILITY RESEARCH LABSVULNERABILITY RESEARCH LABS is attending the 
2018 Engineering Expo on Tuesday. Booth Number: 125Hiring 
InformationComputer EngineeringComputer ScienceCitizenship RequirementsUS 
Citizen or US NationalJob TypesInternshipFull TimeStudent 
PreferencesFreshmanSophomoreJuniorSeniorGraduateAlumniBasic 
InformationWebsite: www.vrlsec.comDescription:</v>
      </c>
      <c r="F20" s="2" t="str">
        <f>IFERROR(__xludf.DUMMYFUNCTION("""COMPUTED_VALUE"""),"Vulnerability Research Labs has spent more than a decade becoming the most 
respected source on cyber threat intelligence while maintaining the culture 
and feel of a start-up. We are the best in the field because we believe in 
our mission - to deliver u"&amp;"nparalleled capabilities that alleviate the risk 
posed by today's cyber threats. We offer the opportunity to work on diverse 
technologies with the best developers in an exciting company with a flat 
organizational structure. Helping us address the newes"&amp;"t cyber threats is 
where you come in!")</f>
        <v>Vulnerability Research Labs has spent more than a decade becoming the most 
respected source on cyber threat intelligence while maintaining the culture 
and feel of a start-up. We are the best in the field because we believe in 
our mission - to deliver unparalleled capabilities that alleviate the risk 
posed by today's cyber threats. We offer the opportunity to work on diverse 
technologies with the best developers in an exciting company with a flat 
organizational structure. Helping us address the newest cyber threats is 
where you come in!</v>
      </c>
      <c r="G20" s="1" t="str">
        <f>IFERROR(__xludf.DUMMYFUNCTION("""COMPUTED_VALUE"""),"")</f>
        <v/>
      </c>
      <c r="H20" s="1" t="str">
        <f>IFERROR(__xludf.DUMMYFUNCTION("""COMPUTED_VALUE"""),"Companies")</f>
        <v>Companies</v>
      </c>
      <c r="I20" s="3" t="str">
        <f t="shared" si="3"/>
        <v>125</v>
      </c>
      <c r="J20" s="3" t="str">
        <f t="shared" si="4"/>
        <v>Computer Engineering||Computer Science</v>
      </c>
      <c r="K20" s="3" t="str">
        <f t="shared" si="5"/>
        <v>US Citizen or US National</v>
      </c>
      <c r="L20" s="1" t="str">
        <f t="shared" si="6"/>
        <v>Internship||Full Time</v>
      </c>
      <c r="M20" s="1" t="str">
        <f t="shared" si="7"/>
        <v>Freshman||Sophomore||Junior||Senior||Graduate||Alumni</v>
      </c>
      <c r="N20" s="4" t="str">
        <f t="shared" si="8"/>
        <v>www.vrlsec.com</v>
      </c>
      <c r="O20" s="5" t="b">
        <f t="shared" si="9"/>
        <v>1</v>
      </c>
      <c r="P20" s="5" t="b">
        <f t="shared" si="10"/>
        <v>0</v>
      </c>
      <c r="Q20" s="5" t="b">
        <f t="shared" si="11"/>
        <v>0</v>
      </c>
    </row>
    <row r="21">
      <c r="A21" s="1" t="s">
        <v>60</v>
      </c>
      <c r="B21" s="1" t="s">
        <v>61</v>
      </c>
      <c r="C21" s="2" t="s">
        <v>62</v>
      </c>
      <c r="D21" s="3" t="str">
        <f t="shared" si="1"/>
        <v>WalmartWalmart is attending the 2018 Engineering Expo on Wednesday. Booth Number: 108Hiring InformationComputer EngineeringIndustrial and Systems EngineeringMechanical EngineeringCitizenship RequirementsUS Citizen or US NationalPermanent US ResidentJob TypesInternshipStudent PreferencesJuniorBasic InformationWebsite: careers.walmart.comDescription:</v>
      </c>
      <c r="E21" s="3" t="str">
        <f t="shared" si="2"/>
        <v>WalmartWalmart is attending the 2018 Engineering Expo on Wednesday. Booth 
Number: 108Hiring InformationComputer EngineeringIndustrial and Systems 
EngineeringMechanical EngineeringCitizenship RequirementsUS Citizen or US 
NationalPermanent US ResidentJob TypesInternshipStudent 
PreferencesJuniorBasic InformationWebsite: careers.walmart.comDescription:</v>
      </c>
      <c r="F21" s="2" t="str">
        <f>IFERROR(__xludf.DUMMYFUNCTION("""COMPUTED_VALUE"""),"What started small, with a single discount store and the simple idea of 
selling more for less, has grown over the last 50 years into the largest 
retailer in the world. Each week, over 260 million customers and members 
visit our 11,695 stores under 59 b"&amp;"anners in 28 countries and e-commerce 
websites in 11 countries. With fiscal year 2017 revenue of $485.9 billion, 
Walmart employs approximately 2.3 million associates worldwide. Walmart 
continues to be a leader in sustainability, corporate philanthropy "&amp;"and 
employment opportunity. It's all part of our unwavering commitment to 
creating opportunities and bringing value to customers and communities 
around the world.")</f>
        <v>What started small, with a single discount store and the simple idea of 
selling more for less, has grown over the last 50 years into the largest 
retailer in the world. Each week, over 260 million customers and members 
visit our 11,695 stores under 59 banners in 28 countries and e-commerce 
websites in 11 countries. With fiscal year 2017 revenue of $485.9 billion, 
Walmart employs approximately 2.3 million associates worldwide. Walmart 
continues to be a leader in sustainability, corporate philanthropy and 
employment opportunity. It's all part of our unwavering commitment to 
creating opportunities and bringing value to customers and communities 
around the world.</v>
      </c>
      <c r="G21" s="1" t="str">
        <f>IFERROR(__xludf.DUMMYFUNCTION("""COMPUTED_VALUE"""),"")</f>
        <v/>
      </c>
      <c r="H21" s="1" t="str">
        <f>IFERROR(__xludf.DUMMYFUNCTION("""COMPUTED_VALUE"""),"Companies")</f>
        <v>Companies</v>
      </c>
      <c r="I21" s="3" t="str">
        <f t="shared" si="3"/>
        <v>108</v>
      </c>
      <c r="J21" s="3" t="str">
        <f t="shared" si="4"/>
        <v>Computer Engineering||Industrial and Systems Engineering||Mechanical Engineering</v>
      </c>
      <c r="K21" s="3" t="str">
        <f t="shared" si="5"/>
        <v>US Citizen or US National||Permanent US Resident</v>
      </c>
      <c r="L21" s="1" t="str">
        <f t="shared" si="6"/>
        <v>Internship</v>
      </c>
      <c r="M21" s="1" t="str">
        <f t="shared" si="7"/>
        <v>Junior</v>
      </c>
      <c r="N21" s="4" t="str">
        <f t="shared" si="8"/>
        <v>careers.walmart.com</v>
      </c>
      <c r="O21" s="5" t="b">
        <f t="shared" si="9"/>
        <v>0</v>
      </c>
      <c r="P21" s="5" t="b">
        <f t="shared" si="10"/>
        <v>1</v>
      </c>
      <c r="Q21" s="5" t="b">
        <f t="shared" si="11"/>
        <v>0</v>
      </c>
    </row>
    <row r="22">
      <c r="A22" s="1" t="s">
        <v>63</v>
      </c>
      <c r="B22" s="1" t="s">
        <v>64</v>
      </c>
      <c r="C22" s="2" t="s">
        <v>65</v>
      </c>
      <c r="D22" s="3" t="str">
        <f t="shared" si="1"/>
        <v>WestRockWestRock is attending the 2018 Engineering Expo on Tuesday. Booth Number: 516Hiring InformationBiological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TypesInternshipCo-opFull TimeStudent PreferencesFreshmanSophomoreJuniorBasic InformationWebsite: www.westrock.comDescription:</v>
      </c>
      <c r="E22" s="3" t="str">
        <f t="shared" si="2"/>
        <v>WestRockWestRock is attending the 2018 Engineering Expo on Tuesday. Booth 
Number: 516Hiring InformationBiological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TypesInternshipCo-opFull TimeStudent 
PreferencesFreshmanSophomoreJuniorBasic InformationWebsite: 
www.westrock.comDescription:</v>
      </c>
      <c r="F22" s="2" t="str">
        <f>IFERROR(__xludf.DUMMYFUNCTION("""COMPUTED_VALUE"""),"WestRock (NYSE: WRK) partners with our customers to provide differentiated 
paper and packaging solutions that help them win in the marketplace. 
WestRock’s 45,000 team members support customers around the world from more 
than 300 operating and business "&amp;"locations spanning North America, South 
America, Europe and Asia.")</f>
        <v>WestRock (NYSE: WRK) partners with our customers to provide differentiated 
paper and packaging solutions that help them win in the marketplace. 
WestRock’s 45,000 team members support customers around the world from more 
than 300 operating and business locations spanning North America, South 
America, Europe and Asia.</v>
      </c>
      <c r="G22" s="1" t="str">
        <f>IFERROR(__xludf.DUMMYFUNCTION("""COMPUTED_VALUE"""),"")</f>
        <v/>
      </c>
      <c r="H22" s="1" t="str">
        <f>IFERROR(__xludf.DUMMYFUNCTION("""COMPUTED_VALUE"""),"Companies")</f>
        <v>Companies</v>
      </c>
      <c r="I22" s="3" t="str">
        <f t="shared" si="3"/>
        <v>516</v>
      </c>
      <c r="J22" s="3" t="str">
        <f t="shared" si="4"/>
        <v>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v>
      </c>
      <c r="K22" s="3" t="str">
        <f t="shared" si="5"/>
        <v>US Citizen or US National||Permanent US Resident||Student (F-1) Visa||Employment (H-1) Visa</v>
      </c>
      <c r="L22" s="1" t="str">
        <f t="shared" si="6"/>
        <v>Internship||Co-op||Full Time</v>
      </c>
      <c r="M22" s="1" t="str">
        <f t="shared" si="7"/>
        <v>Freshman||Sophomore||Junior</v>
      </c>
      <c r="N22" s="4" t="str">
        <f t="shared" si="8"/>
        <v>www.westrock.com</v>
      </c>
      <c r="O22" s="5" t="b">
        <f t="shared" si="9"/>
        <v>1</v>
      </c>
      <c r="P22" s="5" t="b">
        <f t="shared" si="10"/>
        <v>0</v>
      </c>
      <c r="Q22" s="5" t="b">
        <f t="shared" si="11"/>
        <v>0</v>
      </c>
    </row>
    <row r="23">
      <c r="A23" s="1" t="s">
        <v>66</v>
      </c>
      <c r="B23" s="1" t="s">
        <v>67</v>
      </c>
      <c r="C23" s="2" t="s">
        <v>68</v>
      </c>
      <c r="D23" s="3" t="str">
        <f t="shared" si="1"/>
        <v>Whitman, Requardt and Associates, LLPWhitman, Requardt and Associates, LLP is attending the 2018 Engineering Expo on Tuesday. Booth Number: 105Hiring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PreferencesSophomoreJuniorSeniorGraduateAlumniBasic InformationWebsite: www.wrallp.comDescription:</v>
      </c>
      <c r="E23" s="3" t="str">
        <f t="shared" si="2"/>
        <v>Whitman, Requardt and Associates, LLPWhitman, Requardt and Associates, LLP 
is attending the 2018 Engineering Expo on Tuesday. Booth Number: 105Hiring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PreferencesSophomoreJuniorSeniorGraduateAlumniBasic InformationWebsite: 
www.wrallp.comDescription:</v>
      </c>
      <c r="F23" s="2" t="str">
        <f>IFERROR(__xludf.DUMMYFUNCTION("""COMPUTED_VALUE"""),"Established in 1915, Whitman, Requardt &amp; Associates, LLP (WRA) is a 
full-service, multi-disciplinary engineering, architectural, and planning 
firm that provides planning, design, and construction management services. 
With a professional and technical s"&amp;"taff of over 700, the firm’s services 
are focused on the needs of governmental, educational, institutional, and 
private sector clients in the Mid-Atlantic region. Headquartered in 
Baltimore, Maryland with offices in Delaware, Pennsylvania, Texas, and 
"&amp;"Virginia, WRA has been recognized as a Top 150 Design Firm, Top 200 
Architectural Firm, and Top 200 Environmental Firm by Engineering News 
Record.")</f>
        <v>Established in 1915, Whitman, Requardt &amp; Associates, LLP (WRA) is a 
full-service, multi-disciplinary engineering, architectural, and planning 
firm that provides planning, design, and construction management services. 
With a professional and technical staff of over 700, the firm’s services 
are focused on the needs of governmental, educational, institutional, and 
private sector clients in the Mid-Atlantic region. Headquartered in 
Baltimore, Maryland with offices in Delaware, Pennsylvania, Texas, and 
Virginia, WRA has been recognized as a Top 150 Design Firm, Top 200 
Architectural Firm, and Top 200 Environmental Firm by Engineering News 
Record.</v>
      </c>
      <c r="G23" s="1" t="str">
        <f>IFERROR(__xludf.DUMMYFUNCTION("""COMPUTED_VALUE"""),"")</f>
        <v/>
      </c>
      <c r="H23" s="1" t="str">
        <f>IFERROR(__xludf.DUMMYFUNCTION("""COMPUTED_VALUE"""),"Companies")</f>
        <v>Companies</v>
      </c>
      <c r="I23" s="3" t="str">
        <f t="shared" si="3"/>
        <v>105</v>
      </c>
      <c r="J23" s="3" t="str">
        <f t="shared" si="4"/>
        <v>Civil and Environmental Engineering||Construction Engineering and Management||Electrical Engineering||General Engineering||Mechanical Engineering</v>
      </c>
      <c r="K23" s="3" t="str">
        <f t="shared" si="5"/>
        <v>US Citizen or US National||Permanent US Resident</v>
      </c>
      <c r="L23" s="1" t="str">
        <f t="shared" si="6"/>
        <v>Internship||Full Time</v>
      </c>
      <c r="M23" s="1" t="str">
        <f t="shared" si="7"/>
        <v>Sophomore||Junior||Senior||Graduate||Alumni</v>
      </c>
      <c r="N23" s="4" t="str">
        <f t="shared" si="8"/>
        <v>www.wrallp.com</v>
      </c>
      <c r="O23" s="5" t="b">
        <f t="shared" si="9"/>
        <v>1</v>
      </c>
      <c r="P23" s="5" t="b">
        <f t="shared" si="10"/>
        <v>0</v>
      </c>
      <c r="Q23" s="5" t="b">
        <f t="shared" si="11"/>
        <v>0</v>
      </c>
    </row>
    <row r="24">
      <c r="A24" s="1" t="s">
        <v>69</v>
      </c>
      <c r="B24" s="1" t="s">
        <v>70</v>
      </c>
      <c r="C24" s="2" t="s">
        <v>71</v>
      </c>
      <c r="D24" s="3" t="str">
        <f t="shared" si="1"/>
        <v>Wiley|WilsonWiley|Wilson is attending the 2018 Engineering Expo on Wednesday. Booth Number: 305Hiring InformationCivil and Environmental EngineeringElectrical EngineeringMechanical EngineeringOtherCitizenship RequirementsUS Citizen or US NationalJob TypesInternshipFull TimeStudent PreferencesJuniorSeniorGraduateAlumniBasic InformationWebsite: www.wileywilson.comDescription:</v>
      </c>
      <c r="E24" s="3" t="str">
        <f t="shared" si="2"/>
        <v>Wiley|WilsonWiley|Wilson is attending the 2018 Engineering Expo on 
Wednesday. Booth Number: 305Hiring InformationCivil and Environmental 
EngineeringElectrical EngineeringMechanical EngineeringOtherCitizenship 
RequirementsUS Citizen or US NationalJob TypesInternshipFull TimeStudent 
PreferencesJuniorSeniorGraduateAlumniBasic InformationWebsite: 
www.wileywilson.comDescription:</v>
      </c>
      <c r="F24" s="2" t="str">
        <f>IFERROR(__xludf.DUMMYFUNCTION("""COMPUTED_VALUE"""),"Wiley|Wilson is a 100% employee-owned architectural and engineering 
consulting firm with offices located in Alexandria, Lynchburg, and 
Richmond, Virginia, Atlanta, Georgia, and Raleigh, North Carolina.")</f>
        <v>Wiley|Wilson is a 100% employee-owned architectural and engineering 
consulting firm with offices located in Alexandria, Lynchburg, and 
Richmond, Virginia, Atlanta, Georgia, and Raleigh, North Carolina.</v>
      </c>
      <c r="G24" s="1" t="str">
        <f>IFERROR(__xludf.DUMMYFUNCTION("""COMPUTED_VALUE"""),"")</f>
        <v/>
      </c>
      <c r="H24" s="1" t="str">
        <f>IFERROR(__xludf.DUMMYFUNCTION("""COMPUTED_VALUE"""),"Companies")</f>
        <v>Companies</v>
      </c>
      <c r="I24" s="3" t="str">
        <f t="shared" si="3"/>
        <v>305</v>
      </c>
      <c r="J24" s="3" t="str">
        <f t="shared" si="4"/>
        <v>Civil and Environmental Engineering||Electrical Engineering||Mechanical Engineering||Other</v>
      </c>
      <c r="K24" s="3" t="str">
        <f t="shared" si="5"/>
        <v>US Citizen or US National</v>
      </c>
      <c r="L24" s="1" t="str">
        <f t="shared" si="6"/>
        <v>Internship||Full Time</v>
      </c>
      <c r="M24" s="1" t="str">
        <f t="shared" si="7"/>
        <v>Junior||Senior||Graduate||Alumni</v>
      </c>
      <c r="N24" s="4" t="str">
        <f t="shared" si="8"/>
        <v>www.wileywilson.com</v>
      </c>
      <c r="O24" s="5" t="b">
        <f t="shared" si="9"/>
        <v>0</v>
      </c>
      <c r="P24" s="5" t="b">
        <f t="shared" si="10"/>
        <v>1</v>
      </c>
      <c r="Q24" s="5" t="b">
        <f t="shared" si="11"/>
        <v>0</v>
      </c>
    </row>
    <row r="25">
      <c r="A25" s="1" t="s">
        <v>72</v>
      </c>
      <c r="B25" s="1" t="s">
        <v>73</v>
      </c>
      <c r="C25" s="2" t="s">
        <v>74</v>
      </c>
      <c r="D25" s="3" t="str">
        <f t="shared" si="1"/>
        <v>Wolverine Advanced MaterialsWolverine Advanced Materials is attending the 2018 Engineering Expo on Tuesday. Booth Number: 710Hiring InformationChemical EngineeringElectrical EngineeringIndustrial and Systems EngineeringMechanical EngineeringCitizenship RequirementsUS Citizen or US NationalPermanent US ResidentJob TypesInternshipCo-opStudent PreferencesSophomoreJuniorBasic InformationWebsite: www.itt.com/careersDescription:</v>
      </c>
      <c r="E25" s="3" t="str">
        <f t="shared" si="2"/>
        <v>Wolverine Advanced MaterialsWolverine Advanced Materials is attending the 
2018 Engineering Expo on Tuesday. Booth Number: 710Hiring 
InformationChemical EngineeringElectrical EngineeringIndustrial and Systems 
EngineeringMechanical EngineeringCitizenship RequirementsUS Citizen or US 
NationalPermanent US ResidentJob TypesInternshipCo-opStudent 
PreferencesSophomoreJuniorBasic InformationWebsite: 
www.itt.com/careersDescription:</v>
      </c>
      <c r="F25" s="2" t="str">
        <f>IFERROR(__xludf.DUMMYFUNCTION("""COMPUTED_VALUE"""),"Wolverine Advanced Materials, an entity of ITT Corporation’s Motion 
Technologies Division, is a leading developer and manufacturer of high 
performance materials. Our core competency is in performance-critical, 
specialty elastomer–coated metals that off"&amp;"er damping and seal-ability 
solutions in the automotive and gasket industries. ITT is a diversified 
leading manufacturer of highly engineered critical components and 
customized technology solutions for the energy, transportation and 
industrial markets"&amp;". Building on its heritage of innovation, ITT partners 
with its customers to deliver enduring solutions to the key industries that 
underpin our modern way of life. Founded in 1920, ITT is headquartered in 
White Plains, N.Y., with employees in more than"&amp;" 35 countries and sales in a 
total of approximately 125 countries. The company generated 2014 revenues 
of $2.7 billion. For more information, visit www.itt.com. Motion 
Technologies is one of four ITT Value Centers focused on the Transportation 
industr"&amp;"y. The Motion Technologies Value Center generates over $862M in 
revenues and is made up of three businesses.")</f>
        <v>Wolverine Advanced Materials, an entity of ITT Corporation’s Motion 
Technologies Division, is a leading developer and manufacturer of high 
performance materials. Our core competency is in performance-critical, 
specialty elastomer–coated metals that offer damping and seal-ability 
solutions in the automotive and gasket industries. ITT is a diversified 
leading manufacturer of highly engineered critical components and 
customized technology solutions for the energy, transportation and 
industrial markets. Building on its heritage of innovation, ITT partners 
with its customers to deliver enduring solutions to the key industries that 
underpin our modern way of life. Founded in 1920, ITT is headquartered in 
White Plains, N.Y., with employees in more than 35 countries and sales in a 
total of approximately 125 countries. The company generated 2014 revenues 
of $2.7 billion. For more information, visit www.itt.com. Motion 
Technologies is one of four ITT Value Centers focused on the Transportation 
industry. The Motion Technologies Value Center generates over $862M in 
revenues and is made up of three businesses.</v>
      </c>
      <c r="G25" s="1" t="str">
        <f>IFERROR(__xludf.DUMMYFUNCTION("""COMPUTED_VALUE"""),"")</f>
        <v/>
      </c>
      <c r="H25" s="1" t="str">
        <f>IFERROR(__xludf.DUMMYFUNCTION("""COMPUTED_VALUE"""),"Companies")</f>
        <v>Companies</v>
      </c>
      <c r="I25" s="3" t="str">
        <f t="shared" si="3"/>
        <v>710</v>
      </c>
      <c r="J25" s="3" t="str">
        <f t="shared" si="4"/>
        <v>Chemical Engineering||Electrical Engineering||Industrial and Systems Engineering||Mechanical Engineering</v>
      </c>
      <c r="K25" s="3" t="str">
        <f t="shared" si="5"/>
        <v>US Citizen or US National||Permanent US Resident</v>
      </c>
      <c r="L25" s="1" t="str">
        <f t="shared" si="6"/>
        <v>Internship||Co-op</v>
      </c>
      <c r="M25" s="1" t="str">
        <f t="shared" si="7"/>
        <v>Sophomore||Junior</v>
      </c>
      <c r="N25" s="4" t="str">
        <f t="shared" si="8"/>
        <v>www.itt.com/careers</v>
      </c>
      <c r="O25" s="5" t="b">
        <f t="shared" si="9"/>
        <v>1</v>
      </c>
      <c r="P25" s="5" t="b">
        <f t="shared" si="10"/>
        <v>0</v>
      </c>
      <c r="Q25" s="5" t="b">
        <f t="shared" si="11"/>
        <v>0</v>
      </c>
    </row>
    <row r="26">
      <c r="A26" s="1" t="s">
        <v>75</v>
      </c>
      <c r="B26" s="1" t="s">
        <v>76</v>
      </c>
      <c r="C26" s="2" t="s">
        <v>77</v>
      </c>
      <c r="D26" s="3" t="str">
        <f t="shared" si="1"/>
        <v>WR Systems, LLCWR Systems, LLC is attending the 2018 Engineering Expo on Wednesday. Booth Number: 112Hiring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PreferencesFreshmanSophomoreJuniorSeniorGraduateAlumniBasic InformationWebsite: http://www.wrsystems.com/Description:</v>
      </c>
      <c r="E26" s="3" t="str">
        <f t="shared" si="2"/>
        <v>WR Systems, LLCWR Systems, LLC is attending the 2018 Engineering Expo on 
Wednesday. Booth Number: 112Hiring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PreferencesFreshmanSophomoreJuniorSeniorGraduateAlumniBasic 
InformationWebsite: http://www.wrsystems.com/Description:</v>
      </c>
      <c r="F26" s="2" t="str">
        <f>IFERROR(__xludf.DUMMYFUNCTION("""COMPUTED_VALUE"""),"WR has a proven record of successful program delivery based on our 
dedication to our customers’ missions. Our story starts over 30 years ago, 
with developing custom software applications for some of the most demanding 
commercial customers of that time "&amp;"– including such notables as Rolex and 
Mercedes. Over time, WR expanded into the government marketspace, and in 
response to customer demand, evolved into a full service systems 
engineering and technical services firm supporting critical projects for 
c"&amp;"lients such as Space and Naval Warfare Systems Command (SPAWAR) and the 
Relocatable Over-the-Horizon Radar (ROTHR) Program Office (RPO). We have 
continued to support these customers and their missions for decades, while 
also expanding our client base. "&amp;"Today, WR provides comprehensive solutions 
that include all facets of systems engineering and support – requirements 
gathering, design, development, testing, deployment, documentation, 
training, life cycle logistics, maintenance, and repair. We perform"&amp;" on 
multiple contracts for SPAWAR, RPO, the Department of State (DoS), Naval 
Sea Systems Command (NAVSEA), Naval Supply Systems Command (NAVSUP), 
Mid-Atlantic Regional Maintenance Center (MARMC), US Army, US Coast Guard, 
the North Atlantic Treaty Orga"&amp;"nization (NATO), and the National Geospatial 
Intelligence Agency (NGA), as well as Fortune 500 companies, major 
shipyards, allied nations, and several original equipment manufacturers 
(OEMs). At WR, we believe the dedication of our employees is the rea"&amp;"son we 
have grown to be a leading provider of engineering services. A career at WR 
means supporting dynamic and critical missions, combining professional 
development with the opportunity to make an impact every day. Explore 
career opportunities with u"&amp;"s, and see how you can share in our sense of 
purpose and collective success.")</f>
        <v>WR has a proven record of successful program delivery based on our 
dedication to our customers’ missions. Our story starts over 30 years ago, 
with developing custom software applications for some of the most demanding 
commercial customers of that time – including such notables as Rolex and 
Mercedes. Over time, WR expanded into the government marketspace, and in 
response to customer demand, evolved into a full service systems 
engineering and technical services firm supporting critical projects for 
clients such as Space and Naval Warfare Systems Command (SPAWAR) and the 
Relocatable Over-the-Horizon Radar (ROTHR) Program Office (RPO). We have 
continued to support these customers and their missions for decades, while 
also expanding our client base. Today, WR provides comprehensive solutions 
that include all facets of systems engineering and support – requirements 
gathering, design, development, testing, deployment, documentation, 
training, life cycle logistics, maintenance, and repair. We perform on 
multiple contracts for SPAWAR, RPO, the Department of State (DoS), Naval 
Sea Systems Command (NAVSEA), Naval Supply Systems Command (NAVSUP), 
Mid-Atlantic Regional Maintenance Center (MARMC), US Army, US Coast Guard, 
the North Atlantic Treaty Organization (NATO), and the National Geospatial 
Intelligence Agency (NGA), as well as Fortune 500 companies, major 
shipyards, allied nations, and several original equipment manufacturers 
(OEMs). At WR, we believe the dedication of our employees is the reason we 
have grown to be a leading provider of engineering services. A career at WR 
means supporting dynamic and critical missions, combining professional 
development with the opportunity to make an impact every day. Explore 
career opportunities with us, and see how you can share in our sense of 
purpose and collective success.</v>
      </c>
      <c r="G26" s="1" t="str">
        <f>IFERROR(__xludf.DUMMYFUNCTION("""COMPUTED_VALUE"""),"")</f>
        <v/>
      </c>
      <c r="H26" s="1" t="str">
        <f>IFERROR(__xludf.DUMMYFUNCTION("""COMPUTED_VALUE"""),"Companies")</f>
        <v>Companies</v>
      </c>
      <c r="I26" s="3" t="str">
        <f t="shared" si="3"/>
        <v>112</v>
      </c>
      <c r="J26" s="3" t="str">
        <f t="shared" si="4"/>
        <v>Computer Engineering||Computer Science||Electrical Engineering||Engineering Science and Mechanics||General Engineering||Industrial and Systems Engineering||Mechanical Engineering</v>
      </c>
      <c r="K26" s="3" t="str">
        <f t="shared" si="5"/>
        <v>US Citizen or US National||Permanent US Resident</v>
      </c>
      <c r="L26" s="1" t="str">
        <f t="shared" si="6"/>
        <v>Full Time</v>
      </c>
      <c r="M26" s="1" t="str">
        <f t="shared" si="7"/>
        <v>Freshman||Sophomore||Junior||Senior||Graduate||Alumni</v>
      </c>
      <c r="N26" s="4" t="str">
        <f t="shared" si="8"/>
        <v>http://www.wrsystems.com/</v>
      </c>
      <c r="O26" s="5" t="b">
        <f t="shared" si="9"/>
        <v>0</v>
      </c>
      <c r="P26" s="5" t="b">
        <f t="shared" si="10"/>
        <v>1</v>
      </c>
      <c r="Q26" s="5" t="b">
        <f t="shared" si="11"/>
        <v>0</v>
      </c>
    </row>
    <row r="27">
      <c r="A27" s="1" t="s">
        <v>78</v>
      </c>
      <c r="B27" s="1" t="s">
        <v>79</v>
      </c>
      <c r="C27" s="2" t="s">
        <v>80</v>
      </c>
      <c r="D27" s="3" t="str">
        <f t="shared" si="1"/>
        <v>WV Dept. of Transportation/Division of HighwaysWV Dept. of Transportation/Division of Highways is attending the 2018 Engineering Expo on Wednesday. Booth Number: 54Hiring InformationCivil and Environmental EngineeringGeneral EngineeringIndustrial and Systems EngineeringMechanical EngineeringCitizenship RequirementsUS Citizen or US NationalPermanent US ResidentJob TypesInternshipCo-opFull TimeStudent PreferencesFreshmanSophomoreJuniorSeniorGraduateAlumniBasic InformationWebsite: personnel.wv.govDescription:</v>
      </c>
      <c r="E27" s="3" t="str">
        <f t="shared" si="2"/>
        <v>WV Dept. of Transportation/Division of HighwaysWV Dept. of 
Transportation/Division of Highways is attending the 2018 Engineering Expo 
on Wednesday. Booth Number: 54Hiring InformationCivil and Environmental 
EngineeringGeneral EngineeringIndustrial and Systems EngineeringMechanical 
EngineeringCitizenship RequirementsUS Citizen or US NationalPermanent US 
ResidentJob TypesInternshipCo-opFull TimeStudent 
PreferencesFreshmanSophomoreJuniorSeniorGraduateAlumniBasic 
InformationWebsite: personnel.wv.govDescription:</v>
      </c>
      <c r="F27" s="2" t="str">
        <f>IFERROR(__xludf.DUMMYFUNCTION("""COMPUTED_VALUE"""),"West Virginia Division of Highways The Division of Highways is responsible 
for planning, engineering, right-of-ways acquisition, construction, 
reconstruction, traffic regulation and maintenance of more than 35,000 
miles of state roads. Additional dutie"&amp;"s include highway research, outdoor 
advertising contiguous to state roads, roadside development, safety and 
weight enforcement and dissemination of highway information. Traversing 
mountains, valleys, wild rivers, and rolling countryside, the roadways 
"&amp;"maintained by the Division of Highways include: 38,770 miles of public 
roads (2016 Public Certified Mileage) 34,691 miles of state owned highways, 
835 miles of federally owned roads, and 3,244 miles of municipally owned 
roads 555 miles of State owned I"&amp;"nterstate Highway 87 miles of West Virginia 
Turnpike 1,988 miles included in the National Highway System, 23 miles of 
which are connectors to other modes of transportation such as airports, 
trains and buses 6,958 bridges of which 33 percent are more th"&amp;"an 100 feet 
in length 1 All American Road, 5 National Byways, 14 State Byways and 8 
Backways. The more than 4,800 men and women of the Division of Highways 
(DOH) are proud to preserve the quality and integrity of this world-class 
mountain transportati"&amp;"on system.")</f>
        <v>West Virginia Division of Highways The Division of Highways is responsible 
for planning, engineering, right-of-ways acquisition, construction, 
reconstruction, traffic regulation and maintenance of more than 35,000 
miles of state roads. Additional duties include highway research, outdoor 
advertising contiguous to state roads, roadside development, safety and 
weight enforcement and dissemination of highway information. Traversing 
mountains, valleys, wild rivers, and rolling countryside, the roadways 
maintained by the Division of Highways include: 38,770 miles of public 
roads (2016 Public Certified Mileage) 34,691 miles of state owned highways, 
835 miles of federally owned roads, and 3,244 miles of municipally owned 
roads 555 miles of State owned Interstate Highway 87 miles of West Virginia 
Turnpike 1,988 miles included in the National Highway System, 23 miles of 
which are connectors to other modes of transportation such as airports, 
trains and buses 6,958 bridges of which 33 percent are more than 100 feet 
in length 1 All American Road, 5 National Byways, 14 State Byways and 8 
Backways. The more than 4,800 men and women of the Division of Highways 
(DOH) are proud to preserve the quality and integrity of this world-class 
mountain transportation system.</v>
      </c>
      <c r="G27" s="1" t="str">
        <f>IFERROR(__xludf.DUMMYFUNCTION("""COMPUTED_VALUE"""),"")</f>
        <v/>
      </c>
      <c r="H27" s="1" t="str">
        <f>IFERROR(__xludf.DUMMYFUNCTION("""COMPUTED_VALUE"""),"Companies")</f>
        <v>Companies</v>
      </c>
      <c r="I27" s="3" t="str">
        <f t="shared" si="3"/>
        <v>54</v>
      </c>
      <c r="J27" s="3" t="str">
        <f t="shared" si="4"/>
        <v>Civil and Environmental Engineering||General Engineering||Industrial and Systems Engineering||Mechanical Engineering</v>
      </c>
      <c r="K27" s="3" t="str">
        <f t="shared" si="5"/>
        <v>US Citizen or US National||Permanent US Resident</v>
      </c>
      <c r="L27" s="1" t="str">
        <f t="shared" si="6"/>
        <v>Internship||Co-op||Full Time</v>
      </c>
      <c r="M27" s="1" t="str">
        <f t="shared" si="7"/>
        <v>Freshman||Sophomore||Junior||Senior||Graduate||Alumni</v>
      </c>
      <c r="N27" s="4" t="str">
        <f t="shared" si="8"/>
        <v>personnel.wv.gov</v>
      </c>
      <c r="O27" s="5" t="b">
        <f t="shared" si="9"/>
        <v>0</v>
      </c>
      <c r="P27" s="5" t="b">
        <f t="shared" si="10"/>
        <v>1</v>
      </c>
      <c r="Q27" s="5" t="b">
        <f t="shared" si="11"/>
        <v>0</v>
      </c>
    </row>
    <row r="28">
      <c r="A28" s="1" t="s">
        <v>81</v>
      </c>
      <c r="B28" s="6" t="s">
        <v>82</v>
      </c>
      <c r="C28" s="2" t="s">
        <v>83</v>
      </c>
      <c r="D28" s="3" t="str">
        <f t="shared" si="1"/>
        <v>XPO LogisticsXPO Logistics is attending the 2018 Engineering Expo on Wednesday. Booth Number: 11Hiring InformationCivil and Environmental EngineeringComputer ScienceConstruction Engineering and ManagementGeneral EngineeringIndustrial and Systems EngineeringCitizenship RequirementsUS Citizen or US NationalPermanent US ResidentJob TypesInternshipFull TimeStudent PreferencesJuniorSeniorGraduateAlumniBasic InformationWebsite: https://www.xpo.com/Description:</v>
      </c>
      <c r="E28" s="3" t="str">
        <f t="shared" si="2"/>
        <v>XPO LogisticsXPO Logistics is attending the 2018 Engineering Expo on 
Wednesday. Booth Number: 11Hiring InformationCivil and Environmental 
EngineeringComputer ScienceConstruction Engineering and ManagementGeneral 
EngineeringIndustrial and Systems EngineeringCitizenship RequirementsUS 
Citizen or US NationalPermanent US ResidentJob TypesInternshipFull 
TimeStudent PreferencesJuniorSeniorGraduateAlumniBasic InformationWebsite: 
https://www.xpo.com/Description:</v>
      </c>
      <c r="F28" s="2" t="str">
        <f>IFERROR(__xludf.DUMMYFUNCTION("""COMPUTED_VALUE"""),"XPO Logistics, Inc. (NYSE: XPO) is a top ten global logistics provider of 
cutting-edge supply chain solutions to the most successful companies in the 
world. The company operates as a highly integrated network of people, 
technology and physical assets i"&amp;"n 31 countries, with over 90,000 employees 
and 1,435 locations. XPO uses its network to help more than 50,000 
customers manage their goods more efficiently throughout their supply 
chains. The company has two reporting segments: transportation and 
logi"&amp;"stics, and within these segments, its business is well diversified by 
geographies, verticals and types of service. XPO's corporate headquarters 
is in Greenwich, Conn., USA, and its European headquarters is in Lyon, 
France. www.xpo.com")</f>
        <v>XPO Logistics, Inc. (NYSE: XPO) is a top ten global logistics provider of 
cutting-edge supply chain solutions to the most successful companies in the 
world. The company operates as a highly integrated network of people, 
technology and physical assets in 31 countries, with over 90,000 employees 
and 1,435 locations. XPO uses its network to help more than 50,000 
customers manage their goods more efficiently throughout their supply 
chains. The company has two reporting segments: transportation and 
logistics, and within these segments, its business is well diversified by 
geographies, verticals and types of service. XPO's corporate headquarters 
is in Greenwich, Conn., USA, and its European headquarters is in Lyon, 
France. www.xpo.com</v>
      </c>
      <c r="G28" s="1" t="str">
        <f>IFERROR(__xludf.DUMMYFUNCTION("""COMPUTED_VALUE"""),"")</f>
        <v/>
      </c>
      <c r="H28" s="1" t="str">
        <f>IFERROR(__xludf.DUMMYFUNCTION("""COMPUTED_VALUE"""),"Companies")</f>
        <v>Companies</v>
      </c>
      <c r="I28" s="3" t="str">
        <f t="shared" si="3"/>
        <v>11</v>
      </c>
      <c r="J28" s="3" t="str">
        <f t="shared" si="4"/>
        <v>Civil and Environmental Engineering||Computer Science||Construction Engineering and Management||General Engineering||Industrial and Systems Engineering</v>
      </c>
      <c r="K28" s="3" t="str">
        <f t="shared" si="5"/>
        <v>US Citizen or US National||Permanent US Resident</v>
      </c>
      <c r="L28" s="1" t="str">
        <f t="shared" si="6"/>
        <v>Internship||Full Time</v>
      </c>
      <c r="M28" s="1" t="str">
        <f t="shared" si="7"/>
        <v>Junior||Senior||Graduate||Alumni</v>
      </c>
      <c r="N28" s="4" t="str">
        <f t="shared" si="8"/>
        <v>https://www.xpo.com/</v>
      </c>
      <c r="O28" s="5" t="b">
        <f t="shared" si="9"/>
        <v>0</v>
      </c>
      <c r="P28" s="5" t="b">
        <f t="shared" si="10"/>
        <v>1</v>
      </c>
      <c r="Q28" s="5" t="b">
        <f t="shared" si="11"/>
        <v>0</v>
      </c>
    </row>
    <row r="29">
      <c r="A29" s="2" t="s">
        <v>84</v>
      </c>
      <c r="B29" s="6" t="s">
        <v>85</v>
      </c>
      <c r="C29" s="2" t="s">
        <v>86</v>
      </c>
      <c r="D29" s="3" t="str">
        <f t="shared" si="1"/>
        <v>Zeta Associates, Inc.Zeta Associates, Inc. is attending the 2018 Engineering Expo on Tuesday and Wednesday. Booth Number: 702Hiring InformationComputer EngineeringComputer ScienceElectrical EngineeringCitizenship RequirementsUS Citizen or US NationalJob TypesFull TimeStudent PreferencesSeniorGraduateAlumniBasic InformationWebsite: http://www.zai.com/#/careersDescription:</v>
      </c>
      <c r="E29" s="3" t="str">
        <f t="shared" si="2"/>
        <v>Zeta Associates, Inc.Zeta Associates, Inc. is attending the 2018 
Engineering Expo on Tuesday and Wednesday. Booth Number: 702Hiring 
InformationComputer EngineeringComputer ScienceElectrical 
EngineeringCitizenship RequirementsUS Citizen or US NationalJob TypesFull 
TimeStudent PreferencesSeniorGraduateAlumniBasic InformationWebsite: 
http://www.zai.com/#/careersDescription:</v>
      </c>
      <c r="F29" s="2" t="str">
        <f>IFERROR(__xludf.DUMMYFUNCTION("""COMPUTED_VALUE"""),"Zeta Associates, a Lockheed Martin company, was founded in 1984. We are a 
leading provider of communication signals collection and processing 
services to the US intelligence and defense communities. The company 
focuses on both the national and tactical"&amp;" arenas and is a leader in complex 
software-based solutions for SIGINT collection, processing, systems 
integration, and deployment. We work across a number of different platforms 
(space, airborne, terrestrial) and tailor our solutions to the unique 
mi"&amp;"ssion requirements of each customer.")</f>
        <v>Zeta Associates, a Lockheed Martin company, was founded in 1984. We are a 
leading provider of communication signals collection and processing 
services to the US intelligence and defense communities. The company 
focuses on both the national and tactical arenas and is a leader in complex 
software-based solutions for SIGINT collection, processing, systems 
integration, and deployment. We work across a number of different platforms 
(space, airborne, terrestrial) and tailor our solutions to the unique 
mission requirements of each customer.</v>
      </c>
      <c r="G29" s="1" t="str">
        <f>IFERROR(__xludf.DUMMYFUNCTION("""COMPUTED_VALUE"""),"")</f>
        <v/>
      </c>
      <c r="H29" s="1" t="str">
        <f>IFERROR(__xludf.DUMMYFUNCTION("""COMPUTED_VALUE"""),"Companies")</f>
        <v>Companies</v>
      </c>
      <c r="I29" s="3" t="str">
        <f t="shared" si="3"/>
        <v>702</v>
      </c>
      <c r="J29" s="3" t="str">
        <f t="shared" si="4"/>
        <v>Computer Engineering||Computer Science||Electrical Engineering</v>
      </c>
      <c r="K29" s="3" t="str">
        <f t="shared" si="5"/>
        <v>US Citizen or US National</v>
      </c>
      <c r="L29" s="1" t="str">
        <f t="shared" si="6"/>
        <v>Full Time</v>
      </c>
      <c r="M29" s="1" t="str">
        <f t="shared" si="7"/>
        <v>Senior||Graduate||Alumni</v>
      </c>
      <c r="N29" s="4" t="str">
        <f t="shared" si="8"/>
        <v>http://www.zai.com/#/careers</v>
      </c>
      <c r="O29" s="5" t="b">
        <f t="shared" si="9"/>
        <v>1</v>
      </c>
      <c r="P29" s="5" t="b">
        <f t="shared" si="10"/>
        <v>1</v>
      </c>
      <c r="Q29" s="5" t="b">
        <f t="shared" si="11"/>
        <v>0</v>
      </c>
    </row>
  </sheetData>
  <drawing r:id="rId1"/>
</worksheet>
</file>