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rmriziq/Engineering/BUS194A/nida/"/>
    </mc:Choice>
  </mc:AlternateContent>
  <xr:revisionPtr revIDLastSave="0" documentId="8_{157EBCC0-87EB-5C41-931B-52F5B4045509}" xr6:coauthVersionLast="45" xr6:coauthVersionMax="45" xr10:uidLastSave="{00000000-0000-0000-0000-000000000000}"/>
  <bookViews>
    <workbookView xWindow="380" yWindow="460" windowWidth="28040" windowHeight="16600" activeTab="1"/>
  </bookViews>
  <sheets>
    <sheet name="Sheet1" sheetId="2" r:id="rId1"/>
    <sheet name="data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" l="1"/>
  <c r="W11" i="1"/>
  <c r="Q21" i="1"/>
  <c r="P21" i="1"/>
  <c r="O21" i="1"/>
  <c r="Q20" i="1"/>
  <c r="P20" i="1"/>
  <c r="O20" i="1"/>
  <c r="N21" i="1"/>
  <c r="N20" i="1"/>
  <c r="Q17" i="1"/>
  <c r="P17" i="1"/>
  <c r="O17" i="1"/>
  <c r="N17" i="1"/>
  <c r="P15" i="1"/>
  <c r="O15" i="1"/>
  <c r="N15" i="1"/>
  <c r="N14" i="1"/>
  <c r="O14" i="1"/>
  <c r="P14" i="1"/>
  <c r="Q10" i="1"/>
  <c r="P11" i="1"/>
  <c r="P10" i="1"/>
  <c r="O11" i="1"/>
  <c r="O10" i="1"/>
  <c r="N11" i="1"/>
  <c r="N10" i="1"/>
  <c r="W5" i="1"/>
  <c r="W4" i="1"/>
  <c r="V4" i="1"/>
  <c r="U4" i="1"/>
  <c r="T4" i="1"/>
  <c r="Q5" i="1"/>
  <c r="Q4" i="1"/>
  <c r="Q7" i="1" s="1"/>
  <c r="P4" i="1"/>
  <c r="O4" i="1"/>
  <c r="O7" i="1" s="1"/>
  <c r="N4" i="1"/>
  <c r="V5" i="1"/>
  <c r="V11" i="1" s="1"/>
  <c r="U5" i="1"/>
  <c r="U11" i="1" s="1"/>
  <c r="T5" i="1"/>
  <c r="T6" i="1"/>
  <c r="W7" i="1" s="1"/>
  <c r="W10" i="1" s="1"/>
  <c r="P5" i="1"/>
  <c r="O5" i="1"/>
  <c r="N5" i="1"/>
  <c r="N6" i="1"/>
  <c r="P7" i="1" s="1"/>
  <c r="N7" i="1" l="1"/>
  <c r="U7" i="1"/>
  <c r="U10" i="1" s="1"/>
  <c r="T7" i="1"/>
  <c r="T10" i="1" s="1"/>
  <c r="T11" i="1" s="1"/>
  <c r="V7" i="1"/>
  <c r="V10" i="1" s="1"/>
</calcChain>
</file>

<file path=xl/sharedStrings.xml><?xml version="1.0" encoding="utf-8"?>
<sst xmlns="http://schemas.openxmlformats.org/spreadsheetml/2006/main" count="53" uniqueCount="25">
  <si>
    <t>Internet</t>
  </si>
  <si>
    <t>Exam</t>
  </si>
  <si>
    <t>GroupProject</t>
  </si>
  <si>
    <t>Gender</t>
  </si>
  <si>
    <t>Row Labels</t>
  </si>
  <si>
    <t>(blank)</t>
  </si>
  <si>
    <t>Grand Total</t>
  </si>
  <si>
    <t>Sum of Exam</t>
  </si>
  <si>
    <t>Sum of Internet</t>
  </si>
  <si>
    <t>Count of GroupProject</t>
  </si>
  <si>
    <t>FEMALE (4)</t>
  </si>
  <si>
    <t>YES</t>
  </si>
  <si>
    <t>NO</t>
  </si>
  <si>
    <t>n</t>
  </si>
  <si>
    <t>MALE (3)</t>
  </si>
  <si>
    <t>INTERNET</t>
  </si>
  <si>
    <t>EXAM</t>
  </si>
  <si>
    <t>GROUP</t>
  </si>
  <si>
    <t>z score</t>
  </si>
  <si>
    <t>ANY</t>
  </si>
  <si>
    <t>z alpha/2</t>
  </si>
  <si>
    <t>MIN</t>
  </si>
  <si>
    <t>MAX</t>
  </si>
  <si>
    <t>SE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</si>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</sst>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1" formatCode="0.000"/>
    <numFmt numFmtId="174" formatCode="_(* #,##0_);_(* \(#,##0\);_(* &quot;-&quot;??_);_(@_)"/>
    <numFmt numFmtId="179" formatCode="_(* #,##0.000_);_(* \(#,##0.000\);_(* &quot;-&quot;??_);_(@_)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43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71" fontId="0" fillId="0" borderId="20" xfId="0" applyNumberFormat="1" applyBorder="1"/>
    <xf numFmtId="0" fontId="0" fillId="0" borderId="21" xfId="0" applyBorder="1"/>
    <xf numFmtId="0" fontId="0" fillId="0" borderId="23" xfId="0" applyBorder="1"/>
    <xf numFmtId="0" fontId="17" fillId="33" borderId="14" xfId="0" applyFont="1" applyFill="1" applyBorder="1"/>
    <xf numFmtId="171" fontId="17" fillId="33" borderId="14" xfId="0" applyNumberFormat="1" applyFont="1" applyFill="1" applyBorder="1"/>
    <xf numFmtId="0" fontId="18" fillId="34" borderId="14" xfId="0" applyFont="1" applyFill="1" applyBorder="1"/>
    <xf numFmtId="0" fontId="18" fillId="34" borderId="14" xfId="0" applyFont="1" applyFill="1" applyBorder="1" applyAlignment="1">
      <alignment horizontal="center"/>
    </xf>
    <xf numFmtId="174" fontId="19" fillId="34" borderId="14" xfId="1" applyNumberFormat="1" applyFont="1" applyFill="1" applyBorder="1"/>
    <xf numFmtId="171" fontId="0" fillId="34" borderId="14" xfId="0" applyNumberFormat="1" applyFill="1" applyBorder="1"/>
    <xf numFmtId="171" fontId="19" fillId="34" borderId="14" xfId="0" applyNumberFormat="1" applyFont="1" applyFill="1" applyBorder="1"/>
    <xf numFmtId="0" fontId="18" fillId="34" borderId="22" xfId="0" applyFont="1" applyFill="1" applyBorder="1" applyAlignment="1">
      <alignment horizontal="center"/>
    </xf>
    <xf numFmtId="171" fontId="19" fillId="34" borderId="22" xfId="0" applyNumberFormat="1" applyFont="1" applyFill="1" applyBorder="1"/>
    <xf numFmtId="0" fontId="19" fillId="34" borderId="14" xfId="0" applyFont="1" applyFill="1" applyBorder="1"/>
    <xf numFmtId="179" fontId="17" fillId="33" borderId="14" xfId="0" applyNumberFormat="1" applyFont="1" applyFill="1" applyBorder="1"/>
    <xf numFmtId="43" fontId="17" fillId="33" borderId="14" xfId="0" applyNumberFormat="1" applyFont="1" applyFill="1" applyBorder="1"/>
    <xf numFmtId="171" fontId="17" fillId="33" borderId="22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er Mriziq" refreshedDate="43801.996893055555" createdVersion="6" refreshedVersion="6" minRefreshableVersion="3" recordCount="91">
  <cacheSource type="worksheet">
    <worksheetSource ref="B1:E1048576" sheet="data"/>
  </cacheSource>
  <cacheFields count="4">
    <cacheField name="Internet" numFmtId="0">
      <sharedItems containsString="0" containsBlank="1" containsNumber="1" containsInteger="1" minValue="0" maxValue="1" count="3">
        <n v="0"/>
        <n v="1"/>
        <m/>
      </sharedItems>
    </cacheField>
    <cacheField name="Exam" numFmtId="0">
      <sharedItems containsString="0" containsBlank="1" containsNumber="1" containsInteger="1" minValue="0" maxValue="1" count="3">
        <n v="0"/>
        <n v="1"/>
        <m/>
      </sharedItems>
    </cacheField>
    <cacheField name="GroupProject" numFmtId="0">
      <sharedItems containsString="0" containsBlank="1" containsNumber="1" containsInteger="1" minValue="0" maxValue="1" count="3">
        <n v="0"/>
        <n v="1"/>
        <m/>
      </sharedItems>
    </cacheField>
    <cacheField name="Gender" numFmtId="0">
      <sharedItems containsString="0" containsBlank="1" containsNumber="1" containsInteger="1" minValue="3" maxValue="4" count="3">
        <n v="4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x v="0"/>
    <x v="0"/>
    <x v="0"/>
  </r>
  <r>
    <x v="0"/>
    <x v="0"/>
    <x v="0"/>
    <x v="1"/>
  </r>
  <r>
    <x v="1"/>
    <x v="0"/>
    <x v="1"/>
    <x v="1"/>
  </r>
  <r>
    <x v="1"/>
    <x v="1"/>
    <x v="0"/>
    <x v="1"/>
  </r>
  <r>
    <x v="0"/>
    <x v="0"/>
    <x v="1"/>
    <x v="1"/>
  </r>
  <r>
    <x v="1"/>
    <x v="0"/>
    <x v="0"/>
    <x v="0"/>
  </r>
  <r>
    <x v="1"/>
    <x v="1"/>
    <x v="1"/>
    <x v="0"/>
  </r>
  <r>
    <x v="1"/>
    <x v="1"/>
    <x v="1"/>
    <x v="1"/>
  </r>
  <r>
    <x v="0"/>
    <x v="0"/>
    <x v="0"/>
    <x v="1"/>
  </r>
  <r>
    <x v="1"/>
    <x v="0"/>
    <x v="0"/>
    <x v="0"/>
  </r>
  <r>
    <x v="0"/>
    <x v="0"/>
    <x v="0"/>
    <x v="1"/>
  </r>
  <r>
    <x v="0"/>
    <x v="1"/>
    <x v="1"/>
    <x v="0"/>
  </r>
  <r>
    <x v="0"/>
    <x v="0"/>
    <x v="1"/>
    <x v="1"/>
  </r>
  <r>
    <x v="0"/>
    <x v="0"/>
    <x v="0"/>
    <x v="1"/>
  </r>
  <r>
    <x v="0"/>
    <x v="1"/>
    <x v="1"/>
    <x v="1"/>
  </r>
  <r>
    <x v="0"/>
    <x v="0"/>
    <x v="0"/>
    <x v="1"/>
  </r>
  <r>
    <x v="0"/>
    <x v="0"/>
    <x v="0"/>
    <x v="1"/>
  </r>
  <r>
    <x v="0"/>
    <x v="0"/>
    <x v="0"/>
    <x v="0"/>
  </r>
  <r>
    <x v="0"/>
    <x v="0"/>
    <x v="0"/>
    <x v="0"/>
  </r>
  <r>
    <x v="0"/>
    <x v="0"/>
    <x v="1"/>
    <x v="1"/>
  </r>
  <r>
    <x v="0"/>
    <x v="0"/>
    <x v="0"/>
    <x v="1"/>
  </r>
  <r>
    <x v="1"/>
    <x v="0"/>
    <x v="0"/>
    <x v="0"/>
  </r>
  <r>
    <x v="0"/>
    <x v="0"/>
    <x v="0"/>
    <x v="0"/>
  </r>
  <r>
    <x v="0"/>
    <x v="0"/>
    <x v="0"/>
    <x v="1"/>
  </r>
  <r>
    <x v="0"/>
    <x v="0"/>
    <x v="1"/>
    <x v="0"/>
  </r>
  <r>
    <x v="0"/>
    <x v="1"/>
    <x v="0"/>
    <x v="0"/>
  </r>
  <r>
    <x v="0"/>
    <x v="0"/>
    <x v="0"/>
    <x v="0"/>
  </r>
  <r>
    <x v="0"/>
    <x v="0"/>
    <x v="1"/>
    <x v="1"/>
  </r>
  <r>
    <x v="0"/>
    <x v="0"/>
    <x v="1"/>
    <x v="1"/>
  </r>
  <r>
    <x v="0"/>
    <x v="0"/>
    <x v="0"/>
    <x v="1"/>
  </r>
  <r>
    <x v="0"/>
    <x v="0"/>
    <x v="0"/>
    <x v="1"/>
  </r>
  <r>
    <x v="1"/>
    <x v="1"/>
    <x v="1"/>
    <x v="0"/>
  </r>
  <r>
    <x v="0"/>
    <x v="1"/>
    <x v="1"/>
    <x v="1"/>
  </r>
  <r>
    <x v="0"/>
    <x v="0"/>
    <x v="0"/>
    <x v="1"/>
  </r>
  <r>
    <x v="0"/>
    <x v="0"/>
    <x v="0"/>
    <x v="0"/>
  </r>
  <r>
    <x v="1"/>
    <x v="0"/>
    <x v="1"/>
    <x v="0"/>
  </r>
  <r>
    <x v="1"/>
    <x v="0"/>
    <x v="1"/>
    <x v="1"/>
  </r>
  <r>
    <x v="0"/>
    <x v="0"/>
    <x v="0"/>
    <x v="0"/>
  </r>
  <r>
    <x v="1"/>
    <x v="1"/>
    <x v="1"/>
    <x v="1"/>
  </r>
  <r>
    <x v="1"/>
    <x v="1"/>
    <x v="1"/>
    <x v="0"/>
  </r>
  <r>
    <x v="0"/>
    <x v="1"/>
    <x v="1"/>
    <x v="1"/>
  </r>
  <r>
    <x v="0"/>
    <x v="0"/>
    <x v="0"/>
    <x v="0"/>
  </r>
  <r>
    <x v="0"/>
    <x v="0"/>
    <x v="1"/>
    <x v="0"/>
  </r>
  <r>
    <x v="0"/>
    <x v="0"/>
    <x v="1"/>
    <x v="1"/>
  </r>
  <r>
    <x v="0"/>
    <x v="0"/>
    <x v="1"/>
    <x v="1"/>
  </r>
  <r>
    <x v="0"/>
    <x v="0"/>
    <x v="0"/>
    <x v="0"/>
  </r>
  <r>
    <x v="0"/>
    <x v="0"/>
    <x v="0"/>
    <x v="1"/>
  </r>
  <r>
    <x v="1"/>
    <x v="0"/>
    <x v="0"/>
    <x v="1"/>
  </r>
  <r>
    <x v="0"/>
    <x v="0"/>
    <x v="0"/>
    <x v="1"/>
  </r>
  <r>
    <x v="1"/>
    <x v="0"/>
    <x v="0"/>
    <x v="0"/>
  </r>
  <r>
    <x v="0"/>
    <x v="0"/>
    <x v="0"/>
    <x v="1"/>
  </r>
  <r>
    <x v="0"/>
    <x v="0"/>
    <x v="0"/>
    <x v="1"/>
  </r>
  <r>
    <x v="1"/>
    <x v="1"/>
    <x v="0"/>
    <x v="1"/>
  </r>
  <r>
    <x v="0"/>
    <x v="0"/>
    <x v="0"/>
    <x v="1"/>
  </r>
  <r>
    <x v="0"/>
    <x v="0"/>
    <x v="0"/>
    <x v="0"/>
  </r>
  <r>
    <x v="0"/>
    <x v="0"/>
    <x v="1"/>
    <x v="1"/>
  </r>
  <r>
    <x v="0"/>
    <x v="0"/>
    <x v="0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1"/>
  </r>
  <r>
    <x v="0"/>
    <x v="0"/>
    <x v="0"/>
    <x v="0"/>
  </r>
  <r>
    <x v="0"/>
    <x v="0"/>
    <x v="0"/>
    <x v="0"/>
  </r>
  <r>
    <x v="0"/>
    <x v="0"/>
    <x v="0"/>
    <x v="1"/>
  </r>
  <r>
    <x v="0"/>
    <x v="1"/>
    <x v="1"/>
    <x v="0"/>
  </r>
  <r>
    <x v="0"/>
    <x v="0"/>
    <x v="0"/>
    <x v="0"/>
  </r>
  <r>
    <x v="1"/>
    <x v="1"/>
    <x v="1"/>
    <x v="0"/>
  </r>
  <r>
    <x v="0"/>
    <x v="0"/>
    <x v="0"/>
    <x v="1"/>
  </r>
  <r>
    <x v="0"/>
    <x v="0"/>
    <x v="0"/>
    <x v="0"/>
  </r>
  <r>
    <x v="0"/>
    <x v="0"/>
    <x v="0"/>
    <x v="0"/>
  </r>
  <r>
    <x v="0"/>
    <x v="0"/>
    <x v="0"/>
    <x v="1"/>
  </r>
  <r>
    <x v="0"/>
    <x v="0"/>
    <x v="0"/>
    <x v="1"/>
  </r>
  <r>
    <x v="0"/>
    <x v="1"/>
    <x v="1"/>
    <x v="0"/>
  </r>
  <r>
    <x v="0"/>
    <x v="0"/>
    <x v="0"/>
    <x v="0"/>
  </r>
  <r>
    <x v="0"/>
    <x v="1"/>
    <x v="1"/>
    <x v="0"/>
  </r>
  <r>
    <x v="0"/>
    <x v="0"/>
    <x v="0"/>
    <x v="0"/>
  </r>
  <r>
    <x v="0"/>
    <x v="0"/>
    <x v="0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1"/>
  </r>
  <r>
    <x v="0"/>
    <x v="0"/>
    <x v="0"/>
    <x v="1"/>
  </r>
  <r>
    <x v="0"/>
    <x v="0"/>
    <x v="0"/>
    <x v="0"/>
  </r>
  <r>
    <x v="0"/>
    <x v="1"/>
    <x v="1"/>
    <x v="1"/>
  </r>
  <r>
    <x v="0"/>
    <x v="0"/>
    <x v="0"/>
    <x v="1"/>
  </r>
  <r>
    <x v="0"/>
    <x v="0"/>
    <x v="1"/>
    <x v="1"/>
  </r>
  <r>
    <x v="0"/>
    <x v="0"/>
    <x v="0"/>
    <x v="1"/>
  </r>
  <r>
    <x v="0"/>
    <x v="1"/>
    <x v="1"/>
    <x v="1"/>
  </r>
  <r>
    <x v="0"/>
    <x v="0"/>
    <x v="0"/>
    <x v="0"/>
  </r>
  <r>
    <x v="2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0" firstDataRow="1" firstDataCol="1"/>
  <pivotFields count="4">
    <pivotField dataField="1" showAll="0">
      <items count="4">
        <item x="0"/>
        <item x="1"/>
        <item x="2"/>
        <item t="default"/>
      </items>
    </pivotField>
    <pivotField dataField="1" showAll="0">
      <items count="4">
        <item x="0"/>
        <item x="1"/>
        <item x="2"/>
        <item t="default"/>
      </items>
    </pivotField>
    <pivotField dataField="1" showAll="0">
      <items count="4">
        <item x="0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GroupProject" fld="2" subtotal="countNums" baseField="0" baseItem="0"/>
    <dataField name="Sum of Exam" fld="1" baseField="0" baseItem="0"/>
    <dataField name="Sum of Interne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B4" sqref="B4"/>
    </sheetView>
  </sheetViews>
  <sheetFormatPr baseColWidth="10" defaultRowHeight="16"/>
  <cols>
    <col min="1" max="1" width="13" bestFit="1" customWidth="1"/>
    <col min="2" max="2" width="19.33203125" bestFit="1" customWidth="1"/>
    <col min="3" max="3" width="12.1640625" bestFit="1" customWidth="1"/>
    <col min="4" max="4" width="14" bestFit="1" customWidth="1"/>
    <col min="5" max="5" width="12.1640625" bestFit="1" customWidth="1"/>
    <col min="6" max="6" width="18.33203125" bestFit="1" customWidth="1"/>
    <col min="7" max="7" width="12.1640625" bestFit="1" customWidth="1"/>
    <col min="8" max="8" width="23.1640625" bestFit="1" customWidth="1"/>
    <col min="9" max="9" width="17" bestFit="1" customWidth="1"/>
    <col min="10" max="10" width="10.83203125" bestFit="1" customWidth="1"/>
    <col min="11" max="11" width="6.83203125" bestFit="1" customWidth="1"/>
    <col min="12" max="12" width="4.33203125" bestFit="1" customWidth="1"/>
    <col min="13" max="13" width="2.1640625" bestFit="1" customWidth="1"/>
    <col min="14" max="15" width="6.83203125" bestFit="1" customWidth="1"/>
    <col min="16" max="16" width="9.1640625" bestFit="1" customWidth="1"/>
    <col min="17" max="18" width="11.6640625" bestFit="1" customWidth="1"/>
    <col min="19" max="19" width="10.83203125" bestFit="1" customWidth="1"/>
    <col min="20" max="20" width="6.83203125" bestFit="1" customWidth="1"/>
    <col min="21" max="22" width="4.33203125" bestFit="1" customWidth="1"/>
    <col min="23" max="23" width="6.83203125" bestFit="1" customWidth="1"/>
    <col min="24" max="25" width="4.33203125" bestFit="1" customWidth="1"/>
    <col min="26" max="28" width="6.83203125" bestFit="1" customWidth="1"/>
    <col min="29" max="29" width="9.1640625" bestFit="1" customWidth="1"/>
    <col min="30" max="32" width="11.6640625" bestFit="1" customWidth="1"/>
  </cols>
  <sheetData>
    <row r="3" spans="1:4">
      <c r="A3" s="1" t="s">
        <v>4</v>
      </c>
      <c r="B3" t="s">
        <v>9</v>
      </c>
      <c r="C3" t="s">
        <v>7</v>
      </c>
      <c r="D3" t="s">
        <v>8</v>
      </c>
    </row>
    <row r="4" spans="1:4">
      <c r="A4" s="2">
        <v>3</v>
      </c>
      <c r="B4" s="3">
        <v>48</v>
      </c>
      <c r="C4" s="3">
        <v>9</v>
      </c>
      <c r="D4" s="3">
        <v>7</v>
      </c>
    </row>
    <row r="5" spans="1:4">
      <c r="A5" s="2">
        <v>4</v>
      </c>
      <c r="B5" s="3">
        <v>42</v>
      </c>
      <c r="C5" s="3">
        <v>9</v>
      </c>
      <c r="D5" s="3">
        <v>9</v>
      </c>
    </row>
    <row r="6" spans="1:4">
      <c r="A6" s="2" t="s">
        <v>5</v>
      </c>
      <c r="B6" s="3"/>
      <c r="C6" s="3"/>
      <c r="D6" s="3"/>
    </row>
    <row r="7" spans="1:4">
      <c r="A7" s="2" t="s">
        <v>6</v>
      </c>
      <c r="B7" s="3">
        <v>90</v>
      </c>
      <c r="C7" s="3">
        <v>18</v>
      </c>
      <c r="D7" s="3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9"/>
  <sheetViews>
    <sheetView tabSelected="1" topLeftCell="L1" zoomScale="136" workbookViewId="0">
      <selection activeCell="V29" sqref="V29"/>
    </sheetView>
  </sheetViews>
  <sheetFormatPr baseColWidth="10" defaultRowHeight="16"/>
  <cols>
    <col min="14" max="17" width="14.1640625" bestFit="1" customWidth="1"/>
    <col min="20" max="20" width="12" bestFit="1" customWidth="1"/>
    <col min="21" max="23" width="11" bestFit="1" customWidth="1"/>
  </cols>
  <sheetData>
    <row r="1" spans="2:24">
      <c r="B1" t="s">
        <v>0</v>
      </c>
      <c r="C1" t="s">
        <v>1</v>
      </c>
      <c r="D1" t="s">
        <v>2</v>
      </c>
      <c r="E1" t="s">
        <v>3</v>
      </c>
      <c r="G1" t="s">
        <v>0</v>
      </c>
      <c r="H1" t="s">
        <v>1</v>
      </c>
      <c r="I1" t="s">
        <v>2</v>
      </c>
      <c r="J1" t="s">
        <v>3</v>
      </c>
      <c r="L1" s="4"/>
      <c r="M1" s="7"/>
      <c r="N1" s="4"/>
      <c r="O1" s="4"/>
      <c r="P1" s="4"/>
      <c r="Q1" s="4"/>
      <c r="R1" s="4"/>
      <c r="S1" s="4"/>
      <c r="T1" s="4"/>
      <c r="U1" s="4"/>
      <c r="V1" s="4"/>
      <c r="W1" s="9"/>
      <c r="X1" s="4"/>
    </row>
    <row r="2" spans="2:24">
      <c r="B2">
        <v>0</v>
      </c>
      <c r="C2">
        <v>0</v>
      </c>
      <c r="D2">
        <v>0</v>
      </c>
      <c r="E2">
        <v>4</v>
      </c>
      <c r="G2">
        <v>0</v>
      </c>
      <c r="H2">
        <v>0</v>
      </c>
      <c r="I2">
        <v>0</v>
      </c>
      <c r="J2">
        <v>3</v>
      </c>
      <c r="L2" s="4"/>
      <c r="M2" s="10"/>
      <c r="N2" s="8"/>
      <c r="O2" s="8"/>
      <c r="P2" s="8"/>
      <c r="Q2" s="8"/>
      <c r="R2" s="4"/>
      <c r="S2" s="8"/>
      <c r="T2" s="8"/>
      <c r="U2" s="8"/>
      <c r="V2" s="8"/>
      <c r="W2" s="15"/>
      <c r="X2" s="4"/>
    </row>
    <row r="3" spans="2:24">
      <c r="B3">
        <v>1</v>
      </c>
      <c r="C3">
        <v>0</v>
      </c>
      <c r="D3">
        <v>0</v>
      </c>
      <c r="E3">
        <v>4</v>
      </c>
      <c r="G3">
        <v>1</v>
      </c>
      <c r="H3">
        <v>0</v>
      </c>
      <c r="I3">
        <v>1</v>
      </c>
      <c r="J3">
        <v>3</v>
      </c>
      <c r="L3" s="9"/>
      <c r="M3" s="19" t="s">
        <v>10</v>
      </c>
      <c r="N3" s="20" t="s">
        <v>15</v>
      </c>
      <c r="O3" s="20" t="s">
        <v>16</v>
      </c>
      <c r="P3" s="20" t="s">
        <v>17</v>
      </c>
      <c r="Q3" s="20" t="s">
        <v>19</v>
      </c>
      <c r="R3" s="13"/>
      <c r="S3" s="19" t="s">
        <v>14</v>
      </c>
      <c r="T3" s="20" t="s">
        <v>15</v>
      </c>
      <c r="U3" s="20" t="s">
        <v>16</v>
      </c>
      <c r="V3" s="24" t="s">
        <v>17</v>
      </c>
      <c r="W3" s="20" t="s">
        <v>19</v>
      </c>
      <c r="X3" s="7"/>
    </row>
    <row r="4" spans="2:24">
      <c r="B4">
        <v>1</v>
      </c>
      <c r="C4">
        <v>1</v>
      </c>
      <c r="D4">
        <v>1</v>
      </c>
      <c r="E4">
        <v>4</v>
      </c>
      <c r="G4">
        <v>1</v>
      </c>
      <c r="H4">
        <v>1</v>
      </c>
      <c r="I4">
        <v>0</v>
      </c>
      <c r="J4">
        <v>3</v>
      </c>
      <c r="L4" s="9"/>
      <c r="M4" s="17" t="s">
        <v>11</v>
      </c>
      <c r="N4" s="18">
        <f>9/42</f>
        <v>0.21428571428571427</v>
      </c>
      <c r="O4" s="18">
        <f>9/42</f>
        <v>0.21428571428571427</v>
      </c>
      <c r="P4" s="18">
        <f>11/42</f>
        <v>0.26190476190476192</v>
      </c>
      <c r="Q4" s="18">
        <f>29/42</f>
        <v>0.69047619047619047</v>
      </c>
      <c r="R4" s="14"/>
      <c r="S4" s="18" t="s">
        <v>11</v>
      </c>
      <c r="T4" s="18">
        <f>7/48</f>
        <v>0.14583333333333334</v>
      </c>
      <c r="U4" s="18">
        <f>9/48</f>
        <v>0.1875</v>
      </c>
      <c r="V4" s="29">
        <f>18/48</f>
        <v>0.375</v>
      </c>
      <c r="W4" s="18">
        <f>34/48</f>
        <v>0.70833333333333337</v>
      </c>
      <c r="X4" s="7"/>
    </row>
    <row r="5" spans="2:24">
      <c r="B5">
        <v>0</v>
      </c>
      <c r="C5">
        <v>0</v>
      </c>
      <c r="D5">
        <v>0</v>
      </c>
      <c r="E5">
        <v>4</v>
      </c>
      <c r="G5">
        <v>0</v>
      </c>
      <c r="H5">
        <v>0</v>
      </c>
      <c r="I5">
        <v>1</v>
      </c>
      <c r="J5">
        <v>3</v>
      </c>
      <c r="L5" s="9"/>
      <c r="M5" s="17" t="s">
        <v>12</v>
      </c>
      <c r="N5" s="18">
        <f>33/42</f>
        <v>0.7857142857142857</v>
      </c>
      <c r="O5" s="18">
        <f>33/42</f>
        <v>0.7857142857142857</v>
      </c>
      <c r="P5" s="18">
        <f>31/42</f>
        <v>0.73809523809523814</v>
      </c>
      <c r="Q5" s="18">
        <f>13/42</f>
        <v>0.30952380952380953</v>
      </c>
      <c r="R5" s="14"/>
      <c r="S5" s="18" t="s">
        <v>12</v>
      </c>
      <c r="T5" s="18">
        <f>41/48</f>
        <v>0.85416666666666663</v>
      </c>
      <c r="U5" s="18">
        <f>39/48</f>
        <v>0.8125</v>
      </c>
      <c r="V5" s="29">
        <f>30/48</f>
        <v>0.625</v>
      </c>
      <c r="W5" s="18">
        <f>1-W4</f>
        <v>0.29166666666666663</v>
      </c>
      <c r="X5" s="7"/>
    </row>
    <row r="6" spans="2:24">
      <c r="B6">
        <v>1</v>
      </c>
      <c r="C6">
        <v>0</v>
      </c>
      <c r="D6">
        <v>1</v>
      </c>
      <c r="E6">
        <v>4</v>
      </c>
      <c r="G6">
        <v>1</v>
      </c>
      <c r="H6">
        <v>1</v>
      </c>
      <c r="I6">
        <v>1</v>
      </c>
      <c r="J6">
        <v>3</v>
      </c>
      <c r="L6" s="9"/>
      <c r="M6" s="17" t="s">
        <v>13</v>
      </c>
      <c r="N6" s="21">
        <f>COUNT(E2:E43)</f>
        <v>42</v>
      </c>
      <c r="O6" s="22"/>
      <c r="P6" s="22"/>
      <c r="Q6" s="22"/>
      <c r="R6" s="14"/>
      <c r="S6" s="18" t="s">
        <v>13</v>
      </c>
      <c r="T6" s="21">
        <f>COUNT(J2:J49)</f>
        <v>48</v>
      </c>
      <c r="U6" s="23"/>
      <c r="V6" s="25"/>
      <c r="W6" s="23"/>
      <c r="X6" s="7"/>
    </row>
    <row r="7" spans="2:24">
      <c r="B7">
        <v>1</v>
      </c>
      <c r="C7">
        <v>0</v>
      </c>
      <c r="D7">
        <v>0</v>
      </c>
      <c r="E7">
        <v>4</v>
      </c>
      <c r="G7">
        <v>0</v>
      </c>
      <c r="H7">
        <v>0</v>
      </c>
      <c r="I7">
        <v>0</v>
      </c>
      <c r="J7">
        <v>3</v>
      </c>
      <c r="L7" s="9"/>
      <c r="M7" s="17" t="s">
        <v>23</v>
      </c>
      <c r="N7" s="18">
        <f>SQRT((N4*(1-N4))/N6)</f>
        <v>6.3314661459137028E-2</v>
      </c>
      <c r="O7" s="18">
        <f>SQRT((O4*(1-O4))/N6)</f>
        <v>6.3314661459137028E-2</v>
      </c>
      <c r="P7" s="18">
        <f>SQRT((P4*(1-P4))/N6)</f>
        <v>6.7842720351379796E-2</v>
      </c>
      <c r="Q7" s="18">
        <f>SQRT((Q4*(1-Q4))/N6)</f>
        <v>7.1334026620186508E-2</v>
      </c>
      <c r="R7" s="14"/>
      <c r="S7" s="18" t="s">
        <v>23</v>
      </c>
      <c r="T7" s="18">
        <f>SQRT((T4*(1-T4))/T6)</f>
        <v>5.0942363719170866E-2</v>
      </c>
      <c r="U7" s="18">
        <f>SQRT((U4*(1-U4))/T6)</f>
        <v>5.633673867912483E-2</v>
      </c>
      <c r="V7" s="29">
        <f>SQRT((V4*(1-V4))/T6)</f>
        <v>6.9877124296868431E-2</v>
      </c>
      <c r="W7" s="18">
        <f>SQRT((W4*(1-W4))/T6)</f>
        <v>6.5605707040594388E-2</v>
      </c>
      <c r="X7" s="7"/>
    </row>
    <row r="8" spans="2:24">
      <c r="B8">
        <v>0</v>
      </c>
      <c r="C8">
        <v>1</v>
      </c>
      <c r="D8">
        <v>1</v>
      </c>
      <c r="E8">
        <v>4</v>
      </c>
      <c r="G8">
        <v>0</v>
      </c>
      <c r="H8">
        <v>0</v>
      </c>
      <c r="I8">
        <v>0</v>
      </c>
      <c r="J8">
        <v>3</v>
      </c>
      <c r="L8" s="9"/>
      <c r="M8" s="17" t="s">
        <v>18</v>
      </c>
      <c r="N8" s="18"/>
      <c r="O8" s="18"/>
      <c r="P8" s="18"/>
      <c r="Q8" s="18"/>
      <c r="R8" s="14"/>
      <c r="S8" s="18" t="s">
        <v>18</v>
      </c>
      <c r="T8" s="18"/>
      <c r="U8" s="18"/>
      <c r="V8" s="29"/>
      <c r="W8" s="18"/>
      <c r="X8" s="7"/>
    </row>
    <row r="9" spans="2:24">
      <c r="B9">
        <v>0</v>
      </c>
      <c r="C9">
        <v>0</v>
      </c>
      <c r="D9">
        <v>0</v>
      </c>
      <c r="E9">
        <v>4</v>
      </c>
      <c r="G9">
        <v>0</v>
      </c>
      <c r="H9">
        <v>0</v>
      </c>
      <c r="I9">
        <v>1</v>
      </c>
      <c r="J9">
        <v>3</v>
      </c>
      <c r="L9" s="9"/>
      <c r="M9" s="17" t="s">
        <v>20</v>
      </c>
      <c r="N9" s="23">
        <v>1.96</v>
      </c>
      <c r="O9" s="22"/>
      <c r="P9" s="22"/>
      <c r="Q9" s="22"/>
      <c r="R9" s="14"/>
      <c r="S9" s="18" t="s">
        <v>20</v>
      </c>
      <c r="T9" s="23">
        <v>1.96</v>
      </c>
      <c r="U9" s="23"/>
      <c r="V9" s="25"/>
      <c r="W9" s="23"/>
      <c r="X9" s="7"/>
    </row>
    <row r="10" spans="2:24">
      <c r="B10">
        <v>0</v>
      </c>
      <c r="C10">
        <v>0</v>
      </c>
      <c r="D10">
        <v>0</v>
      </c>
      <c r="E10">
        <v>4</v>
      </c>
      <c r="G10">
        <v>0</v>
      </c>
      <c r="H10">
        <v>0</v>
      </c>
      <c r="I10">
        <v>0</v>
      </c>
      <c r="J10">
        <v>3</v>
      </c>
      <c r="L10" s="9"/>
      <c r="M10" s="17" t="s">
        <v>21</v>
      </c>
      <c r="N10" s="18">
        <f>N4-(N9*N7)</f>
        <v>9.0188977825805705E-2</v>
      </c>
      <c r="O10" s="18">
        <f>O4-(N9*O7)</f>
        <v>9.0188977825805705E-2</v>
      </c>
      <c r="P10" s="18">
        <f>P4-(N9*P7)</f>
        <v>0.12893303001605752</v>
      </c>
      <c r="Q10" s="18">
        <f>Q4-(N9*Q7)</f>
        <v>0.55066149830062494</v>
      </c>
      <c r="R10" s="14"/>
      <c r="S10" s="18" t="s">
        <v>21</v>
      </c>
      <c r="T10" s="18">
        <f>T4-(T9*T7)</f>
        <v>4.5986300443758441E-2</v>
      </c>
      <c r="U10" s="18">
        <f>U4-(T9*U7)</f>
        <v>7.7079992188915342E-2</v>
      </c>
      <c r="V10" s="29">
        <f>V4-(T9*V7)</f>
        <v>0.23804083637813789</v>
      </c>
      <c r="W10" s="18">
        <f>W4-(T9*W7)</f>
        <v>0.57974614753376841</v>
      </c>
      <c r="X10" s="7"/>
    </row>
    <row r="11" spans="2:24">
      <c r="B11">
        <v>1</v>
      </c>
      <c r="C11">
        <v>0</v>
      </c>
      <c r="D11">
        <v>0</v>
      </c>
      <c r="E11">
        <v>4</v>
      </c>
      <c r="G11">
        <v>0</v>
      </c>
      <c r="H11">
        <v>1</v>
      </c>
      <c r="I11">
        <v>1</v>
      </c>
      <c r="J11">
        <v>3</v>
      </c>
      <c r="L11" s="9"/>
      <c r="M11" s="17" t="s">
        <v>22</v>
      </c>
      <c r="N11" s="18">
        <f>N5+(N10*N8)</f>
        <v>0.7857142857142857</v>
      </c>
      <c r="O11" s="18">
        <f>O5+(N9*O8)</f>
        <v>0.7857142857142857</v>
      </c>
      <c r="P11" s="18">
        <f>P5+(N9*P8)</f>
        <v>0.73809523809523814</v>
      </c>
      <c r="Q11" s="18">
        <f>Q4+(N9*Q7)</f>
        <v>0.83029088265175599</v>
      </c>
      <c r="R11" s="14"/>
      <c r="S11" s="18" t="s">
        <v>22</v>
      </c>
      <c r="T11" s="18">
        <f>T5+(T10*T8)</f>
        <v>0.85416666666666663</v>
      </c>
      <c r="U11" s="18">
        <f>U5+(T9*U8)</f>
        <v>0.8125</v>
      </c>
      <c r="V11" s="29">
        <f>V5+(T9*V8)</f>
        <v>0.625</v>
      </c>
      <c r="W11" s="18">
        <f>W4+(T9*W7)</f>
        <v>0.83692051913289833</v>
      </c>
      <c r="X11" s="7"/>
    </row>
    <row r="12" spans="2:24">
      <c r="B12">
        <v>0</v>
      </c>
      <c r="C12">
        <v>0</v>
      </c>
      <c r="D12">
        <v>0</v>
      </c>
      <c r="E12">
        <v>4</v>
      </c>
      <c r="G12">
        <v>0</v>
      </c>
      <c r="H12">
        <v>0</v>
      </c>
      <c r="I12">
        <v>0</v>
      </c>
      <c r="J12">
        <v>3</v>
      </c>
      <c r="L12" s="4"/>
      <c r="M12" s="11"/>
      <c r="N12" s="12"/>
      <c r="O12" s="12"/>
      <c r="P12" s="12"/>
      <c r="Q12" s="12"/>
      <c r="R12" s="4"/>
      <c r="S12" s="6"/>
      <c r="T12" s="6"/>
      <c r="U12" s="6"/>
      <c r="V12" s="6"/>
      <c r="W12" s="16"/>
      <c r="X12" s="4"/>
    </row>
    <row r="13" spans="2:24">
      <c r="B13">
        <v>0</v>
      </c>
      <c r="C13">
        <v>0</v>
      </c>
      <c r="D13">
        <v>1</v>
      </c>
      <c r="E13">
        <v>4</v>
      </c>
      <c r="G13">
        <v>0</v>
      </c>
      <c r="H13">
        <v>0</v>
      </c>
      <c r="I13">
        <v>0</v>
      </c>
      <c r="J13">
        <v>3</v>
      </c>
      <c r="L13" s="9"/>
      <c r="M13" s="19" t="s">
        <v>24</v>
      </c>
      <c r="N13" s="20" t="s">
        <v>15</v>
      </c>
      <c r="O13" s="20" t="s">
        <v>16</v>
      </c>
      <c r="P13" s="20" t="s">
        <v>17</v>
      </c>
      <c r="Q13" s="20" t="s">
        <v>19</v>
      </c>
      <c r="R13" s="7"/>
      <c r="S13" s="4"/>
      <c r="T13" s="4"/>
      <c r="U13" s="4"/>
      <c r="V13" s="4"/>
      <c r="W13" s="9"/>
      <c r="X13" s="4"/>
    </row>
    <row r="14" spans="2:24">
      <c r="B14">
        <v>0</v>
      </c>
      <c r="C14">
        <v>1</v>
      </c>
      <c r="D14">
        <v>0</v>
      </c>
      <c r="E14">
        <v>4</v>
      </c>
      <c r="G14">
        <v>0</v>
      </c>
      <c r="H14">
        <v>0</v>
      </c>
      <c r="I14">
        <v>1</v>
      </c>
      <c r="J14">
        <v>3</v>
      </c>
      <c r="L14" s="9"/>
      <c r="M14" s="17" t="s">
        <v>11</v>
      </c>
      <c r="N14" s="27">
        <f>(N4*N6+T4*T6) / 90</f>
        <v>0.17777777777777778</v>
      </c>
      <c r="O14" s="27">
        <f>(O4*N6+U4*T6) / 90</f>
        <v>0.2</v>
      </c>
      <c r="P14" s="27">
        <f>(P4*N6+V4*T6) / 90</f>
        <v>0.32222222222222224</v>
      </c>
      <c r="Q14" s="27">
        <v>0.7</v>
      </c>
      <c r="R14" s="7"/>
      <c r="S14" s="4"/>
      <c r="T14" s="5"/>
      <c r="U14" s="4"/>
      <c r="V14" s="4"/>
      <c r="W14" s="9"/>
      <c r="X14" s="4"/>
    </row>
    <row r="15" spans="2:24">
      <c r="B15">
        <v>0</v>
      </c>
      <c r="C15">
        <v>0</v>
      </c>
      <c r="D15">
        <v>0</v>
      </c>
      <c r="E15">
        <v>4</v>
      </c>
      <c r="G15">
        <v>0</v>
      </c>
      <c r="H15">
        <v>0</v>
      </c>
      <c r="I15">
        <v>0</v>
      </c>
      <c r="J15">
        <v>3</v>
      </c>
      <c r="L15" s="9"/>
      <c r="M15" s="17" t="s">
        <v>12</v>
      </c>
      <c r="N15" s="27">
        <f>1-N14</f>
        <v>0.82222222222222219</v>
      </c>
      <c r="O15" s="27">
        <f>1-O14</f>
        <v>0.8</v>
      </c>
      <c r="P15" s="27">
        <f>1-P14</f>
        <v>0.67777777777777781</v>
      </c>
      <c r="Q15" s="27">
        <v>0.3</v>
      </c>
      <c r="R15" s="7"/>
      <c r="S15" s="4"/>
      <c r="T15" s="4"/>
      <c r="U15" s="4"/>
      <c r="V15" s="4"/>
      <c r="W15" s="9"/>
      <c r="X15" s="4"/>
    </row>
    <row r="16" spans="2:24">
      <c r="B16">
        <v>1</v>
      </c>
      <c r="C16">
        <v>1</v>
      </c>
      <c r="D16">
        <v>1</v>
      </c>
      <c r="E16">
        <v>4</v>
      </c>
      <c r="G16">
        <v>0</v>
      </c>
      <c r="H16">
        <v>0</v>
      </c>
      <c r="I16">
        <v>0</v>
      </c>
      <c r="J16">
        <v>3</v>
      </c>
      <c r="L16" s="9"/>
      <c r="M16" s="17" t="s">
        <v>13</v>
      </c>
      <c r="N16" s="26">
        <v>90</v>
      </c>
      <c r="O16" s="26"/>
      <c r="P16" s="26"/>
      <c r="Q16" s="26"/>
      <c r="R16" s="7"/>
      <c r="S16" s="4"/>
      <c r="T16" s="4"/>
      <c r="U16" s="4"/>
      <c r="V16" s="4"/>
      <c r="W16" s="9"/>
      <c r="X16" s="4"/>
    </row>
    <row r="17" spans="2:24">
      <c r="B17">
        <v>0</v>
      </c>
      <c r="C17">
        <v>0</v>
      </c>
      <c r="D17">
        <v>0</v>
      </c>
      <c r="E17">
        <v>4</v>
      </c>
      <c r="G17">
        <v>0</v>
      </c>
      <c r="H17">
        <v>0</v>
      </c>
      <c r="I17">
        <v>1</v>
      </c>
      <c r="J17">
        <v>3</v>
      </c>
      <c r="L17" s="9"/>
      <c r="M17" s="17" t="s">
        <v>23</v>
      </c>
      <c r="N17" s="18">
        <f>SQRT((N14*(1-N14))/N16)</f>
        <v>4.0300653359216128E-2</v>
      </c>
      <c r="O17" s="18">
        <f>SQRT((O14*(1-O14))/N16)</f>
        <v>4.2163702135578393E-2</v>
      </c>
      <c r="P17" s="18">
        <f>SQRT((P14*(1-P14))/N16)</f>
        <v>4.9260651609394773E-2</v>
      </c>
      <c r="Q17" s="18">
        <f>SQRT((Q14*(1-Q14))/N16)</f>
        <v>4.8304589153964794E-2</v>
      </c>
      <c r="R17" s="7"/>
      <c r="S17" s="4"/>
      <c r="T17" s="4"/>
      <c r="U17" s="4"/>
      <c r="V17" s="4"/>
      <c r="W17" s="9"/>
      <c r="X17" s="4"/>
    </row>
    <row r="18" spans="2:24">
      <c r="B18">
        <v>1</v>
      </c>
      <c r="C18">
        <v>0</v>
      </c>
      <c r="D18">
        <v>0</v>
      </c>
      <c r="E18">
        <v>4</v>
      </c>
      <c r="G18">
        <v>0</v>
      </c>
      <c r="H18">
        <v>0</v>
      </c>
      <c r="I18">
        <v>1</v>
      </c>
      <c r="J18">
        <v>3</v>
      </c>
      <c r="L18" s="9"/>
      <c r="M18" s="17" t="s">
        <v>18</v>
      </c>
      <c r="N18" s="17"/>
      <c r="O18" s="17"/>
      <c r="P18" s="17"/>
      <c r="Q18" s="17"/>
      <c r="R18" s="7"/>
      <c r="S18" s="4"/>
      <c r="T18" s="4"/>
      <c r="U18" s="4"/>
      <c r="V18" s="4"/>
      <c r="W18" s="9"/>
      <c r="X18" s="4"/>
    </row>
    <row r="19" spans="2:24">
      <c r="B19">
        <v>1</v>
      </c>
      <c r="C19">
        <v>1</v>
      </c>
      <c r="D19">
        <v>1</v>
      </c>
      <c r="E19">
        <v>4</v>
      </c>
      <c r="G19">
        <v>0</v>
      </c>
      <c r="H19">
        <v>0</v>
      </c>
      <c r="I19">
        <v>0</v>
      </c>
      <c r="J19">
        <v>3</v>
      </c>
      <c r="L19" s="9"/>
      <c r="M19" s="17" t="s">
        <v>20</v>
      </c>
      <c r="N19" s="26">
        <v>1.96</v>
      </c>
      <c r="O19" s="26"/>
      <c r="P19" s="26"/>
      <c r="Q19" s="26"/>
      <c r="R19" s="7"/>
      <c r="S19" s="4"/>
      <c r="T19" s="4"/>
      <c r="U19" s="4"/>
      <c r="V19" s="4"/>
      <c r="W19" s="9"/>
      <c r="X19" s="4"/>
    </row>
    <row r="20" spans="2:24">
      <c r="B20">
        <v>0</v>
      </c>
      <c r="C20">
        <v>0</v>
      </c>
      <c r="D20">
        <v>0</v>
      </c>
      <c r="E20">
        <v>4</v>
      </c>
      <c r="G20">
        <v>0</v>
      </c>
      <c r="H20">
        <v>0</v>
      </c>
      <c r="I20">
        <v>0</v>
      </c>
      <c r="J20">
        <v>3</v>
      </c>
      <c r="L20" s="9"/>
      <c r="M20" s="17" t="s">
        <v>21</v>
      </c>
      <c r="N20" s="28">
        <f>N14-(N19*N17)</f>
        <v>9.8788497193714173E-2</v>
      </c>
      <c r="O20" s="28">
        <f>O14-(N19*O17)</f>
        <v>0.11735914381426636</v>
      </c>
      <c r="P20" s="28">
        <f>P14-(N19*P17)</f>
        <v>0.2256713450678085</v>
      </c>
      <c r="Q20" s="28">
        <f>Q14-(N19*Q17)</f>
        <v>0.60532300525822902</v>
      </c>
      <c r="R20" s="7"/>
      <c r="S20" s="4"/>
      <c r="T20" s="4"/>
      <c r="U20" s="4"/>
      <c r="V20" s="4"/>
      <c r="W20" s="9"/>
      <c r="X20" s="4"/>
    </row>
    <row r="21" spans="2:24">
      <c r="B21">
        <v>0</v>
      </c>
      <c r="C21">
        <v>0</v>
      </c>
      <c r="D21">
        <v>1</v>
      </c>
      <c r="E21">
        <v>4</v>
      </c>
      <c r="G21">
        <v>0</v>
      </c>
      <c r="H21">
        <v>1</v>
      </c>
      <c r="I21">
        <v>1</v>
      </c>
      <c r="J21">
        <v>3</v>
      </c>
      <c r="L21" s="9"/>
      <c r="M21" s="17" t="s">
        <v>22</v>
      </c>
      <c r="N21" s="28">
        <f>N14+(N19*N17)</f>
        <v>0.25676705836184138</v>
      </c>
      <c r="O21" s="28">
        <f>O14+(N19*O17)</f>
        <v>0.28264085618573365</v>
      </c>
      <c r="P21" s="28">
        <f>P14+(N19*P17)</f>
        <v>0.41877309937663598</v>
      </c>
      <c r="Q21" s="28">
        <f>Q14+(N19*Q17)</f>
        <v>0.79467699474177089</v>
      </c>
      <c r="R21" s="10"/>
      <c r="S21" s="8"/>
      <c r="T21" s="8"/>
      <c r="U21" s="8"/>
      <c r="V21" s="8"/>
      <c r="W21" s="15"/>
      <c r="X21" s="4"/>
    </row>
    <row r="22" spans="2:24">
      <c r="B22">
        <v>0</v>
      </c>
      <c r="C22">
        <v>0</v>
      </c>
      <c r="D22">
        <v>0</v>
      </c>
      <c r="E22">
        <v>4</v>
      </c>
      <c r="G22">
        <v>0</v>
      </c>
      <c r="H22">
        <v>0</v>
      </c>
      <c r="I22">
        <v>0</v>
      </c>
      <c r="J22">
        <v>3</v>
      </c>
      <c r="L22" s="4"/>
      <c r="M22" s="6"/>
      <c r="N22" s="6"/>
      <c r="O22" s="6"/>
      <c r="P22" s="6"/>
      <c r="Q22" s="6"/>
      <c r="R22" s="4"/>
      <c r="S22" s="4"/>
      <c r="T22" s="4"/>
      <c r="U22" s="4"/>
      <c r="V22" s="4"/>
      <c r="W22" s="9"/>
      <c r="X22" s="4"/>
    </row>
    <row r="23" spans="2:24">
      <c r="B23">
        <v>0</v>
      </c>
      <c r="C23">
        <v>0</v>
      </c>
      <c r="D23">
        <v>0</v>
      </c>
      <c r="E23">
        <v>4</v>
      </c>
      <c r="G23">
        <v>1</v>
      </c>
      <c r="H23">
        <v>0</v>
      </c>
      <c r="I23">
        <v>1</v>
      </c>
      <c r="J23">
        <v>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9"/>
      <c r="X23" s="4"/>
    </row>
    <row r="24" spans="2:24">
      <c r="B24">
        <v>0</v>
      </c>
      <c r="C24">
        <v>0</v>
      </c>
      <c r="D24">
        <v>0</v>
      </c>
      <c r="E24">
        <v>4</v>
      </c>
      <c r="G24">
        <v>1</v>
      </c>
      <c r="H24">
        <v>1</v>
      </c>
      <c r="I24">
        <v>1</v>
      </c>
      <c r="J24">
        <v>3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9"/>
      <c r="X24" s="4"/>
    </row>
    <row r="25" spans="2:24">
      <c r="B25">
        <v>0</v>
      </c>
      <c r="C25">
        <v>0</v>
      </c>
      <c r="D25">
        <v>0</v>
      </c>
      <c r="E25">
        <v>4</v>
      </c>
      <c r="G25">
        <v>0</v>
      </c>
      <c r="H25">
        <v>1</v>
      </c>
      <c r="I25">
        <v>1</v>
      </c>
      <c r="J25">
        <v>3</v>
      </c>
    </row>
    <row r="26" spans="2:24">
      <c r="B26">
        <v>0</v>
      </c>
      <c r="C26">
        <v>0</v>
      </c>
      <c r="D26">
        <v>0</v>
      </c>
      <c r="E26">
        <v>4</v>
      </c>
      <c r="G26">
        <v>0</v>
      </c>
      <c r="H26">
        <v>0</v>
      </c>
      <c r="I26">
        <v>1</v>
      </c>
      <c r="J26">
        <v>3</v>
      </c>
    </row>
    <row r="27" spans="2:24">
      <c r="B27">
        <v>0</v>
      </c>
      <c r="C27">
        <v>0</v>
      </c>
      <c r="D27">
        <v>0</v>
      </c>
      <c r="E27">
        <v>4</v>
      </c>
      <c r="G27">
        <v>0</v>
      </c>
      <c r="H27">
        <v>0</v>
      </c>
      <c r="I27">
        <v>1</v>
      </c>
      <c r="J27">
        <v>3</v>
      </c>
    </row>
    <row r="28" spans="2:24">
      <c r="B28">
        <v>0</v>
      </c>
      <c r="C28">
        <v>0</v>
      </c>
      <c r="D28">
        <v>0</v>
      </c>
      <c r="E28">
        <v>4</v>
      </c>
      <c r="G28">
        <v>0</v>
      </c>
      <c r="H28">
        <v>0</v>
      </c>
      <c r="I28">
        <v>0</v>
      </c>
      <c r="J28">
        <v>3</v>
      </c>
    </row>
    <row r="29" spans="2:24">
      <c r="B29">
        <v>0</v>
      </c>
      <c r="C29">
        <v>0</v>
      </c>
      <c r="D29">
        <v>0</v>
      </c>
      <c r="E29">
        <v>4</v>
      </c>
      <c r="G29">
        <v>1</v>
      </c>
      <c r="H29">
        <v>0</v>
      </c>
      <c r="I29">
        <v>0</v>
      </c>
      <c r="J29">
        <v>3</v>
      </c>
    </row>
    <row r="30" spans="2:24">
      <c r="B30">
        <v>0</v>
      </c>
      <c r="C30">
        <v>1</v>
      </c>
      <c r="D30">
        <v>1</v>
      </c>
      <c r="E30">
        <v>4</v>
      </c>
      <c r="G30">
        <v>0</v>
      </c>
      <c r="H30">
        <v>0</v>
      </c>
      <c r="I30">
        <v>0</v>
      </c>
      <c r="J30">
        <v>3</v>
      </c>
    </row>
    <row r="31" spans="2:24">
      <c r="B31">
        <v>0</v>
      </c>
      <c r="C31">
        <v>0</v>
      </c>
      <c r="D31">
        <v>0</v>
      </c>
      <c r="E31">
        <v>4</v>
      </c>
      <c r="G31">
        <v>0</v>
      </c>
      <c r="H31">
        <v>0</v>
      </c>
      <c r="I31">
        <v>0</v>
      </c>
      <c r="J31">
        <v>3</v>
      </c>
    </row>
    <row r="32" spans="2:24">
      <c r="B32">
        <v>1</v>
      </c>
      <c r="C32">
        <v>1</v>
      </c>
      <c r="D32">
        <v>1</v>
      </c>
      <c r="E32">
        <v>4</v>
      </c>
      <c r="G32">
        <v>0</v>
      </c>
      <c r="H32">
        <v>0</v>
      </c>
      <c r="I32">
        <v>0</v>
      </c>
      <c r="J32">
        <v>3</v>
      </c>
    </row>
    <row r="33" spans="2:10">
      <c r="B33">
        <v>0</v>
      </c>
      <c r="C33">
        <v>0</v>
      </c>
      <c r="D33">
        <v>0</v>
      </c>
      <c r="E33">
        <v>4</v>
      </c>
      <c r="G33">
        <v>1</v>
      </c>
      <c r="H33">
        <v>1</v>
      </c>
      <c r="I33">
        <v>0</v>
      </c>
      <c r="J33">
        <v>3</v>
      </c>
    </row>
    <row r="34" spans="2:10">
      <c r="B34">
        <v>0</v>
      </c>
      <c r="C34">
        <v>0</v>
      </c>
      <c r="D34">
        <v>0</v>
      </c>
      <c r="E34">
        <v>4</v>
      </c>
      <c r="G34">
        <v>0</v>
      </c>
      <c r="H34">
        <v>0</v>
      </c>
      <c r="I34">
        <v>0</v>
      </c>
      <c r="J34">
        <v>3</v>
      </c>
    </row>
    <row r="35" spans="2:10">
      <c r="B35">
        <v>0</v>
      </c>
      <c r="C35">
        <v>1</v>
      </c>
      <c r="D35">
        <v>1</v>
      </c>
      <c r="E35">
        <v>4</v>
      </c>
      <c r="G35">
        <v>0</v>
      </c>
      <c r="H35">
        <v>0</v>
      </c>
      <c r="I35">
        <v>1</v>
      </c>
      <c r="J35">
        <v>3</v>
      </c>
    </row>
    <row r="36" spans="2:10">
      <c r="B36">
        <v>0</v>
      </c>
      <c r="C36">
        <v>0</v>
      </c>
      <c r="D36">
        <v>0</v>
      </c>
      <c r="E36">
        <v>4</v>
      </c>
      <c r="G36">
        <v>0</v>
      </c>
      <c r="H36">
        <v>0</v>
      </c>
      <c r="I36">
        <v>0</v>
      </c>
      <c r="J36">
        <v>3</v>
      </c>
    </row>
    <row r="37" spans="2:10">
      <c r="B37">
        <v>0</v>
      </c>
      <c r="C37">
        <v>1</v>
      </c>
      <c r="D37">
        <v>1</v>
      </c>
      <c r="E37">
        <v>4</v>
      </c>
      <c r="G37">
        <v>0</v>
      </c>
      <c r="H37">
        <v>0</v>
      </c>
      <c r="I37">
        <v>0</v>
      </c>
      <c r="J37">
        <v>3</v>
      </c>
    </row>
    <row r="38" spans="2:10">
      <c r="B38">
        <v>0</v>
      </c>
      <c r="C38">
        <v>0</v>
      </c>
      <c r="D38">
        <v>0</v>
      </c>
      <c r="E38">
        <v>4</v>
      </c>
      <c r="G38">
        <v>0</v>
      </c>
      <c r="H38">
        <v>0</v>
      </c>
      <c r="I38">
        <v>0</v>
      </c>
      <c r="J38">
        <v>3</v>
      </c>
    </row>
    <row r="39" spans="2:10">
      <c r="B39">
        <v>0</v>
      </c>
      <c r="C39">
        <v>0</v>
      </c>
      <c r="D39">
        <v>0</v>
      </c>
      <c r="E39">
        <v>4</v>
      </c>
      <c r="G39">
        <v>0</v>
      </c>
      <c r="H39">
        <v>0</v>
      </c>
      <c r="I39">
        <v>0</v>
      </c>
      <c r="J39">
        <v>3</v>
      </c>
    </row>
    <row r="40" spans="2:10">
      <c r="B40">
        <v>0</v>
      </c>
      <c r="C40">
        <v>0</v>
      </c>
      <c r="D40">
        <v>0</v>
      </c>
      <c r="E40">
        <v>4</v>
      </c>
      <c r="G40">
        <v>0</v>
      </c>
      <c r="H40">
        <v>0</v>
      </c>
      <c r="I40">
        <v>0</v>
      </c>
      <c r="J40">
        <v>3</v>
      </c>
    </row>
    <row r="41" spans="2:10">
      <c r="B41">
        <v>0</v>
      </c>
      <c r="C41">
        <v>0</v>
      </c>
      <c r="D41">
        <v>0</v>
      </c>
      <c r="E41">
        <v>4</v>
      </c>
      <c r="G41">
        <v>0</v>
      </c>
      <c r="H41">
        <v>0</v>
      </c>
      <c r="I41">
        <v>0</v>
      </c>
      <c r="J41">
        <v>3</v>
      </c>
    </row>
    <row r="42" spans="2:10">
      <c r="B42">
        <v>0</v>
      </c>
      <c r="C42">
        <v>0</v>
      </c>
      <c r="D42">
        <v>0</v>
      </c>
      <c r="E42">
        <v>4</v>
      </c>
      <c r="G42">
        <v>0</v>
      </c>
      <c r="H42">
        <v>0</v>
      </c>
      <c r="I42">
        <v>0</v>
      </c>
      <c r="J42">
        <v>3</v>
      </c>
    </row>
    <row r="43" spans="2:10">
      <c r="B43">
        <v>0</v>
      </c>
      <c r="C43">
        <v>0</v>
      </c>
      <c r="D43">
        <v>0</v>
      </c>
      <c r="E43">
        <v>4</v>
      </c>
      <c r="G43">
        <v>0</v>
      </c>
      <c r="H43">
        <v>0</v>
      </c>
      <c r="I43">
        <v>0</v>
      </c>
      <c r="J43">
        <v>3</v>
      </c>
    </row>
    <row r="44" spans="2:10">
      <c r="G44">
        <v>0</v>
      </c>
      <c r="H44">
        <v>0</v>
      </c>
      <c r="I44">
        <v>0</v>
      </c>
      <c r="J44">
        <v>3</v>
      </c>
    </row>
    <row r="45" spans="2:10">
      <c r="G45">
        <v>0</v>
      </c>
      <c r="H45">
        <v>1</v>
      </c>
      <c r="I45">
        <v>1</v>
      </c>
      <c r="J45">
        <v>3</v>
      </c>
    </row>
    <row r="46" spans="2:10">
      <c r="G46">
        <v>0</v>
      </c>
      <c r="H46">
        <v>0</v>
      </c>
      <c r="I46">
        <v>0</v>
      </c>
      <c r="J46">
        <v>3</v>
      </c>
    </row>
    <row r="47" spans="2:10">
      <c r="G47">
        <v>0</v>
      </c>
      <c r="H47">
        <v>0</v>
      </c>
      <c r="I47">
        <v>1</v>
      </c>
      <c r="J47">
        <v>3</v>
      </c>
    </row>
    <row r="48" spans="2:10">
      <c r="G48">
        <v>0</v>
      </c>
      <c r="H48">
        <v>0</v>
      </c>
      <c r="I48">
        <v>0</v>
      </c>
      <c r="J48">
        <v>3</v>
      </c>
    </row>
    <row r="49" spans="7:10">
      <c r="G49">
        <v>0</v>
      </c>
      <c r="H49">
        <v>1</v>
      </c>
      <c r="I49">
        <v>1</v>
      </c>
      <c r="J49">
        <v>3</v>
      </c>
    </row>
  </sheetData>
  <pageMargins left="0.75" right="0.75" top="1" bottom="1" header="0.5" footer="0.5"/>
  <ignoredErrors>
    <ignoredError sqref="O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 Mriziq</dc:creator>
  <cp:lastModifiedBy>Amer Mriziq</cp:lastModifiedBy>
  <dcterms:created xsi:type="dcterms:W3CDTF">2019-12-03T19:34:09Z</dcterms:created>
  <dcterms:modified xsi:type="dcterms:W3CDTF">2019-12-03T19:34:09Z</dcterms:modified>
</cp:coreProperties>
</file>