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Git\Indra\Files\"/>
    </mc:Choice>
  </mc:AlternateContent>
  <bookViews>
    <workbookView xWindow="0" yWindow="0" windowWidth="28800" windowHeight="12585"/>
  </bookViews>
  <sheets>
    <sheet name="DATA" sheetId="2" r:id="rId1"/>
    <sheet name="CALCULO" sheetId="3" r:id="rId2"/>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3" i="3" l="1"/>
  <c r="G5" i="3"/>
  <c r="G6" i="3"/>
  <c r="G7" i="3"/>
  <c r="G8" i="3"/>
  <c r="G9" i="3"/>
  <c r="G10" i="3"/>
  <c r="G11" i="3"/>
  <c r="G12" i="3"/>
  <c r="G13" i="3"/>
  <c r="G4" i="3"/>
  <c r="E3" i="3"/>
  <c r="E5" i="3"/>
  <c r="E6" i="3"/>
  <c r="E7" i="3"/>
  <c r="E8" i="3"/>
  <c r="E9" i="3"/>
  <c r="E10" i="3"/>
  <c r="E11" i="3"/>
  <c r="E12" i="3"/>
  <c r="E13" i="3"/>
  <c r="E4" i="3"/>
  <c r="G16" i="3"/>
  <c r="G18" i="3"/>
  <c r="G19" i="3"/>
  <c r="G20" i="3"/>
  <c r="G21" i="3"/>
  <c r="G22" i="3"/>
  <c r="G17" i="3"/>
  <c r="E16" i="3"/>
  <c r="E18" i="3"/>
  <c r="E19" i="3"/>
  <c r="E20" i="3"/>
  <c r="E21" i="3"/>
  <c r="E22" i="3"/>
  <c r="E17" i="3"/>
  <c r="H21" i="2"/>
  <c r="N14" i="2"/>
  <c r="N15" i="2"/>
  <c r="N16" i="2"/>
  <c r="N17" i="2"/>
  <c r="N13" i="2"/>
  <c r="H13" i="2"/>
  <c r="I13" i="2" s="1"/>
  <c r="H14" i="2" s="1"/>
  <c r="I14" i="2" s="1"/>
  <c r="H15" i="2" s="1"/>
  <c r="I15" i="2" s="1"/>
  <c r="H16" i="2" s="1"/>
  <c r="I16" i="2" s="1"/>
  <c r="H17" i="2" s="1"/>
  <c r="I17" i="2" s="1"/>
  <c r="H9" i="2" s="1"/>
  <c r="T9" i="2"/>
  <c r="M15" i="2" s="1"/>
  <c r="Q9" i="2"/>
  <c r="R9" i="2" s="1"/>
  <c r="M13" i="2" l="1"/>
  <c r="M16" i="2"/>
  <c r="M14" i="2"/>
  <c r="M17" i="2"/>
  <c r="U9" i="2"/>
</calcChain>
</file>

<file path=xl/sharedStrings.xml><?xml version="1.0" encoding="utf-8"?>
<sst xmlns="http://schemas.openxmlformats.org/spreadsheetml/2006/main" count="134" uniqueCount="99">
  <si>
    <t>PROYECTO 01</t>
  </si>
  <si>
    <t>TAREA 01</t>
  </si>
  <si>
    <t>TAREA 02</t>
  </si>
  <si>
    <t>TAREA 03</t>
  </si>
  <si>
    <t>TAREA 04</t>
  </si>
  <si>
    <t>TAREA 05</t>
  </si>
  <si>
    <t>TAREA 06</t>
  </si>
  <si>
    <t>TAREA 07</t>
  </si>
  <si>
    <t>TAREA 08</t>
  </si>
  <si>
    <t>TAREA 09</t>
  </si>
  <si>
    <t>TAREA 10</t>
  </si>
  <si>
    <t>TAREAS</t>
  </si>
  <si>
    <t>NumDocument</t>
  </si>
  <si>
    <t>Id</t>
  </si>
  <si>
    <t>Name</t>
  </si>
  <si>
    <t>Description</t>
  </si>
  <si>
    <t>Presupuesto</t>
  </si>
  <si>
    <t>StarDate</t>
  </si>
  <si>
    <t>FinalDate</t>
  </si>
  <si>
    <t>EstadoAprobacionId</t>
  </si>
  <si>
    <t>PrioridadId</t>
  </si>
  <si>
    <t>EstadoId</t>
  </si>
  <si>
    <t>ClienteId</t>
  </si>
  <si>
    <t>TipoProyectoId</t>
  </si>
  <si>
    <t>ResponsableId</t>
  </si>
  <si>
    <t>PatrocinadorId</t>
  </si>
  <si>
    <t>UserId</t>
  </si>
  <si>
    <t>CreateDate</t>
  </si>
  <si>
    <t>EditDate</t>
  </si>
  <si>
    <t>TipoDuracionId</t>
  </si>
  <si>
    <t>Duracion</t>
  </si>
  <si>
    <t>Progreso</t>
  </si>
  <si>
    <t>SOLICITUDES</t>
  </si>
  <si>
    <t>PY-2018-08-00001</t>
  </si>
  <si>
    <t>Software para el diseño de redes de ordenadores</t>
  </si>
  <si>
    <t>El diseño asistido por ordenador, más conocido como CAD (computer-aided design), es el uso de un amplio rango de herramientas computacionales que asisten a ingenieros, arquitectos y a otros profesionales del diseño en sus respectivas actividades. En este proyecto se creara una pequeña herramienta CAD que permita diseñar redes de ordenadores basicas de diferentes clases (e.g., Ethernet, FDDI). El software permitira crear redes virtuales utilizando iconos descriptivos que representen diferentes ordenadores, tarjetas de red, cables y routers, entre otros. Esta herramienta asistira a estudiantes de otras titulaciones a la hora de comprender los conceptos basicos del diseño de redes de una forma amigable.</t>
  </si>
  <si>
    <t>admin@indra.com</t>
  </si>
  <si>
    <t>PROYECTO</t>
  </si>
  <si>
    <t>Index</t>
  </si>
  <si>
    <t>ProyectoId</t>
  </si>
  <si>
    <t>Calculado</t>
  </si>
  <si>
    <t>Fijo</t>
  </si>
  <si>
    <t>Estados</t>
  </si>
  <si>
    <t>1 - En Ejecución</t>
  </si>
  <si>
    <t>2 - Terminado</t>
  </si>
  <si>
    <t>3 - Pendiente</t>
  </si>
  <si>
    <t>4 - Atendido</t>
  </si>
  <si>
    <t>5 - Anulado</t>
  </si>
  <si>
    <t>2/3</t>
  </si>
  <si>
    <t>EstadoAprobacion</t>
  </si>
  <si>
    <t>1 - Pendiente</t>
  </si>
  <si>
    <t>2 - Aprobado</t>
  </si>
  <si>
    <t>3 - Rechazado</t>
  </si>
  <si>
    <t>PresupuestoUtilizado</t>
  </si>
  <si>
    <t>Prioridad</t>
  </si>
  <si>
    <t>1 - Normal</t>
  </si>
  <si>
    <t>2 - Media</t>
  </si>
  <si>
    <t>3 - Alta</t>
  </si>
  <si>
    <t>1/2</t>
  </si>
  <si>
    <t>TipoProyecto</t>
  </si>
  <si>
    <t>1 - Consultoria o asesoramiento</t>
  </si>
  <si>
    <t>2 - Gestión del cambio</t>
  </si>
  <si>
    <t>3 - Nuevo producto o proceso</t>
  </si>
  <si>
    <t>4 - Investigación, estudio, viabilidad</t>
  </si>
  <si>
    <t>= Fecha_Final_Ultima_Tarea</t>
  </si>
  <si>
    <t>Porcentaje</t>
  </si>
  <si>
    <t>Completado</t>
  </si>
  <si>
    <t>Investigación</t>
  </si>
  <si>
    <t>Análisis</t>
  </si>
  <si>
    <t>Desarrollo</t>
  </si>
  <si>
    <t>Pruebas</t>
  </si>
  <si>
    <t>Demo</t>
  </si>
  <si>
    <t>Remark</t>
  </si>
  <si>
    <t>3/4</t>
  </si>
  <si>
    <t>DETALLE_SOLICITUDES</t>
  </si>
  <si>
    <t>SolicitudRecursoId</t>
  </si>
  <si>
    <t>RecursoId</t>
  </si>
  <si>
    <t>Quantity</t>
  </si>
  <si>
    <t>QuantityAttended</t>
  </si>
  <si>
    <t>TipoSolicitudRecurso</t>
  </si>
  <si>
    <t>1 - Compra</t>
  </si>
  <si>
    <t>2 - Alquiler</t>
  </si>
  <si>
    <t>CostoTotal</t>
  </si>
  <si>
    <t>TipoSolicitudRecursoId</t>
  </si>
  <si>
    <t>DiasAlquiler</t>
  </si>
  <si>
    <t>CostoUnitario</t>
  </si>
  <si>
    <t>1 NIVEL</t>
  </si>
  <si>
    <t>Dias</t>
  </si>
  <si>
    <t>Status</t>
  </si>
  <si>
    <t>% Completado</t>
  </si>
  <si>
    <t>C</t>
  </si>
  <si>
    <t>2 NIVELES</t>
  </si>
  <si>
    <t>TAREA # 01</t>
  </si>
  <si>
    <t>SUB_TAREA 01</t>
  </si>
  <si>
    <t>SUB_TAREA 02</t>
  </si>
  <si>
    <t>SUB_TAREA 03</t>
  </si>
  <si>
    <t>SUB_TAREA 04</t>
  </si>
  <si>
    <t>SUB_TAREA 05</t>
  </si>
  <si>
    <t>SUB_TAREA 06</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</si>
</sst>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11"/>
      <color theme="1"/>
      <name val="Calibri"/>
      <family val="2"/>
      <scheme val="minor"/>
    </font>
    <font>
      <u/>
      <sz val="11"/>
      <color theme="10"/>
      <name val="Calibri"/>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0" tint="-0.249977111117893"/>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3">
    <xf numFmtId="0" fontId="0" fillId="0" borderId="0"/>
    <xf numFmtId="9" fontId="1" fillId="0" borderId="0" applyFont="0" applyFill="0" applyBorder="0" applyAlignment="0" applyProtection="0"/>
    <xf numFmtId="0" fontId="2" fillId="0" borderId="0" applyNumberFormat="0" applyFill="0" applyBorder="0" applyAlignment="0" applyProtection="0"/>
  </cellStyleXfs>
  <cellXfs count="33">
    <xf numFmtId="0" fontId="0" fillId="0" borderId="0" xfId="0"/>
    <xf numFmtId="0" fontId="0" fillId="0" borderId="0" xfId="0" applyAlignment="1">
      <alignment vertical="center"/>
    </xf>
    <xf numFmtId="0" fontId="0" fillId="2" borderId="0" xfId="0" applyFill="1"/>
    <xf numFmtId="0" fontId="0" fillId="3" borderId="0" xfId="0" applyFill="1"/>
    <xf numFmtId="16" fontId="0" fillId="0" borderId="0" xfId="0" quotePrefix="1" applyNumberFormat="1" applyAlignment="1">
      <alignment horizontal="center"/>
    </xf>
    <xf numFmtId="0" fontId="0" fillId="0" borderId="0" xfId="0" applyAlignment="1">
      <alignment horizontal="center"/>
    </xf>
    <xf numFmtId="14" fontId="0" fillId="2" borderId="0" xfId="0" applyNumberFormat="1" applyFill="1" applyAlignment="1">
      <alignment horizontal="center"/>
    </xf>
    <xf numFmtId="0" fontId="0" fillId="0" borderId="0" xfId="0" quotePrefix="1"/>
    <xf numFmtId="0" fontId="0" fillId="0" borderId="0" xfId="0" quotePrefix="1" applyAlignment="1">
      <alignment horizontal="center"/>
    </xf>
    <xf numFmtId="14" fontId="0" fillId="0" borderId="0" xfId="0" applyNumberFormat="1" applyAlignment="1">
      <alignment horizontal="center"/>
    </xf>
    <xf numFmtId="0" fontId="0" fillId="3" borderId="0" xfId="0" applyFill="1" applyAlignment="1">
      <alignment horizontal="center"/>
    </xf>
    <xf numFmtId="0" fontId="2" fillId="0" borderId="0" xfId="2" applyAlignment="1">
      <alignment horizontal="center"/>
    </xf>
    <xf numFmtId="0" fontId="0" fillId="2" borderId="0" xfId="0" applyFill="1" applyAlignment="1">
      <alignment horizontal="center"/>
    </xf>
    <xf numFmtId="0" fontId="0" fillId="0" borderId="0" xfId="0" applyAlignment="1"/>
    <xf numFmtId="10" fontId="0" fillId="0" borderId="0" xfId="1" applyNumberFormat="1" applyFont="1"/>
    <xf numFmtId="10" fontId="0" fillId="0" borderId="0" xfId="0" applyNumberFormat="1"/>
    <xf numFmtId="10" fontId="0" fillId="2" borderId="0" xfId="0" applyNumberFormat="1" applyFill="1" applyAlignment="1">
      <alignment horizontal="center"/>
    </xf>
    <xf numFmtId="0" fontId="0" fillId="0" borderId="1" xfId="0" applyBorder="1" applyAlignment="1">
      <alignment horizontal="center"/>
    </xf>
    <xf numFmtId="0" fontId="0" fillId="0" borderId="0" xfId="0"/>
    <xf numFmtId="0" fontId="0" fillId="0" borderId="2" xfId="0" applyBorder="1" applyAlignment="1">
      <alignment horizontal="center"/>
    </xf>
    <xf numFmtId="10" fontId="0" fillId="0" borderId="2" xfId="0" applyNumberFormat="1" applyBorder="1" applyAlignment="1">
      <alignment horizontal="center"/>
    </xf>
    <xf numFmtId="10" fontId="0" fillId="0" borderId="3" xfId="0" applyNumberFormat="1" applyBorder="1"/>
    <xf numFmtId="0" fontId="0" fillId="0" borderId="4" xfId="0" applyBorder="1"/>
    <xf numFmtId="0" fontId="0" fillId="0" borderId="0" xfId="0" applyBorder="1"/>
    <xf numFmtId="0" fontId="0" fillId="0" borderId="0" xfId="0" applyBorder="1" applyAlignment="1">
      <alignment horizontal="center"/>
    </xf>
    <xf numFmtId="10" fontId="0" fillId="0" borderId="0" xfId="0" applyNumberFormat="1" applyBorder="1"/>
    <xf numFmtId="10" fontId="0" fillId="0" borderId="5" xfId="0" applyNumberFormat="1" applyBorder="1"/>
    <xf numFmtId="0" fontId="0" fillId="0" borderId="6" xfId="0" applyBorder="1"/>
    <xf numFmtId="0" fontId="0" fillId="0" borderId="7" xfId="0" applyBorder="1"/>
    <xf numFmtId="0" fontId="0" fillId="0" borderId="7" xfId="0" applyBorder="1" applyAlignment="1">
      <alignment horizontal="center"/>
    </xf>
    <xf numFmtId="10" fontId="0" fillId="0" borderId="7" xfId="0" applyNumberFormat="1" applyBorder="1"/>
    <xf numFmtId="10" fontId="0" fillId="0" borderId="8" xfId="0" applyNumberFormat="1" applyBorder="1"/>
    <xf numFmtId="0" fontId="0" fillId="0" borderId="2" xfId="0" applyBorder="1" applyAlignment="1">
      <alignment horizontal="center"/>
    </xf>
  </cellXfs>
  <cellStyles count="3">
    <cellStyle name="Hipervínculo" xfId="2" builtinId="8"/>
    <cellStyle name="Normal" xfId="0" builtinId="0"/>
    <cellStyle name="Porcentaj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admin@indra.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W25"/>
  <sheetViews>
    <sheetView tabSelected="1" workbookViewId="0">
      <selection activeCell="H30" sqref="H30"/>
    </sheetView>
  </sheetViews>
  <sheetFormatPr baseColWidth="10" defaultRowHeight="15" x14ac:dyDescent="0.25"/>
  <cols>
    <col min="1" max="1" width="5.7109375" customWidth="1"/>
    <col min="2" max="2" width="20.5703125" bestFit="1" customWidth="1"/>
    <col min="3" max="3" width="2.7109375" bestFit="1" customWidth="1"/>
    <col min="4" max="4" width="16.42578125" bestFit="1" customWidth="1"/>
    <col min="5" max="5" width="14.5703125" bestFit="1" customWidth="1"/>
    <col min="6" max="6" width="20.140625" bestFit="1" customWidth="1"/>
    <col min="7" max="7" width="17.28515625" bestFit="1" customWidth="1"/>
    <col min="8" max="8" width="33.28515625" bestFit="1" customWidth="1"/>
    <col min="9" max="9" width="19.7109375" bestFit="1" customWidth="1"/>
    <col min="10" max="10" width="10.85546875" bestFit="1" customWidth="1"/>
    <col min="11" max="11" width="14" bestFit="1" customWidth="1"/>
    <col min="12" max="12" width="10.5703125" bestFit="1" customWidth="1"/>
    <col min="13" max="13" width="14.42578125" bestFit="1" customWidth="1"/>
    <col min="14" max="15" width="14" bestFit="1" customWidth="1"/>
    <col min="16" max="16" width="17.42578125" bestFit="1" customWidth="1"/>
    <col min="17" max="17" width="11" bestFit="1" customWidth="1"/>
    <col min="18" max="18" width="9.7109375" bestFit="1" customWidth="1"/>
    <col min="19" max="19" width="14.42578125" bestFit="1" customWidth="1"/>
    <col min="20" max="21" width="8.85546875" bestFit="1" customWidth="1"/>
    <col min="22" max="22" width="45.28515625" bestFit="1" customWidth="1"/>
    <col min="23" max="24" width="255.7109375" bestFit="1" customWidth="1"/>
  </cols>
  <sheetData>
    <row r="1" spans="2:23" x14ac:dyDescent="0.25">
      <c r="B1" t="s">
        <v>40</v>
      </c>
      <c r="C1" s="2"/>
      <c r="E1" s="5" t="s">
        <v>42</v>
      </c>
      <c r="F1" s="5" t="s">
        <v>49</v>
      </c>
      <c r="G1" s="5" t="s">
        <v>54</v>
      </c>
      <c r="H1" s="5" t="s">
        <v>59</v>
      </c>
      <c r="I1" s="5" t="s">
        <v>79</v>
      </c>
    </row>
    <row r="2" spans="2:23" x14ac:dyDescent="0.25">
      <c r="B2" t="s">
        <v>41</v>
      </c>
      <c r="C2" s="3"/>
      <c r="E2" t="s">
        <v>43</v>
      </c>
      <c r="F2" t="s">
        <v>50</v>
      </c>
      <c r="G2" t="s">
        <v>55</v>
      </c>
      <c r="H2" s="5" t="s">
        <v>60</v>
      </c>
      <c r="I2" s="5" t="s">
        <v>80</v>
      </c>
    </row>
    <row r="3" spans="2:23" x14ac:dyDescent="0.25">
      <c r="E3" t="s">
        <v>44</v>
      </c>
      <c r="F3" t="s">
        <v>51</v>
      </c>
      <c r="G3" t="s">
        <v>56</v>
      </c>
      <c r="H3" s="5" t="s">
        <v>61</v>
      </c>
      <c r="I3" s="5" t="s">
        <v>81</v>
      </c>
    </row>
    <row r="4" spans="2:23" x14ac:dyDescent="0.25">
      <c r="E4" t="s">
        <v>45</v>
      </c>
      <c r="F4" t="s">
        <v>52</v>
      </c>
      <c r="G4" t="s">
        <v>57</v>
      </c>
      <c r="H4" t="s">
        <v>62</v>
      </c>
    </row>
    <row r="5" spans="2:23" x14ac:dyDescent="0.25">
      <c r="E5" t="s">
        <v>46</v>
      </c>
      <c r="H5" t="s">
        <v>63</v>
      </c>
    </row>
    <row r="6" spans="2:23" x14ac:dyDescent="0.25">
      <c r="E6" t="s">
        <v>47</v>
      </c>
    </row>
    <row r="7" spans="2:23" x14ac:dyDescent="0.25">
      <c r="H7" s="7" t="s">
        <v>64</v>
      </c>
      <c r="K7" s="8" t="s">
        <v>58</v>
      </c>
    </row>
    <row r="8" spans="2:23" x14ac:dyDescent="0.25">
      <c r="B8" t="s">
        <v>37</v>
      </c>
      <c r="C8" t="s">
        <v>13</v>
      </c>
      <c r="D8" t="s">
        <v>12</v>
      </c>
      <c r="E8" t="s">
        <v>16</v>
      </c>
      <c r="F8" t="s">
        <v>53</v>
      </c>
      <c r="G8" t="s">
        <v>17</v>
      </c>
      <c r="H8" s="2" t="s">
        <v>18</v>
      </c>
      <c r="I8" s="3" t="s">
        <v>19</v>
      </c>
      <c r="J8" t="s">
        <v>20</v>
      </c>
      <c r="K8" t="s">
        <v>21</v>
      </c>
      <c r="L8" t="s">
        <v>22</v>
      </c>
      <c r="M8" t="s">
        <v>23</v>
      </c>
      <c r="N8" t="s">
        <v>24</v>
      </c>
      <c r="O8" t="s">
        <v>25</v>
      </c>
      <c r="P8" t="s">
        <v>26</v>
      </c>
      <c r="Q8" t="s">
        <v>27</v>
      </c>
      <c r="R8" t="s">
        <v>28</v>
      </c>
      <c r="S8" s="3" t="s">
        <v>29</v>
      </c>
      <c r="T8" s="2" t="s">
        <v>30</v>
      </c>
      <c r="U8" s="2" t="s">
        <v>31</v>
      </c>
      <c r="V8" t="s">
        <v>14</v>
      </c>
      <c r="W8" t="s">
        <v>15</v>
      </c>
    </row>
    <row r="9" spans="2:23" x14ac:dyDescent="0.25">
      <c r="C9" s="5">
        <v>1</v>
      </c>
      <c r="D9" s="5" t="s">
        <v>33</v>
      </c>
      <c r="E9" s="13">
        <v>1000</v>
      </c>
      <c r="F9" s="13">
        <v>0</v>
      </c>
      <c r="G9" s="9">
        <v>43313</v>
      </c>
      <c r="H9" s="6">
        <f>I17</f>
        <v>43328</v>
      </c>
      <c r="I9" s="10">
        <v>2</v>
      </c>
      <c r="J9" s="5">
        <v>1</v>
      </c>
      <c r="K9" s="5">
        <v>1</v>
      </c>
      <c r="L9" s="5">
        <v>1</v>
      </c>
      <c r="M9" s="5">
        <v>1</v>
      </c>
      <c r="N9" s="5">
        <v>1</v>
      </c>
      <c r="O9" s="5">
        <v>1</v>
      </c>
      <c r="P9" s="11" t="s">
        <v>36</v>
      </c>
      <c r="Q9" s="9">
        <f>G9</f>
        <v>43313</v>
      </c>
      <c r="R9" s="9">
        <f>Q9</f>
        <v>43313</v>
      </c>
      <c r="S9" s="10">
        <v>1</v>
      </c>
      <c r="T9" s="12">
        <f>SUM(G13:G17)</f>
        <v>15</v>
      </c>
      <c r="U9" s="16">
        <f>SUM(N13:N17)</f>
        <v>0</v>
      </c>
      <c r="V9" t="s">
        <v>34</v>
      </c>
      <c r="W9" t="s">
        <v>35</v>
      </c>
    </row>
    <row r="11" spans="2:23" x14ac:dyDescent="0.25">
      <c r="J11" s="4" t="s">
        <v>48</v>
      </c>
    </row>
    <row r="12" spans="2:23" x14ac:dyDescent="0.25">
      <c r="B12" t="s">
        <v>11</v>
      </c>
      <c r="C12" t="s">
        <v>13</v>
      </c>
      <c r="D12" t="s">
        <v>14</v>
      </c>
      <c r="E12" t="s">
        <v>38</v>
      </c>
      <c r="F12" t="s">
        <v>29</v>
      </c>
      <c r="G12" t="s">
        <v>30</v>
      </c>
      <c r="H12" s="2" t="s">
        <v>17</v>
      </c>
      <c r="I12" s="2" t="s">
        <v>18</v>
      </c>
      <c r="J12" t="s">
        <v>21</v>
      </c>
      <c r="K12" t="s">
        <v>24</v>
      </c>
      <c r="L12" t="s">
        <v>39</v>
      </c>
      <c r="M12" s="5" t="s">
        <v>65</v>
      </c>
      <c r="N12" s="5" t="s">
        <v>66</v>
      </c>
    </row>
    <row r="13" spans="2:23" x14ac:dyDescent="0.25">
      <c r="C13" s="5">
        <v>1</v>
      </c>
      <c r="D13" s="1" t="s">
        <v>67</v>
      </c>
      <c r="E13" s="5">
        <v>1</v>
      </c>
      <c r="F13" s="5">
        <v>1</v>
      </c>
      <c r="G13" s="5">
        <v>1</v>
      </c>
      <c r="H13" s="6">
        <f>G9</f>
        <v>43313</v>
      </c>
      <c r="I13" s="6">
        <f>H13+G13</f>
        <v>43314</v>
      </c>
      <c r="J13" s="5">
        <v>3</v>
      </c>
      <c r="K13" s="5">
        <v>2</v>
      </c>
      <c r="L13" s="5">
        <v>1</v>
      </c>
      <c r="M13" s="14">
        <f>G13/$T$9</f>
        <v>6.6666666666666666E-2</v>
      </c>
      <c r="N13" s="14">
        <f>IF(J13=2,M13/100,0)</f>
        <v>0</v>
      </c>
    </row>
    <row r="14" spans="2:23" x14ac:dyDescent="0.25">
      <c r="C14" s="5">
        <v>2</v>
      </c>
      <c r="D14" s="1" t="s">
        <v>68</v>
      </c>
      <c r="E14" s="5">
        <v>2</v>
      </c>
      <c r="F14" s="5">
        <v>1</v>
      </c>
      <c r="G14" s="5">
        <v>2</v>
      </c>
      <c r="H14" s="6">
        <f>I13</f>
        <v>43314</v>
      </c>
      <c r="I14" s="6">
        <f t="shared" ref="I14:I17" si="0">H14+G14</f>
        <v>43316</v>
      </c>
      <c r="J14" s="5">
        <v>3</v>
      </c>
      <c r="K14" s="5">
        <v>3</v>
      </c>
      <c r="L14" s="5">
        <v>1</v>
      </c>
      <c r="M14" s="14">
        <f t="shared" ref="M14:M17" si="1">G14/$T$9</f>
        <v>0.13333333333333333</v>
      </c>
      <c r="N14" s="14">
        <f t="shared" ref="N14:N17" si="2">IF(J14=2,M14/100,0)</f>
        <v>0</v>
      </c>
    </row>
    <row r="15" spans="2:23" x14ac:dyDescent="0.25">
      <c r="C15" s="5">
        <v>3</v>
      </c>
      <c r="D15" s="1" t="s">
        <v>69</v>
      </c>
      <c r="E15" s="5">
        <v>3</v>
      </c>
      <c r="F15" s="5">
        <v>1</v>
      </c>
      <c r="G15" s="5">
        <v>3</v>
      </c>
      <c r="H15" s="6">
        <f t="shared" ref="H15:H17" si="3">I14</f>
        <v>43316</v>
      </c>
      <c r="I15" s="6">
        <f t="shared" si="0"/>
        <v>43319</v>
      </c>
      <c r="J15" s="5">
        <v>3</v>
      </c>
      <c r="K15" s="5">
        <v>4</v>
      </c>
      <c r="L15" s="5">
        <v>1</v>
      </c>
      <c r="M15" s="14">
        <f t="shared" si="1"/>
        <v>0.2</v>
      </c>
      <c r="N15" s="14">
        <f t="shared" si="2"/>
        <v>0</v>
      </c>
    </row>
    <row r="16" spans="2:23" x14ac:dyDescent="0.25">
      <c r="C16" s="5">
        <v>4</v>
      </c>
      <c r="D16" s="1" t="s">
        <v>70</v>
      </c>
      <c r="E16" s="5">
        <v>4</v>
      </c>
      <c r="F16" s="5">
        <v>1</v>
      </c>
      <c r="G16" s="5">
        <v>4</v>
      </c>
      <c r="H16" s="6">
        <f t="shared" si="3"/>
        <v>43319</v>
      </c>
      <c r="I16" s="6">
        <f t="shared" si="0"/>
        <v>43323</v>
      </c>
      <c r="J16" s="5">
        <v>3</v>
      </c>
      <c r="K16" s="5">
        <v>5</v>
      </c>
      <c r="L16" s="5">
        <v>1</v>
      </c>
      <c r="M16" s="14">
        <f t="shared" si="1"/>
        <v>0.26666666666666666</v>
      </c>
      <c r="N16" s="14">
        <f t="shared" si="2"/>
        <v>0</v>
      </c>
    </row>
    <row r="17" spans="2:14" x14ac:dyDescent="0.25">
      <c r="C17" s="5">
        <v>5</v>
      </c>
      <c r="D17" s="1" t="s">
        <v>71</v>
      </c>
      <c r="E17" s="5">
        <v>5</v>
      </c>
      <c r="F17" s="5">
        <v>1</v>
      </c>
      <c r="G17" s="5">
        <v>5</v>
      </c>
      <c r="H17" s="6">
        <f t="shared" si="3"/>
        <v>43323</v>
      </c>
      <c r="I17" s="6">
        <f t="shared" si="0"/>
        <v>43328</v>
      </c>
      <c r="J17" s="5">
        <v>3</v>
      </c>
      <c r="K17" s="5">
        <v>6</v>
      </c>
      <c r="L17" s="5">
        <v>1</v>
      </c>
      <c r="M17" s="14">
        <f t="shared" si="1"/>
        <v>0.33333333333333331</v>
      </c>
      <c r="N17" s="14">
        <f t="shared" si="2"/>
        <v>0</v>
      </c>
    </row>
    <row r="18" spans="2:14" x14ac:dyDescent="0.25">
      <c r="C18" s="5"/>
      <c r="D18" s="1"/>
      <c r="E18" s="5"/>
      <c r="F18" s="5"/>
      <c r="G18" s="5"/>
      <c r="H18" s="1"/>
      <c r="I18" s="1"/>
      <c r="J18" s="5"/>
      <c r="K18" s="5"/>
      <c r="L18" s="5"/>
      <c r="M18" s="14"/>
      <c r="N18" s="14"/>
    </row>
    <row r="19" spans="2:14" x14ac:dyDescent="0.25">
      <c r="G19" s="8" t="s">
        <v>73</v>
      </c>
      <c r="N19" s="15"/>
    </row>
    <row r="20" spans="2:14" x14ac:dyDescent="0.25">
      <c r="B20" t="s">
        <v>32</v>
      </c>
      <c r="C20" t="s">
        <v>13</v>
      </c>
      <c r="D20" t="s">
        <v>39</v>
      </c>
      <c r="E20" t="s">
        <v>27</v>
      </c>
      <c r="F20" t="s">
        <v>20</v>
      </c>
      <c r="G20" t="s">
        <v>21</v>
      </c>
      <c r="H20" t="s">
        <v>24</v>
      </c>
      <c r="I20" t="s">
        <v>72</v>
      </c>
    </row>
    <row r="21" spans="2:14" x14ac:dyDescent="0.25">
      <c r="C21" s="5">
        <v>1</v>
      </c>
      <c r="D21" s="5">
        <v>1</v>
      </c>
      <c r="E21" s="9">
        <v>43313</v>
      </c>
      <c r="F21" s="5">
        <v>3</v>
      </c>
      <c r="G21" s="5">
        <v>3</v>
      </c>
      <c r="H21" s="5">
        <f>N9</f>
        <v>1</v>
      </c>
    </row>
    <row r="22" spans="2:14" x14ac:dyDescent="0.25">
      <c r="C22" s="5"/>
      <c r="D22" s="5"/>
      <c r="E22" s="9"/>
      <c r="F22" s="5"/>
      <c r="G22" s="5"/>
      <c r="H22" s="5"/>
    </row>
    <row r="24" spans="2:14" x14ac:dyDescent="0.25">
      <c r="B24" t="s">
        <v>74</v>
      </c>
      <c r="C24" t="s">
        <v>13</v>
      </c>
      <c r="D24" t="s">
        <v>75</v>
      </c>
      <c r="E24" t="s">
        <v>76</v>
      </c>
      <c r="F24" t="s">
        <v>77</v>
      </c>
      <c r="G24" t="s">
        <v>78</v>
      </c>
      <c r="H24" t="s">
        <v>83</v>
      </c>
      <c r="I24" t="s">
        <v>84</v>
      </c>
      <c r="J24" t="s">
        <v>85</v>
      </c>
      <c r="K24" t="s">
        <v>82</v>
      </c>
    </row>
    <row r="25" spans="2:14" x14ac:dyDescent="0.25">
      <c r="C25">
        <v>1</v>
      </c>
      <c r="D25">
        <v>1</v>
      </c>
      <c r="E25">
        <v>1</v>
      </c>
      <c r="F25">
        <v>20</v>
      </c>
      <c r="G25">
        <v>0</v>
      </c>
    </row>
  </sheetData>
  <hyperlinks>
    <hyperlink ref="P9"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22"/>
  <sheetViews>
    <sheetView workbookViewId="0">
      <selection activeCell="I12" sqref="I12"/>
    </sheetView>
  </sheetViews>
  <sheetFormatPr baseColWidth="10" defaultRowHeight="15" x14ac:dyDescent="0.25"/>
  <cols>
    <col min="7" max="7" width="13.85546875" bestFit="1" customWidth="1"/>
  </cols>
  <sheetData>
    <row r="1" spans="2:7" ht="15.75" thickBot="1" x14ac:dyDescent="0.3"/>
    <row r="2" spans="2:7" x14ac:dyDescent="0.25">
      <c r="B2" s="17" t="s">
        <v>86</v>
      </c>
      <c r="C2" s="32"/>
      <c r="D2" s="19" t="s">
        <v>87</v>
      </c>
      <c r="E2" s="20" t="s">
        <v>65</v>
      </c>
      <c r="F2" s="19" t="s">
        <v>88</v>
      </c>
      <c r="G2" s="21" t="s">
        <v>89</v>
      </c>
    </row>
    <row r="3" spans="2:7" x14ac:dyDescent="0.25">
      <c r="B3" s="22" t="s">
        <v>0</v>
      </c>
      <c r="C3" s="23"/>
      <c r="D3" s="24">
        <v>24</v>
      </c>
      <c r="E3" s="25">
        <f>SUM(E4:E13)</f>
        <v>1</v>
      </c>
      <c r="F3" s="24"/>
      <c r="G3" s="26">
        <f>SUM(G4:G13)</f>
        <v>1</v>
      </c>
    </row>
    <row r="4" spans="2:7" x14ac:dyDescent="0.25">
      <c r="B4" s="22"/>
      <c r="C4" s="23" t="s">
        <v>1</v>
      </c>
      <c r="D4" s="24">
        <v>2</v>
      </c>
      <c r="E4" s="25">
        <f>D4/$D$3</f>
        <v>8.3333333333333329E-2</v>
      </c>
      <c r="F4" s="24" t="s">
        <v>90</v>
      </c>
      <c r="G4" s="26">
        <f>IF(F4="C",E4/$E$3,0)</f>
        <v>8.3333333333333329E-2</v>
      </c>
    </row>
    <row r="5" spans="2:7" x14ac:dyDescent="0.25">
      <c r="B5" s="22"/>
      <c r="C5" s="23" t="s">
        <v>2</v>
      </c>
      <c r="D5" s="24">
        <v>3</v>
      </c>
      <c r="E5" s="25">
        <f t="shared" ref="E5:E13" si="0">D5/$D$3</f>
        <v>0.125</v>
      </c>
      <c r="F5" s="24" t="s">
        <v>90</v>
      </c>
      <c r="G5" s="26">
        <f t="shared" ref="G5:G13" si="1">IF(F5="C",E5/$E$3,0)</f>
        <v>0.125</v>
      </c>
    </row>
    <row r="6" spans="2:7" x14ac:dyDescent="0.25">
      <c r="B6" s="22"/>
      <c r="C6" s="23" t="s">
        <v>3</v>
      </c>
      <c r="D6" s="24">
        <v>4</v>
      </c>
      <c r="E6" s="25">
        <f t="shared" si="0"/>
        <v>0.16666666666666666</v>
      </c>
      <c r="F6" s="24" t="s">
        <v>90</v>
      </c>
      <c r="G6" s="26">
        <f t="shared" si="1"/>
        <v>0.16666666666666666</v>
      </c>
    </row>
    <row r="7" spans="2:7" x14ac:dyDescent="0.25">
      <c r="B7" s="22"/>
      <c r="C7" s="23" t="s">
        <v>4</v>
      </c>
      <c r="D7" s="24">
        <v>5</v>
      </c>
      <c r="E7" s="25">
        <f t="shared" si="0"/>
        <v>0.20833333333333334</v>
      </c>
      <c r="F7" s="24" t="s">
        <v>90</v>
      </c>
      <c r="G7" s="26">
        <f t="shared" si="1"/>
        <v>0.20833333333333334</v>
      </c>
    </row>
    <row r="8" spans="2:7" x14ac:dyDescent="0.25">
      <c r="B8" s="22"/>
      <c r="C8" s="23" t="s">
        <v>5</v>
      </c>
      <c r="D8" s="24">
        <v>1.5</v>
      </c>
      <c r="E8" s="25">
        <f t="shared" si="0"/>
        <v>6.25E-2</v>
      </c>
      <c r="F8" s="24" t="s">
        <v>90</v>
      </c>
      <c r="G8" s="26">
        <f t="shared" si="1"/>
        <v>6.25E-2</v>
      </c>
    </row>
    <row r="9" spans="2:7" x14ac:dyDescent="0.25">
      <c r="B9" s="22"/>
      <c r="C9" s="23" t="s">
        <v>6</v>
      </c>
      <c r="D9" s="24">
        <v>0.5</v>
      </c>
      <c r="E9" s="25">
        <f t="shared" si="0"/>
        <v>2.0833333333333332E-2</v>
      </c>
      <c r="F9" s="24" t="s">
        <v>90</v>
      </c>
      <c r="G9" s="26">
        <f t="shared" si="1"/>
        <v>2.0833333333333332E-2</v>
      </c>
    </row>
    <row r="10" spans="2:7" x14ac:dyDescent="0.25">
      <c r="B10" s="22"/>
      <c r="C10" s="23" t="s">
        <v>7</v>
      </c>
      <c r="D10" s="24">
        <v>2.2999999999999998</v>
      </c>
      <c r="E10" s="25">
        <f t="shared" si="0"/>
        <v>9.5833333333333326E-2</v>
      </c>
      <c r="F10" s="24" t="s">
        <v>90</v>
      </c>
      <c r="G10" s="26">
        <f t="shared" si="1"/>
        <v>9.5833333333333326E-2</v>
      </c>
    </row>
    <row r="11" spans="2:7" x14ac:dyDescent="0.25">
      <c r="B11" s="22"/>
      <c r="C11" s="23" t="s">
        <v>8</v>
      </c>
      <c r="D11" s="24">
        <v>1.7</v>
      </c>
      <c r="E11" s="25">
        <f t="shared" si="0"/>
        <v>7.0833333333333331E-2</v>
      </c>
      <c r="F11" s="24" t="s">
        <v>90</v>
      </c>
      <c r="G11" s="26">
        <f t="shared" si="1"/>
        <v>7.0833333333333331E-2</v>
      </c>
    </row>
    <row r="12" spans="2:7" x14ac:dyDescent="0.25">
      <c r="B12" s="22"/>
      <c r="C12" s="23" t="s">
        <v>9</v>
      </c>
      <c r="D12" s="24">
        <v>1</v>
      </c>
      <c r="E12" s="25">
        <f t="shared" si="0"/>
        <v>4.1666666666666664E-2</v>
      </c>
      <c r="F12" s="24" t="s">
        <v>90</v>
      </c>
      <c r="G12" s="26">
        <f t="shared" si="1"/>
        <v>4.1666666666666664E-2</v>
      </c>
    </row>
    <row r="13" spans="2:7" ht="15.75" thickBot="1" x14ac:dyDescent="0.3">
      <c r="B13" s="27"/>
      <c r="C13" s="28" t="s">
        <v>10</v>
      </c>
      <c r="D13" s="29">
        <v>3</v>
      </c>
      <c r="E13" s="30">
        <f t="shared" si="0"/>
        <v>0.125</v>
      </c>
      <c r="F13" s="29" t="s">
        <v>90</v>
      </c>
      <c r="G13" s="31">
        <f t="shared" si="1"/>
        <v>0.125</v>
      </c>
    </row>
    <row r="14" spans="2:7" ht="15.75" thickBot="1" x14ac:dyDescent="0.3">
      <c r="B14" s="18"/>
      <c r="C14" s="18"/>
      <c r="D14" s="18"/>
      <c r="E14" s="18"/>
      <c r="F14" s="18"/>
      <c r="G14" s="18"/>
    </row>
    <row r="15" spans="2:7" x14ac:dyDescent="0.25">
      <c r="B15" s="17" t="s">
        <v>91</v>
      </c>
      <c r="C15" s="32"/>
      <c r="D15" s="19" t="s">
        <v>87</v>
      </c>
      <c r="E15" s="20" t="s">
        <v>65</v>
      </c>
      <c r="F15" s="19" t="s">
        <v>88</v>
      </c>
      <c r="G15" s="21" t="s">
        <v>89</v>
      </c>
    </row>
    <row r="16" spans="2:7" x14ac:dyDescent="0.25">
      <c r="B16" s="22" t="s">
        <v>92</v>
      </c>
      <c r="C16" s="23"/>
      <c r="D16" s="24">
        <v>16</v>
      </c>
      <c r="E16" s="25">
        <f>SUM(E17:E22)</f>
        <v>1</v>
      </c>
      <c r="F16" s="24"/>
      <c r="G16" s="26">
        <f>SUM(G17:G22)</f>
        <v>1</v>
      </c>
    </row>
    <row r="17" spans="2:7" x14ac:dyDescent="0.25">
      <c r="B17" s="22"/>
      <c r="C17" s="23" t="s">
        <v>93</v>
      </c>
      <c r="D17" s="24">
        <v>2</v>
      </c>
      <c r="E17" s="25">
        <f>D17/$D$16</f>
        <v>0.125</v>
      </c>
      <c r="F17" s="24" t="s">
        <v>90</v>
      </c>
      <c r="G17" s="26">
        <f>IF(F17="C",E17/$E$16,0)</f>
        <v>0.125</v>
      </c>
    </row>
    <row r="18" spans="2:7" x14ac:dyDescent="0.25">
      <c r="B18" s="22"/>
      <c r="C18" s="23" t="s">
        <v>94</v>
      </c>
      <c r="D18" s="24">
        <v>0.5</v>
      </c>
      <c r="E18" s="25">
        <f t="shared" ref="E18:E22" si="2">D18/$D$16</f>
        <v>3.125E-2</v>
      </c>
      <c r="F18" s="24" t="s">
        <v>90</v>
      </c>
      <c r="G18" s="26">
        <f t="shared" ref="G18:G22" si="3">IF(F18="C",E18/$E$16,0)</f>
        <v>3.125E-2</v>
      </c>
    </row>
    <row r="19" spans="2:7" x14ac:dyDescent="0.25">
      <c r="B19" s="22"/>
      <c r="C19" s="23" t="s">
        <v>95</v>
      </c>
      <c r="D19" s="24">
        <v>1.5</v>
      </c>
      <c r="E19" s="25">
        <f t="shared" si="2"/>
        <v>9.375E-2</v>
      </c>
      <c r="F19" s="24" t="s">
        <v>90</v>
      </c>
      <c r="G19" s="26">
        <f t="shared" si="3"/>
        <v>9.375E-2</v>
      </c>
    </row>
    <row r="20" spans="2:7" x14ac:dyDescent="0.25">
      <c r="B20" s="22"/>
      <c r="C20" s="23" t="s">
        <v>96</v>
      </c>
      <c r="D20" s="24">
        <v>5</v>
      </c>
      <c r="E20" s="25">
        <f t="shared" si="2"/>
        <v>0.3125</v>
      </c>
      <c r="F20" s="24" t="s">
        <v>90</v>
      </c>
      <c r="G20" s="26">
        <f t="shared" si="3"/>
        <v>0.3125</v>
      </c>
    </row>
    <row r="21" spans="2:7" x14ac:dyDescent="0.25">
      <c r="B21" s="22"/>
      <c r="C21" s="23" t="s">
        <v>97</v>
      </c>
      <c r="D21" s="24">
        <v>3</v>
      </c>
      <c r="E21" s="25">
        <f t="shared" si="2"/>
        <v>0.1875</v>
      </c>
      <c r="F21" s="24" t="s">
        <v>90</v>
      </c>
      <c r="G21" s="26">
        <f t="shared" si="3"/>
        <v>0.1875</v>
      </c>
    </row>
    <row r="22" spans="2:7" ht="15.75" thickBot="1" x14ac:dyDescent="0.3">
      <c r="B22" s="27"/>
      <c r="C22" s="28" t="s">
        <v>98</v>
      </c>
      <c r="D22" s="29">
        <v>4</v>
      </c>
      <c r="E22" s="30">
        <f t="shared" si="2"/>
        <v>0.25</v>
      </c>
      <c r="F22" s="29" t="s">
        <v>90</v>
      </c>
      <c r="G22" s="31">
        <f t="shared" si="3"/>
        <v>0.25</v>
      </c>
    </row>
  </sheetData>
  <mergeCells count="2">
    <mergeCell ref="B15:C15"/>
    <mergeCell ref="B2:C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DATA</vt:lpstr>
      <vt:lpstr>CALCULO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Salas</dc:creator>
  <cp:lastModifiedBy>John Salas</cp:lastModifiedBy>
  <dcterms:created xsi:type="dcterms:W3CDTF">2018-08-29T21:46:13Z</dcterms:created>
  <dcterms:modified xsi:type="dcterms:W3CDTF">2018-08-29T23:38:11Z</dcterms:modified>
</cp:coreProperties>
</file>