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55" tabRatio="647" activeTab="2"/>
  </bookViews>
  <sheets>
    <sheet name="Summary" sheetId="15" r:id="rId1"/>
    <sheet name="Daily report" sheetId="13" state="hidden" r:id="rId2"/>
    <sheet name="Daily" sheetId="16" r:id="rId3"/>
  </sheets>
  <definedNames>
    <definedName name="_xlnm._FilterDatabase" localSheetId="2" hidden="1">Daily!$A$3:$J$38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6" l="1"/>
  <c r="I24" i="16" s="1"/>
  <c r="G18" i="16"/>
  <c r="H19" i="16"/>
  <c r="J19" i="16" s="1"/>
  <c r="G6" i="16"/>
  <c r="G12" i="16"/>
  <c r="G25" i="16"/>
  <c r="H36" i="16"/>
  <c r="I36" i="16" s="1"/>
  <c r="H35" i="16"/>
  <c r="I35" i="16" s="1"/>
  <c r="H32" i="16"/>
  <c r="I32" i="16" s="1"/>
  <c r="H31" i="16"/>
  <c r="I31" i="16" s="1"/>
  <c r="H28" i="16"/>
  <c r="I28" i="16" s="1"/>
  <c r="H27" i="16"/>
  <c r="I27" i="16" s="1"/>
  <c r="H26" i="16"/>
  <c r="I26" i="16" s="1"/>
  <c r="H38" i="16"/>
  <c r="I38" i="16" s="1"/>
  <c r="H37" i="16"/>
  <c r="I37" i="16" s="1"/>
  <c r="H34" i="16"/>
  <c r="I34" i="16" s="1"/>
  <c r="H33" i="16"/>
  <c r="I33" i="16" s="1"/>
  <c r="H30" i="16"/>
  <c r="I30" i="16" s="1"/>
  <c r="H29" i="16"/>
  <c r="I29" i="16" s="1"/>
  <c r="H23" i="16"/>
  <c r="I23" i="16" s="1"/>
  <c r="H22" i="16"/>
  <c r="I22" i="16" s="1"/>
  <c r="H21" i="16"/>
  <c r="I21" i="16" s="1"/>
  <c r="H20" i="16"/>
  <c r="I20" i="16" s="1"/>
  <c r="H17" i="16"/>
  <c r="I17" i="16" s="1"/>
  <c r="H16" i="16"/>
  <c r="H15" i="16"/>
  <c r="J15" i="16" s="1"/>
  <c r="H14" i="16"/>
  <c r="I14" i="16" s="1"/>
  <c r="H13" i="16"/>
  <c r="I13" i="16" s="1"/>
  <c r="H11" i="16"/>
  <c r="J11" i="16" s="1"/>
  <c r="H10" i="16"/>
  <c r="J10" i="16" s="1"/>
  <c r="H9" i="16"/>
  <c r="J9" i="16" s="1"/>
  <c r="H8" i="16"/>
  <c r="I8" i="16" s="1"/>
  <c r="H7" i="16"/>
  <c r="I7" i="16" s="1"/>
  <c r="I10" i="16" l="1"/>
  <c r="I11" i="16"/>
  <c r="J17" i="16"/>
  <c r="J28" i="16"/>
  <c r="J35" i="16"/>
  <c r="J29" i="16"/>
  <c r="J36" i="16"/>
  <c r="J26" i="16"/>
  <c r="J30" i="16"/>
  <c r="J37" i="16"/>
  <c r="J27" i="16"/>
  <c r="J32" i="16"/>
  <c r="J38" i="16"/>
  <c r="J22" i="16"/>
  <c r="I15" i="16"/>
  <c r="I9" i="16"/>
  <c r="J8" i="16"/>
  <c r="H6" i="16"/>
  <c r="I16" i="16"/>
  <c r="H12" i="16"/>
  <c r="H25" i="16"/>
  <c r="H18" i="16"/>
  <c r="I19" i="16"/>
  <c r="F9" i="15" l="1"/>
  <c r="J25" i="16"/>
  <c r="F8" i="15"/>
  <c r="J18" i="16"/>
  <c r="F7" i="15"/>
  <c r="J12" i="16"/>
  <c r="F6" i="15"/>
  <c r="J6" i="16"/>
  <c r="H5" i="16"/>
  <c r="H4" i="16"/>
  <c r="F4" i="15" l="1"/>
  <c r="I4" i="16"/>
  <c r="J4" i="16"/>
  <c r="I5" i="16"/>
  <c r="J5" i="16"/>
  <c r="F5" i="15"/>
  <c r="D4" i="16"/>
  <c r="F18" i="16" l="1"/>
  <c r="I18" i="16" s="1"/>
  <c r="F25" i="16"/>
  <c r="I25" i="16" s="1"/>
  <c r="F6" i="16"/>
  <c r="I6" i="16" s="1"/>
  <c r="F12" i="16"/>
  <c r="I12" i="16" s="1"/>
  <c r="E10" i="15"/>
  <c r="D10" i="15"/>
  <c r="K35" i="13"/>
  <c r="K34" i="13"/>
  <c r="K30" i="13"/>
  <c r="K26" i="13"/>
  <c r="K25" i="13"/>
  <c r="K37" i="13"/>
  <c r="K36" i="13"/>
  <c r="K33" i="13"/>
  <c r="K32" i="13"/>
  <c r="K31" i="13"/>
  <c r="K29" i="13"/>
  <c r="K28" i="13"/>
  <c r="K27" i="13"/>
  <c r="K23" i="13"/>
  <c r="K22" i="13"/>
  <c r="K21" i="13"/>
  <c r="K20" i="13"/>
  <c r="K19" i="13"/>
  <c r="K18" i="13"/>
  <c r="K16" i="13"/>
  <c r="K15" i="13"/>
  <c r="K14" i="13"/>
  <c r="K13" i="13"/>
  <c r="K12" i="13"/>
  <c r="K10" i="13"/>
  <c r="K9" i="13"/>
  <c r="K8" i="13"/>
  <c r="K7" i="13"/>
  <c r="K6" i="13"/>
  <c r="J11" i="13"/>
  <c r="J5" i="13"/>
  <c r="K4" i="13"/>
  <c r="G5" i="15" s="1"/>
  <c r="K3" i="13"/>
  <c r="I24" i="13"/>
  <c r="I17" i="13"/>
  <c r="I11" i="13"/>
  <c r="I5" i="13"/>
  <c r="K11" i="13" l="1"/>
  <c r="G7" i="15" s="1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4" i="13"/>
  <c r="L9" i="13"/>
  <c r="L8" i="13"/>
  <c r="L7" i="13"/>
  <c r="L15" i="13"/>
  <c r="L14" i="13"/>
  <c r="L13" i="13"/>
  <c r="L12" i="13"/>
  <c r="L10" i="13"/>
  <c r="H5" i="13"/>
  <c r="H11" i="13"/>
  <c r="H17" i="13"/>
  <c r="H24" i="13"/>
  <c r="K17" i="13" l="1"/>
  <c r="L6" i="13"/>
  <c r="L3" i="13"/>
  <c r="K5" i="13"/>
  <c r="L5" i="13" l="1"/>
  <c r="G6" i="15"/>
  <c r="L17" i="13"/>
  <c r="G8" i="15"/>
  <c r="L16" i="13"/>
  <c r="K24" i="13" l="1"/>
  <c r="L11" i="13"/>
  <c r="G17" i="13"/>
  <c r="F17" i="13"/>
  <c r="F24" i="13"/>
  <c r="G11" i="13"/>
  <c r="G5" i="13"/>
  <c r="L24" i="13" l="1"/>
  <c r="D3" i="13"/>
  <c r="F10" i="15" l="1"/>
  <c r="G10" i="15" s="1"/>
  <c r="G9" i="15"/>
  <c r="G24" i="13"/>
  <c r="F11" i="13" l="1"/>
  <c r="F5" i="13"/>
  <c r="H9" i="15" l="1"/>
  <c r="H8" i="15"/>
  <c r="H7" i="15"/>
  <c r="H6" i="15"/>
  <c r="H5" i="15"/>
  <c r="H4" i="15"/>
  <c r="G4" i="15"/>
</calcChain>
</file>

<file path=xl/sharedStrings.xml><?xml version="1.0" encoding="utf-8"?>
<sst xmlns="http://schemas.openxmlformats.org/spreadsheetml/2006/main" count="208" uniqueCount="59">
  <si>
    <t>#ASO</t>
  </si>
  <si>
    <t>#POSM</t>
  </si>
  <si>
    <t>Plan</t>
  </si>
  <si>
    <t>HCMC</t>
  </si>
  <si>
    <t>Tranh</t>
  </si>
  <si>
    <t>Sticker</t>
  </si>
  <si>
    <t>Binh Thuan</t>
  </si>
  <si>
    <t>Dong Nai</t>
  </si>
  <si>
    <t>Binh Duong</t>
  </si>
  <si>
    <t>Ba Ria Vung Tau</t>
  </si>
  <si>
    <t>Khanh Hoa</t>
  </si>
  <si>
    <t>HCMP</t>
  </si>
  <si>
    <t>MKU</t>
  </si>
  <si>
    <t>Location</t>
  </si>
  <si>
    <t>POSM</t>
  </si>
  <si>
    <t>#POSM TC</t>
  </si>
  <si>
    <t>#POSM còn lại</t>
  </si>
  <si>
    <t>Province</t>
  </si>
  <si>
    <t>Ho Chi Minh</t>
  </si>
  <si>
    <t>2017-12-18</t>
  </si>
  <si>
    <t>2017-12-16</t>
  </si>
  <si>
    <t>2017-12-19</t>
  </si>
  <si>
    <t>Start day</t>
  </si>
  <si>
    <t>Deadline</t>
  </si>
  <si>
    <t>An Giang</t>
  </si>
  <si>
    <t>Ben Tre</t>
  </si>
  <si>
    <t>Kien Giang</t>
  </si>
  <si>
    <t>Thanh pho Can Tho</t>
  </si>
  <si>
    <t>Tien Giang</t>
  </si>
  <si>
    <t>Vinh Long</t>
  </si>
  <si>
    <t>Bac Lieu</t>
  </si>
  <si>
    <t>Ca Mau</t>
  </si>
  <si>
    <t>Dong Thap</t>
  </si>
  <si>
    <t>Hau Giang</t>
  </si>
  <si>
    <t>Long An</t>
  </si>
  <si>
    <t>Soc Trang</t>
  </si>
  <si>
    <t>Tra Vinh</t>
  </si>
  <si>
    <t>Bao cáo ngày 28.12</t>
  </si>
  <si>
    <t>Tổng đã làm</t>
  </si>
  <si>
    <t>Bao cáo ngày 29.12</t>
  </si>
  <si>
    <t xml:space="preserve">Tổng </t>
  </si>
  <si>
    <t>Tổng #POSM</t>
  </si>
  <si>
    <t>Total POSM đã làm đến 27.12</t>
  </si>
  <si>
    <t>Tỷ lệ % đạt Cam kết đến ngày 5/1</t>
  </si>
  <si>
    <t>Bao cáo ngày 30.12</t>
  </si>
  <si>
    <t>Bao cáo ngày 31.12</t>
  </si>
  <si>
    <t>Tỷ lệ Đạt %/ tổng POSM</t>
  </si>
  <si>
    <t>TIMELINE LẮP ĐẶT (31.12 UPDATED)</t>
  </si>
  <si>
    <t>Báo cáo 2.1</t>
  </si>
  <si>
    <t>Số tới 1.1</t>
  </si>
  <si>
    <t>Tổng POSM đã làm</t>
  </si>
  <si>
    <t>Target #POSM</t>
  </si>
  <si>
    <t>Còn lại</t>
  </si>
  <si>
    <t>TIẾN ĐỘ UPDATE 2.1</t>
  </si>
  <si>
    <t>TIMELINE LẮP ĐẶT (2.1 UPDATED)</t>
  </si>
  <si>
    <t>Done</t>
  </si>
  <si>
    <t>mất 35 cái</t>
  </si>
  <si>
    <t>Hư hỏng 7 cái</t>
  </si>
  <si>
    <t>Hư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</si>
</sst>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\-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NumberForma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/>
    <xf numFmtId="0" fontId="0" fillId="0" borderId="0" xfId="0" applyNumberFormat="1" applyAlignment="1">
      <alignment vertical="center"/>
    </xf>
    <xf numFmtId="0" fontId="6" fillId="7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5" fillId="0" borderId="1" xfId="0" applyNumberFormat="1" applyFont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 vertical="center"/>
    </xf>
    <xf numFmtId="0" fontId="5" fillId="8" borderId="1" xfId="0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0" fontId="0" fillId="8" borderId="1" xfId="0" quotePrefix="1" applyNumberFormat="1" applyFill="1" applyBorder="1" applyAlignment="1">
      <alignment horizontal="center" vertical="center"/>
    </xf>
    <xf numFmtId="165" fontId="0" fillId="8" borderId="1" xfId="0" quotePrefix="1" applyNumberForma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64" fontId="3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7" borderId="1" xfId="0" applyNumberFormat="1" applyFill="1" applyBorder="1" applyAlignment="1">
      <alignment vertical="center"/>
    </xf>
    <xf numFmtId="0" fontId="0" fillId="3" borderId="1" xfId="0" applyFill="1" applyBorder="1" applyAlignment="1"/>
    <xf numFmtId="9" fontId="0" fillId="0" borderId="1" xfId="2" applyFont="1" applyBorder="1" applyAlignment="1">
      <alignment horizontal="center" vertical="center"/>
    </xf>
    <xf numFmtId="9" fontId="3" fillId="7" borderId="1" xfId="2" applyFont="1" applyFill="1" applyBorder="1" applyAlignment="1">
      <alignment horizontal="center"/>
    </xf>
    <xf numFmtId="9" fontId="3" fillId="7" borderId="1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/>
    </xf>
    <xf numFmtId="0" fontId="0" fillId="3" borderId="1" xfId="0" applyNumberFormat="1" applyFont="1" applyFill="1" applyBorder="1" applyAlignment="1"/>
    <xf numFmtId="9" fontId="0" fillId="3" borderId="1" xfId="2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9" fontId="0" fillId="10" borderId="1" xfId="2" applyFont="1" applyFill="1" applyBorder="1" applyAlignment="1">
      <alignment horizontal="center" vertical="center"/>
    </xf>
    <xf numFmtId="9" fontId="0" fillId="10" borderId="1" xfId="2" applyFont="1" applyFill="1" applyBorder="1" applyAlignment="1">
      <alignment horizontal="center"/>
    </xf>
    <xf numFmtId="0" fontId="0" fillId="0" borderId="1" xfId="0" applyNumberFormat="1" applyFont="1" applyBorder="1"/>
    <xf numFmtId="0" fontId="0" fillId="0" borderId="0" xfId="0" applyNumberFormat="1" applyFont="1"/>
    <xf numFmtId="9" fontId="5" fillId="3" borderId="1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164" fontId="4" fillId="8" borderId="1" xfId="1" applyNumberFormat="1" applyFont="1" applyFill="1" applyBorder="1" applyAlignment="1">
      <alignment horizontal="center"/>
    </xf>
    <xf numFmtId="164" fontId="5" fillId="8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0" fillId="3" borderId="1" xfId="0" applyNumberFormat="1" applyFont="1" applyFill="1" applyBorder="1"/>
    <xf numFmtId="164" fontId="0" fillId="3" borderId="1" xfId="0" applyNumberFormat="1" applyFont="1" applyFill="1" applyBorder="1" applyAlignment="1"/>
    <xf numFmtId="0" fontId="0" fillId="3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NumberFormat="1" applyFont="1" applyFill="1"/>
    <xf numFmtId="0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0" fillId="0" borderId="1" xfId="0" applyBorder="1"/>
    <xf numFmtId="164" fontId="0" fillId="11" borderId="1" xfId="0" applyNumberFormat="1" applyFont="1" applyFill="1" applyBorder="1" applyAlignment="1"/>
    <xf numFmtId="164" fontId="0" fillId="0" borderId="1" xfId="0" applyNumberFormat="1" applyBorder="1"/>
    <xf numFmtId="0" fontId="0" fillId="4" borderId="1" xfId="0" applyFill="1" applyBorder="1"/>
    <xf numFmtId="0" fontId="8" fillId="3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zoomScale="115" zoomScaleNormal="115" workbookViewId="0">
      <selection activeCell="G14" sqref="G14"/>
    </sheetView>
  </sheetViews>
  <sheetFormatPr defaultRowHeight="15" x14ac:dyDescent="0.25"/>
  <cols>
    <col min="1" max="1" width="2.7109375" customWidth="1"/>
    <col min="2" max="2" width="7.42578125" customWidth="1"/>
    <col min="3" max="3" width="10.5703125" customWidth="1"/>
    <col min="4" max="8" width="9.140625" customWidth="1"/>
    <col min="9" max="9" width="13.7109375" customWidth="1"/>
    <col min="10" max="10" width="14.140625" customWidth="1"/>
  </cols>
  <sheetData>
    <row r="2" spans="2:10" s="1" customFormat="1" ht="18.75" customHeight="1" x14ac:dyDescent="0.25">
      <c r="B2" s="2"/>
      <c r="C2" s="2"/>
      <c r="D2" s="53" t="s">
        <v>2</v>
      </c>
      <c r="E2" s="67" t="s">
        <v>53</v>
      </c>
      <c r="F2" s="67"/>
      <c r="G2" s="67"/>
      <c r="H2" s="67"/>
      <c r="I2" s="68"/>
      <c r="J2" s="68"/>
    </row>
    <row r="3" spans="2:10" s="26" customFormat="1" ht="45.75" customHeight="1" x14ac:dyDescent="0.2">
      <c r="B3" s="23" t="s">
        <v>13</v>
      </c>
      <c r="C3" s="23" t="s">
        <v>14</v>
      </c>
      <c r="D3" s="23" t="s">
        <v>0</v>
      </c>
      <c r="E3" s="45" t="s">
        <v>1</v>
      </c>
      <c r="F3" s="24" t="s">
        <v>15</v>
      </c>
      <c r="G3" s="24" t="s">
        <v>46</v>
      </c>
      <c r="H3" s="24" t="s">
        <v>16</v>
      </c>
      <c r="I3" s="25" t="s">
        <v>22</v>
      </c>
      <c r="J3" s="25" t="s">
        <v>23</v>
      </c>
    </row>
    <row r="4" spans="2:10" x14ac:dyDescent="0.25">
      <c r="B4" s="66" t="s">
        <v>3</v>
      </c>
      <c r="C4" s="54" t="s">
        <v>4</v>
      </c>
      <c r="D4" s="19">
        <v>3980</v>
      </c>
      <c r="E4" s="20">
        <v>2000</v>
      </c>
      <c r="F4" s="55">
        <f>Daily!H4</f>
        <v>1523</v>
      </c>
      <c r="G4" s="52">
        <f>F4/E4</f>
        <v>0.76149999999999995</v>
      </c>
      <c r="H4" s="56">
        <f t="shared" ref="H4:H9" si="0">+E4-F4</f>
        <v>477</v>
      </c>
      <c r="I4" s="21" t="s">
        <v>20</v>
      </c>
      <c r="J4" s="22">
        <v>43221</v>
      </c>
    </row>
    <row r="5" spans="2:10" x14ac:dyDescent="0.25">
      <c r="B5" s="66"/>
      <c r="C5" s="10" t="s">
        <v>5</v>
      </c>
      <c r="D5" s="16">
        <v>4047</v>
      </c>
      <c r="E5" s="6">
        <v>3000</v>
      </c>
      <c r="F5" s="57">
        <f>Daily!H5</f>
        <v>2717</v>
      </c>
      <c r="G5" s="52">
        <f t="shared" ref="G5:G9" si="1">F5/E5</f>
        <v>0.90566666666666662</v>
      </c>
      <c r="H5" s="58">
        <f t="shared" si="0"/>
        <v>283</v>
      </c>
      <c r="I5" s="18" t="s">
        <v>20</v>
      </c>
      <c r="J5" s="22">
        <v>43221</v>
      </c>
    </row>
    <row r="6" spans="2:10" x14ac:dyDescent="0.25">
      <c r="B6" s="66" t="s">
        <v>11</v>
      </c>
      <c r="C6" s="54" t="s">
        <v>4</v>
      </c>
      <c r="D6" s="19">
        <v>5530</v>
      </c>
      <c r="E6" s="20">
        <v>1300</v>
      </c>
      <c r="F6" s="55">
        <f>Daily!H6</f>
        <v>982</v>
      </c>
      <c r="G6" s="52">
        <f t="shared" si="1"/>
        <v>0.75538461538461543</v>
      </c>
      <c r="H6" s="56">
        <f t="shared" si="0"/>
        <v>318</v>
      </c>
      <c r="I6" s="21" t="s">
        <v>21</v>
      </c>
      <c r="J6" s="22">
        <v>43221</v>
      </c>
    </row>
    <row r="7" spans="2:10" x14ac:dyDescent="0.25">
      <c r="B7" s="66"/>
      <c r="C7" s="10" t="s">
        <v>5</v>
      </c>
      <c r="D7" s="16">
        <v>2744</v>
      </c>
      <c r="E7" s="6">
        <v>1000</v>
      </c>
      <c r="F7" s="57">
        <f>Daily!H12</f>
        <v>948</v>
      </c>
      <c r="G7" s="52">
        <f t="shared" si="1"/>
        <v>0.94799999999999995</v>
      </c>
      <c r="H7" s="58">
        <f t="shared" si="0"/>
        <v>52</v>
      </c>
      <c r="I7" s="18" t="s">
        <v>19</v>
      </c>
      <c r="J7" s="22">
        <v>43221</v>
      </c>
    </row>
    <row r="8" spans="2:10" x14ac:dyDescent="0.25">
      <c r="B8" s="66" t="s">
        <v>12</v>
      </c>
      <c r="C8" s="54" t="s">
        <v>4</v>
      </c>
      <c r="D8" s="19">
        <v>1228</v>
      </c>
      <c r="E8" s="20">
        <v>800</v>
      </c>
      <c r="F8" s="55">
        <f>Daily!H18</f>
        <v>772</v>
      </c>
      <c r="G8" s="52">
        <f t="shared" si="1"/>
        <v>0.96499999999999997</v>
      </c>
      <c r="H8" s="56">
        <f t="shared" si="0"/>
        <v>28</v>
      </c>
      <c r="I8" s="21" t="s">
        <v>19</v>
      </c>
      <c r="J8" s="22">
        <v>43221</v>
      </c>
    </row>
    <row r="9" spans="2:10" x14ac:dyDescent="0.25">
      <c r="B9" s="66"/>
      <c r="C9" s="10" t="s">
        <v>5</v>
      </c>
      <c r="D9" s="16">
        <v>5414</v>
      </c>
      <c r="E9" s="6">
        <v>4000</v>
      </c>
      <c r="F9" s="57">
        <f>Daily!H25</f>
        <v>3361</v>
      </c>
      <c r="G9" s="52">
        <f t="shared" si="1"/>
        <v>0.84025000000000005</v>
      </c>
      <c r="H9" s="58">
        <f t="shared" si="0"/>
        <v>639</v>
      </c>
      <c r="I9" s="18" t="s">
        <v>20</v>
      </c>
      <c r="J9" s="22">
        <v>43221</v>
      </c>
    </row>
    <row r="10" spans="2:10" x14ac:dyDescent="0.25">
      <c r="B10" s="3"/>
      <c r="C10" s="3"/>
      <c r="D10" s="27">
        <f>SUM(D4:D9)</f>
        <v>22943</v>
      </c>
      <c r="E10" s="27">
        <f>SUM(E4:E9)</f>
        <v>12100</v>
      </c>
      <c r="F10" s="27">
        <f>SUM(F4:F9)</f>
        <v>10303</v>
      </c>
      <c r="G10" s="52">
        <f>F10/E10</f>
        <v>0.8514876033057851</v>
      </c>
      <c r="H10" s="3"/>
      <c r="I10" s="3"/>
      <c r="J10" s="3"/>
    </row>
  </sheetData>
  <mergeCells count="5">
    <mergeCell ref="B8:B9"/>
    <mergeCell ref="E2:H2"/>
    <mergeCell ref="I2:J2"/>
    <mergeCell ref="B4:B5"/>
    <mergeCell ref="B6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5" x14ac:dyDescent="0.25"/>
  <cols>
    <col min="1" max="1" width="8.7109375" style="11" customWidth="1"/>
    <col min="2" max="2" width="13.7109375" style="7" customWidth="1"/>
    <col min="3" max="3" width="18.28515625" style="12" customWidth="1"/>
    <col min="4" max="4" width="12.28515625" style="7" customWidth="1"/>
    <col min="5" max="5" width="10.7109375" style="7" customWidth="1"/>
    <col min="6" max="6" width="15.42578125" style="28" customWidth="1"/>
    <col min="7" max="11" width="10.42578125" style="28" customWidth="1"/>
    <col min="12" max="12" width="15" style="7" customWidth="1"/>
  </cols>
  <sheetData>
    <row r="1" spans="1:12" ht="32.25" customHeight="1" x14ac:dyDescent="0.25">
      <c r="E1" s="72" t="s">
        <v>47</v>
      </c>
      <c r="F1" s="72"/>
      <c r="G1" s="72"/>
      <c r="H1" s="72"/>
      <c r="I1" s="72"/>
      <c r="J1" s="72"/>
      <c r="K1" s="72"/>
    </row>
    <row r="2" spans="1:12" s="46" customFormat="1" ht="35.25" customHeight="1" x14ac:dyDescent="0.25">
      <c r="A2" s="41" t="s">
        <v>13</v>
      </c>
      <c r="B2" s="42" t="s">
        <v>14</v>
      </c>
      <c r="C2" s="43" t="s">
        <v>17</v>
      </c>
      <c r="D2" s="44" t="s">
        <v>0</v>
      </c>
      <c r="E2" s="44" t="s">
        <v>41</v>
      </c>
      <c r="F2" s="45" t="s">
        <v>42</v>
      </c>
      <c r="G2" s="45" t="s">
        <v>37</v>
      </c>
      <c r="H2" s="45" t="s">
        <v>39</v>
      </c>
      <c r="I2" s="45" t="s">
        <v>44</v>
      </c>
      <c r="J2" s="45" t="s">
        <v>45</v>
      </c>
      <c r="K2" s="45" t="s">
        <v>38</v>
      </c>
      <c r="L2" s="45" t="s">
        <v>43</v>
      </c>
    </row>
    <row r="3" spans="1:12" s="1" customFormat="1" x14ac:dyDescent="0.25">
      <c r="A3" s="70" t="s">
        <v>3</v>
      </c>
      <c r="B3" s="9" t="s">
        <v>4</v>
      </c>
      <c r="C3" s="13" t="s">
        <v>18</v>
      </c>
      <c r="D3" s="17">
        <f>8+3980</f>
        <v>3988</v>
      </c>
      <c r="E3" s="29">
        <v>2000</v>
      </c>
      <c r="F3" s="30">
        <v>446</v>
      </c>
      <c r="G3" s="30">
        <v>212</v>
      </c>
      <c r="H3" s="30">
        <v>306</v>
      </c>
      <c r="I3" s="50">
        <v>252</v>
      </c>
      <c r="J3" s="51">
        <v>208</v>
      </c>
      <c r="K3" s="47">
        <f>SUM(F3:J3)</f>
        <v>1424</v>
      </c>
      <c r="L3" s="35">
        <f t="shared" ref="L3:L37" si="0">K3/E3</f>
        <v>0.71199999999999997</v>
      </c>
    </row>
    <row r="4" spans="1:12" s="1" customFormat="1" x14ac:dyDescent="0.25">
      <c r="A4" s="70"/>
      <c r="B4" s="9" t="s">
        <v>5</v>
      </c>
      <c r="C4" s="13" t="s">
        <v>18</v>
      </c>
      <c r="D4" s="17">
        <v>4047</v>
      </c>
      <c r="E4" s="29">
        <v>3000</v>
      </c>
      <c r="F4" s="30">
        <v>349</v>
      </c>
      <c r="G4" s="30">
        <v>193</v>
      </c>
      <c r="H4" s="30">
        <v>783</v>
      </c>
      <c r="I4" s="50">
        <v>855</v>
      </c>
      <c r="J4" s="51">
        <v>350</v>
      </c>
      <c r="K4" s="47">
        <f>SUM(F4:J4)</f>
        <v>2530</v>
      </c>
      <c r="L4" s="35">
        <f t="shared" si="0"/>
        <v>0.84333333333333338</v>
      </c>
    </row>
    <row r="5" spans="1:12" ht="16.5" customHeight="1" x14ac:dyDescent="0.25">
      <c r="A5" s="69" t="s">
        <v>11</v>
      </c>
      <c r="B5" s="9" t="s">
        <v>40</v>
      </c>
      <c r="C5" s="14" t="s">
        <v>4</v>
      </c>
      <c r="D5" s="17">
        <v>5530</v>
      </c>
      <c r="E5" s="29">
        <v>1300</v>
      </c>
      <c r="F5" s="8">
        <f t="shared" ref="F5:J5" si="1">SUM(F6:F10)</f>
        <v>429</v>
      </c>
      <c r="G5" s="8">
        <f t="shared" si="1"/>
        <v>83</v>
      </c>
      <c r="H5" s="8">
        <f t="shared" si="1"/>
        <v>107</v>
      </c>
      <c r="I5" s="8">
        <f t="shared" si="1"/>
        <v>131</v>
      </c>
      <c r="J5" s="8">
        <f t="shared" si="1"/>
        <v>109</v>
      </c>
      <c r="K5" s="8">
        <f>SUM(K6:K10)</f>
        <v>859</v>
      </c>
      <c r="L5" s="36">
        <f t="shared" si="0"/>
        <v>0.66076923076923078</v>
      </c>
    </row>
    <row r="6" spans="1:12" x14ac:dyDescent="0.25">
      <c r="A6" s="69"/>
      <c r="B6" s="10" t="s">
        <v>4</v>
      </c>
      <c r="C6" s="15" t="s">
        <v>9</v>
      </c>
      <c r="D6" s="5">
        <v>967</v>
      </c>
      <c r="E6" s="2">
        <v>300</v>
      </c>
      <c r="F6" s="31">
        <v>167</v>
      </c>
      <c r="G6" s="31">
        <v>61</v>
      </c>
      <c r="H6" s="31">
        <v>20</v>
      </c>
      <c r="I6" s="50">
        <v>33</v>
      </c>
      <c r="J6" s="50">
        <v>22</v>
      </c>
      <c r="K6" s="47">
        <f t="shared" ref="K6:K10" si="2">SUM(F6:J6)</f>
        <v>303</v>
      </c>
      <c r="L6" s="48">
        <f t="shared" si="0"/>
        <v>1.01</v>
      </c>
    </row>
    <row r="7" spans="1:12" x14ac:dyDescent="0.25">
      <c r="A7" s="69"/>
      <c r="B7" s="10" t="s">
        <v>4</v>
      </c>
      <c r="C7" s="15" t="s">
        <v>8</v>
      </c>
      <c r="D7" s="5">
        <v>999</v>
      </c>
      <c r="E7" s="2">
        <v>200</v>
      </c>
      <c r="F7" s="31">
        <v>131</v>
      </c>
      <c r="G7" s="31">
        <v>8</v>
      </c>
      <c r="H7" s="31">
        <v>3</v>
      </c>
      <c r="I7" s="50">
        <v>0</v>
      </c>
      <c r="J7" s="50">
        <v>0</v>
      </c>
      <c r="K7" s="47">
        <f t="shared" si="2"/>
        <v>142</v>
      </c>
      <c r="L7" s="48">
        <f t="shared" si="0"/>
        <v>0.71</v>
      </c>
    </row>
    <row r="8" spans="1:12" x14ac:dyDescent="0.25">
      <c r="A8" s="69"/>
      <c r="B8" s="10" t="s">
        <v>4</v>
      </c>
      <c r="C8" s="61" t="s">
        <v>6</v>
      </c>
      <c r="D8" s="62">
        <v>187</v>
      </c>
      <c r="E8" s="63">
        <v>80</v>
      </c>
      <c r="F8" s="39">
        <v>22</v>
      </c>
      <c r="G8" s="39">
        <v>4</v>
      </c>
      <c r="H8" s="39">
        <v>3</v>
      </c>
      <c r="I8" s="59">
        <v>9</v>
      </c>
      <c r="J8" s="59">
        <v>9</v>
      </c>
      <c r="K8" s="60">
        <f t="shared" si="2"/>
        <v>47</v>
      </c>
      <c r="L8" s="48">
        <f t="shared" si="0"/>
        <v>0.58750000000000002</v>
      </c>
    </row>
    <row r="9" spans="1:12" x14ac:dyDescent="0.25">
      <c r="A9" s="69"/>
      <c r="B9" s="10" t="s">
        <v>4</v>
      </c>
      <c r="C9" s="61" t="s">
        <v>7</v>
      </c>
      <c r="D9" s="62">
        <v>1894</v>
      </c>
      <c r="E9" s="63">
        <v>370</v>
      </c>
      <c r="F9" s="39">
        <v>109</v>
      </c>
      <c r="G9" s="39">
        <v>10</v>
      </c>
      <c r="H9" s="39">
        <v>80</v>
      </c>
      <c r="I9" s="59">
        <v>36</v>
      </c>
      <c r="J9" s="59">
        <v>14</v>
      </c>
      <c r="K9" s="60">
        <f t="shared" si="2"/>
        <v>249</v>
      </c>
      <c r="L9" s="48">
        <f t="shared" si="0"/>
        <v>0.67297297297297298</v>
      </c>
    </row>
    <row r="10" spans="1:12" x14ac:dyDescent="0.25">
      <c r="A10" s="69"/>
      <c r="B10" s="10" t="s">
        <v>4</v>
      </c>
      <c r="C10" s="15" t="s">
        <v>10</v>
      </c>
      <c r="D10" s="5">
        <v>1483</v>
      </c>
      <c r="E10" s="2">
        <v>350</v>
      </c>
      <c r="F10" s="34">
        <v>0</v>
      </c>
      <c r="G10" s="34">
        <v>0</v>
      </c>
      <c r="H10" s="39">
        <v>1</v>
      </c>
      <c r="I10" s="59">
        <v>53</v>
      </c>
      <c r="J10" s="59">
        <v>64</v>
      </c>
      <c r="K10" s="60">
        <f t="shared" si="2"/>
        <v>118</v>
      </c>
      <c r="L10" s="40">
        <f t="shared" si="0"/>
        <v>0.33714285714285713</v>
      </c>
    </row>
    <row r="11" spans="1:12" ht="14.25" customHeight="1" x14ac:dyDescent="0.25">
      <c r="A11" s="69"/>
      <c r="B11" s="9" t="s">
        <v>40</v>
      </c>
      <c r="C11" s="9" t="s">
        <v>5</v>
      </c>
      <c r="D11" s="17">
        <v>2744</v>
      </c>
      <c r="E11" s="29">
        <v>1000</v>
      </c>
      <c r="F11" s="8">
        <f t="shared" ref="F11:J11" si="3">SUM(F12:F16)</f>
        <v>168</v>
      </c>
      <c r="G11" s="8">
        <f t="shared" si="3"/>
        <v>95</v>
      </c>
      <c r="H11" s="8">
        <f t="shared" si="3"/>
        <v>153</v>
      </c>
      <c r="I11" s="8">
        <f t="shared" si="3"/>
        <v>210</v>
      </c>
      <c r="J11" s="8">
        <f t="shared" si="3"/>
        <v>166</v>
      </c>
      <c r="K11" s="8">
        <f>SUM(K12:K16)</f>
        <v>792</v>
      </c>
      <c r="L11" s="36">
        <f t="shared" si="0"/>
        <v>0.79200000000000004</v>
      </c>
    </row>
    <row r="12" spans="1:12" x14ac:dyDescent="0.25">
      <c r="A12" s="69"/>
      <c r="B12" s="10" t="s">
        <v>5</v>
      </c>
      <c r="C12" s="15" t="s">
        <v>9</v>
      </c>
      <c r="D12" s="5">
        <v>668</v>
      </c>
      <c r="E12" s="32">
        <v>250</v>
      </c>
      <c r="F12" s="31">
        <v>24</v>
      </c>
      <c r="G12" s="31">
        <v>25</v>
      </c>
      <c r="H12" s="31">
        <v>49</v>
      </c>
      <c r="I12" s="50">
        <v>37</v>
      </c>
      <c r="J12" s="51">
        <v>69</v>
      </c>
      <c r="K12" s="47">
        <f t="shared" ref="K12:K16" si="4">SUM(F12:J12)</f>
        <v>204</v>
      </c>
      <c r="L12" s="35">
        <f t="shared" si="0"/>
        <v>0.81599999999999995</v>
      </c>
    </row>
    <row r="13" spans="1:12" x14ac:dyDescent="0.25">
      <c r="A13" s="69"/>
      <c r="B13" s="10" t="s">
        <v>5</v>
      </c>
      <c r="C13" s="15" t="s">
        <v>8</v>
      </c>
      <c r="D13" s="5">
        <v>317</v>
      </c>
      <c r="E13" s="2">
        <v>150</v>
      </c>
      <c r="F13" s="31">
        <v>25</v>
      </c>
      <c r="G13" s="31">
        <v>35</v>
      </c>
      <c r="H13" s="31">
        <v>17</v>
      </c>
      <c r="I13" s="50">
        <v>51</v>
      </c>
      <c r="J13" s="51">
        <v>10</v>
      </c>
      <c r="K13" s="47">
        <f t="shared" si="4"/>
        <v>138</v>
      </c>
      <c r="L13" s="35">
        <f t="shared" si="0"/>
        <v>0.92</v>
      </c>
    </row>
    <row r="14" spans="1:12" x14ac:dyDescent="0.25">
      <c r="A14" s="69"/>
      <c r="B14" s="10" t="s">
        <v>5</v>
      </c>
      <c r="C14" s="15" t="s">
        <v>6</v>
      </c>
      <c r="D14" s="5">
        <v>191</v>
      </c>
      <c r="E14" s="32">
        <v>50</v>
      </c>
      <c r="F14" s="31">
        <v>15</v>
      </c>
      <c r="G14" s="31">
        <v>9</v>
      </c>
      <c r="H14" s="31">
        <v>5</v>
      </c>
      <c r="I14" s="50">
        <v>10</v>
      </c>
      <c r="J14" s="51">
        <v>2</v>
      </c>
      <c r="K14" s="47">
        <f t="shared" si="4"/>
        <v>41</v>
      </c>
      <c r="L14" s="35">
        <f t="shared" si="0"/>
        <v>0.82</v>
      </c>
    </row>
    <row r="15" spans="1:12" x14ac:dyDescent="0.25">
      <c r="A15" s="69"/>
      <c r="B15" s="10" t="s">
        <v>5</v>
      </c>
      <c r="C15" s="15" t="s">
        <v>7</v>
      </c>
      <c r="D15" s="5">
        <v>652</v>
      </c>
      <c r="E15" s="32">
        <v>300</v>
      </c>
      <c r="F15" s="31">
        <v>92</v>
      </c>
      <c r="G15" s="31">
        <v>15</v>
      </c>
      <c r="H15" s="31">
        <v>67</v>
      </c>
      <c r="I15" s="50">
        <v>39</v>
      </c>
      <c r="J15" s="51">
        <v>43</v>
      </c>
      <c r="K15" s="47">
        <f t="shared" si="4"/>
        <v>256</v>
      </c>
      <c r="L15" s="35">
        <f t="shared" si="0"/>
        <v>0.85333333333333339</v>
      </c>
    </row>
    <row r="16" spans="1:12" x14ac:dyDescent="0.25">
      <c r="A16" s="69"/>
      <c r="B16" s="10" t="s">
        <v>5</v>
      </c>
      <c r="C16" s="61" t="s">
        <v>10</v>
      </c>
      <c r="D16" s="62">
        <v>916</v>
      </c>
      <c r="E16" s="65">
        <v>250</v>
      </c>
      <c r="F16" s="34">
        <v>12</v>
      </c>
      <c r="G16" s="34">
        <v>11</v>
      </c>
      <c r="H16" s="39">
        <v>15</v>
      </c>
      <c r="I16" s="59">
        <v>73</v>
      </c>
      <c r="J16" s="64">
        <v>42</v>
      </c>
      <c r="K16" s="60">
        <f t="shared" si="4"/>
        <v>153</v>
      </c>
      <c r="L16" s="35">
        <f t="shared" si="0"/>
        <v>0.61199999999999999</v>
      </c>
    </row>
    <row r="17" spans="1:12" x14ac:dyDescent="0.25">
      <c r="A17" s="71" t="s">
        <v>12</v>
      </c>
      <c r="B17" s="9" t="s">
        <v>40</v>
      </c>
      <c r="C17" s="9" t="s">
        <v>5</v>
      </c>
      <c r="D17" s="17">
        <v>1228</v>
      </c>
      <c r="E17" s="29">
        <v>800</v>
      </c>
      <c r="F17" s="29">
        <f>SUM(F18:F23)</f>
        <v>568</v>
      </c>
      <c r="G17" s="29">
        <f>SUM(G18:G23)</f>
        <v>12</v>
      </c>
      <c r="H17" s="29">
        <f>SUM(H18:H23)</f>
        <v>5</v>
      </c>
      <c r="I17" s="29">
        <f>SUM(I18:I23)</f>
        <v>10</v>
      </c>
      <c r="J17" s="29"/>
      <c r="K17" s="29">
        <f>SUM(K18:K23)</f>
        <v>671</v>
      </c>
      <c r="L17" s="37">
        <f t="shared" si="0"/>
        <v>0.83875</v>
      </c>
    </row>
    <row r="18" spans="1:12" x14ac:dyDescent="0.25">
      <c r="A18" s="71"/>
      <c r="B18" s="10" t="s">
        <v>4</v>
      </c>
      <c r="C18" s="61" t="s">
        <v>24</v>
      </c>
      <c r="D18" s="62">
        <v>229</v>
      </c>
      <c r="E18" s="63">
        <v>120</v>
      </c>
      <c r="F18" s="34">
        <v>32</v>
      </c>
      <c r="G18" s="34">
        <v>0</v>
      </c>
      <c r="H18" s="34">
        <v>1</v>
      </c>
      <c r="I18" s="34"/>
      <c r="J18" s="64">
        <v>10</v>
      </c>
      <c r="K18" s="39">
        <f>SUM(F18:J18)</f>
        <v>43</v>
      </c>
      <c r="L18" s="35">
        <f t="shared" si="0"/>
        <v>0.35833333333333334</v>
      </c>
    </row>
    <row r="19" spans="1:12" x14ac:dyDescent="0.25">
      <c r="A19" s="71"/>
      <c r="B19" s="10" t="s">
        <v>4</v>
      </c>
      <c r="C19" s="15" t="s">
        <v>25</v>
      </c>
      <c r="D19" s="5">
        <v>104</v>
      </c>
      <c r="E19" s="2">
        <v>100</v>
      </c>
      <c r="F19" s="4">
        <v>100</v>
      </c>
      <c r="G19" s="4">
        <v>0</v>
      </c>
      <c r="H19" s="4"/>
      <c r="I19" s="4"/>
      <c r="J19" s="4"/>
      <c r="K19" s="31">
        <f t="shared" ref="K19:K23" si="5">SUM(F19:J19)</f>
        <v>100</v>
      </c>
      <c r="L19" s="38">
        <f t="shared" si="0"/>
        <v>1</v>
      </c>
    </row>
    <row r="20" spans="1:12" x14ac:dyDescent="0.25">
      <c r="A20" s="71"/>
      <c r="B20" s="10" t="s">
        <v>4</v>
      </c>
      <c r="C20" s="15" t="s">
        <v>26</v>
      </c>
      <c r="D20" s="5">
        <v>148</v>
      </c>
      <c r="E20" s="2">
        <v>120</v>
      </c>
      <c r="F20" s="4">
        <v>90</v>
      </c>
      <c r="G20" s="4">
        <v>8</v>
      </c>
      <c r="H20" s="4">
        <v>4</v>
      </c>
      <c r="I20" s="4"/>
      <c r="J20" s="4"/>
      <c r="K20" s="31">
        <f t="shared" si="5"/>
        <v>102</v>
      </c>
      <c r="L20" s="49">
        <f t="shared" si="0"/>
        <v>0.85</v>
      </c>
    </row>
    <row r="21" spans="1:12" x14ac:dyDescent="0.25">
      <c r="A21" s="71"/>
      <c r="B21" s="10" t="s">
        <v>4</v>
      </c>
      <c r="C21" s="15" t="s">
        <v>27</v>
      </c>
      <c r="D21" s="5">
        <v>414</v>
      </c>
      <c r="E21" s="2">
        <v>220</v>
      </c>
      <c r="F21" s="4">
        <v>153</v>
      </c>
      <c r="G21" s="4">
        <v>3</v>
      </c>
      <c r="H21" s="4"/>
      <c r="I21" s="4">
        <v>10</v>
      </c>
      <c r="J21" s="51">
        <v>39</v>
      </c>
      <c r="K21" s="31">
        <f t="shared" si="5"/>
        <v>205</v>
      </c>
      <c r="L21" s="48">
        <f t="shared" si="0"/>
        <v>0.93181818181818177</v>
      </c>
    </row>
    <row r="22" spans="1:12" x14ac:dyDescent="0.25">
      <c r="A22" s="71"/>
      <c r="B22" s="10" t="s">
        <v>4</v>
      </c>
      <c r="C22" s="15" t="s">
        <v>28</v>
      </c>
      <c r="D22" s="5">
        <v>229</v>
      </c>
      <c r="E22" s="2">
        <v>140</v>
      </c>
      <c r="F22" s="4">
        <v>135</v>
      </c>
      <c r="G22" s="4">
        <v>1</v>
      </c>
      <c r="H22" s="4">
        <v>0</v>
      </c>
      <c r="I22" s="4"/>
      <c r="J22" s="4"/>
      <c r="K22" s="31">
        <f t="shared" si="5"/>
        <v>136</v>
      </c>
      <c r="L22" s="49">
        <f t="shared" si="0"/>
        <v>0.97142857142857142</v>
      </c>
    </row>
    <row r="23" spans="1:12" x14ac:dyDescent="0.25">
      <c r="A23" s="71"/>
      <c r="B23" s="10" t="s">
        <v>4</v>
      </c>
      <c r="C23" s="15" t="s">
        <v>29</v>
      </c>
      <c r="D23" s="5">
        <v>104</v>
      </c>
      <c r="E23" s="2">
        <v>100</v>
      </c>
      <c r="F23" s="4">
        <v>58</v>
      </c>
      <c r="G23" s="4">
        <v>0</v>
      </c>
      <c r="H23" s="4">
        <v>0</v>
      </c>
      <c r="I23" s="4"/>
      <c r="J23" s="51">
        <v>27</v>
      </c>
      <c r="K23" s="31">
        <f t="shared" si="5"/>
        <v>85</v>
      </c>
      <c r="L23" s="49">
        <f t="shared" si="0"/>
        <v>0.85</v>
      </c>
    </row>
    <row r="24" spans="1:12" x14ac:dyDescent="0.25">
      <c r="A24" s="71"/>
      <c r="B24" s="9" t="s">
        <v>5</v>
      </c>
      <c r="C24" s="33"/>
      <c r="D24" s="17">
        <v>5414</v>
      </c>
      <c r="E24" s="29">
        <v>4000</v>
      </c>
      <c r="F24" s="29">
        <f>SUM(F25:F37)</f>
        <v>1239</v>
      </c>
      <c r="G24" s="29">
        <f>SUM(G25:G37)</f>
        <v>599</v>
      </c>
      <c r="H24" s="29">
        <f>SUM(H25:H37)</f>
        <v>377</v>
      </c>
      <c r="I24" s="29">
        <f>SUM(I25:I37)</f>
        <v>362</v>
      </c>
      <c r="J24" s="29"/>
      <c r="K24" s="29">
        <f>SUM(K25:K37)</f>
        <v>2786</v>
      </c>
      <c r="L24" s="37">
        <f t="shared" si="0"/>
        <v>0.69650000000000001</v>
      </c>
    </row>
    <row r="25" spans="1:12" x14ac:dyDescent="0.25">
      <c r="A25" s="71"/>
      <c r="B25" s="10" t="s">
        <v>5</v>
      </c>
      <c r="C25" s="15" t="s">
        <v>24</v>
      </c>
      <c r="D25" s="5">
        <v>480</v>
      </c>
      <c r="E25" s="2">
        <v>350</v>
      </c>
      <c r="F25" s="4">
        <v>50</v>
      </c>
      <c r="G25" s="4">
        <v>77</v>
      </c>
      <c r="H25" s="4">
        <v>68</v>
      </c>
      <c r="I25" s="4">
        <v>10</v>
      </c>
      <c r="J25" s="4">
        <v>6</v>
      </c>
      <c r="K25" s="31">
        <f t="shared" ref="K25:K37" si="6">SUM(F25:J25)</f>
        <v>211</v>
      </c>
      <c r="L25" s="35">
        <f t="shared" si="0"/>
        <v>0.60285714285714287</v>
      </c>
    </row>
    <row r="26" spans="1:12" x14ac:dyDescent="0.25">
      <c r="A26" s="71"/>
      <c r="B26" s="10" t="s">
        <v>5</v>
      </c>
      <c r="C26" s="61" t="s">
        <v>30</v>
      </c>
      <c r="D26" s="62">
        <v>200</v>
      </c>
      <c r="E26" s="63">
        <v>230</v>
      </c>
      <c r="F26" s="34">
        <v>19</v>
      </c>
      <c r="G26" s="34">
        <v>19</v>
      </c>
      <c r="H26" s="34"/>
      <c r="I26" s="34">
        <v>44</v>
      </c>
      <c r="J26" s="34">
        <v>32</v>
      </c>
      <c r="K26" s="39">
        <f t="shared" si="6"/>
        <v>114</v>
      </c>
      <c r="L26" s="35">
        <f t="shared" si="0"/>
        <v>0.4956521739130435</v>
      </c>
    </row>
    <row r="27" spans="1:12" x14ac:dyDescent="0.25">
      <c r="A27" s="71"/>
      <c r="B27" s="10" t="s">
        <v>5</v>
      </c>
      <c r="C27" s="61" t="s">
        <v>25</v>
      </c>
      <c r="D27" s="62">
        <v>366</v>
      </c>
      <c r="E27" s="63">
        <v>270</v>
      </c>
      <c r="F27" s="34">
        <v>48</v>
      </c>
      <c r="G27" s="34">
        <v>16</v>
      </c>
      <c r="H27" s="34"/>
      <c r="I27" s="34">
        <v>52</v>
      </c>
      <c r="J27" s="34"/>
      <c r="K27" s="39">
        <f t="shared" si="6"/>
        <v>116</v>
      </c>
      <c r="L27" s="35">
        <f t="shared" si="0"/>
        <v>0.42962962962962964</v>
      </c>
    </row>
    <row r="28" spans="1:12" x14ac:dyDescent="0.25">
      <c r="A28" s="71"/>
      <c r="B28" s="10" t="s">
        <v>5</v>
      </c>
      <c r="C28" s="15" t="s">
        <v>31</v>
      </c>
      <c r="D28" s="5">
        <v>295</v>
      </c>
      <c r="E28" s="2">
        <v>250</v>
      </c>
      <c r="F28" s="4">
        <v>49</v>
      </c>
      <c r="G28" s="4">
        <v>32</v>
      </c>
      <c r="H28" s="4">
        <v>38</v>
      </c>
      <c r="I28" s="4">
        <v>26</v>
      </c>
      <c r="J28" s="4">
        <v>16</v>
      </c>
      <c r="K28" s="31">
        <f t="shared" si="6"/>
        <v>161</v>
      </c>
      <c r="L28" s="35">
        <f t="shared" si="0"/>
        <v>0.64400000000000002</v>
      </c>
    </row>
    <row r="29" spans="1:12" x14ac:dyDescent="0.25">
      <c r="A29" s="71"/>
      <c r="B29" s="10" t="s">
        <v>5</v>
      </c>
      <c r="C29" s="61" t="s">
        <v>32</v>
      </c>
      <c r="D29" s="62">
        <v>406</v>
      </c>
      <c r="E29" s="63">
        <v>290</v>
      </c>
      <c r="F29" s="34">
        <v>10</v>
      </c>
      <c r="G29" s="34">
        <v>31</v>
      </c>
      <c r="H29" s="34">
        <v>16</v>
      </c>
      <c r="I29" s="34">
        <v>60</v>
      </c>
      <c r="J29" s="34">
        <v>50</v>
      </c>
      <c r="K29" s="39">
        <f t="shared" si="6"/>
        <v>167</v>
      </c>
      <c r="L29" s="35">
        <f t="shared" si="0"/>
        <v>0.57586206896551728</v>
      </c>
    </row>
    <row r="30" spans="1:12" x14ac:dyDescent="0.25">
      <c r="A30" s="71"/>
      <c r="B30" s="10" t="s">
        <v>5</v>
      </c>
      <c r="C30" s="15" t="s">
        <v>33</v>
      </c>
      <c r="D30" s="5">
        <v>219</v>
      </c>
      <c r="E30" s="2">
        <v>220</v>
      </c>
      <c r="F30" s="4">
        <v>41</v>
      </c>
      <c r="G30" s="4">
        <v>42</v>
      </c>
      <c r="H30" s="4">
        <v>87</v>
      </c>
      <c r="I30" s="4">
        <v>28</v>
      </c>
      <c r="J30" s="4">
        <v>12</v>
      </c>
      <c r="K30" s="31">
        <f t="shared" si="6"/>
        <v>210</v>
      </c>
      <c r="L30" s="48">
        <f t="shared" si="0"/>
        <v>0.95454545454545459</v>
      </c>
    </row>
    <row r="31" spans="1:12" x14ac:dyDescent="0.25">
      <c r="A31" s="71"/>
      <c r="B31" s="10" t="s">
        <v>5</v>
      </c>
      <c r="C31" s="61" t="s">
        <v>26</v>
      </c>
      <c r="D31" s="62">
        <v>594</v>
      </c>
      <c r="E31" s="63">
        <v>400</v>
      </c>
      <c r="F31" s="34">
        <v>74</v>
      </c>
      <c r="G31" s="34">
        <v>15</v>
      </c>
      <c r="H31" s="34">
        <v>27</v>
      </c>
      <c r="I31" s="34">
        <v>20</v>
      </c>
      <c r="J31" s="34">
        <v>51</v>
      </c>
      <c r="K31" s="39">
        <f t="shared" si="6"/>
        <v>187</v>
      </c>
      <c r="L31" s="35">
        <f t="shared" si="0"/>
        <v>0.46750000000000003</v>
      </c>
    </row>
    <row r="32" spans="1:12" x14ac:dyDescent="0.25">
      <c r="A32" s="71"/>
      <c r="B32" s="10" t="s">
        <v>5</v>
      </c>
      <c r="C32" s="15" t="s">
        <v>34</v>
      </c>
      <c r="D32" s="5">
        <v>337</v>
      </c>
      <c r="E32" s="2">
        <v>250</v>
      </c>
      <c r="F32" s="4">
        <v>250</v>
      </c>
      <c r="G32" s="4"/>
      <c r="H32" s="4"/>
      <c r="I32" s="4"/>
      <c r="J32" s="4"/>
      <c r="K32" s="31">
        <f t="shared" si="6"/>
        <v>250</v>
      </c>
      <c r="L32" s="38">
        <f t="shared" si="0"/>
        <v>1</v>
      </c>
    </row>
    <row r="33" spans="1:12" x14ac:dyDescent="0.25">
      <c r="A33" s="71"/>
      <c r="B33" s="10" t="s">
        <v>5</v>
      </c>
      <c r="C33" s="15" t="s">
        <v>35</v>
      </c>
      <c r="D33" s="5">
        <v>272</v>
      </c>
      <c r="E33" s="2">
        <v>220</v>
      </c>
      <c r="F33" s="4">
        <v>84</v>
      </c>
      <c r="G33" s="4">
        <v>38</v>
      </c>
      <c r="H33" s="4">
        <v>23</v>
      </c>
      <c r="I33" s="4">
        <v>31</v>
      </c>
      <c r="J33" s="4">
        <v>13</v>
      </c>
      <c r="K33" s="31">
        <f t="shared" si="6"/>
        <v>189</v>
      </c>
      <c r="L33" s="35">
        <f t="shared" si="0"/>
        <v>0.85909090909090913</v>
      </c>
    </row>
    <row r="34" spans="1:12" x14ac:dyDescent="0.25">
      <c r="A34" s="71"/>
      <c r="B34" s="10" t="s">
        <v>5</v>
      </c>
      <c r="C34" s="15" t="s">
        <v>27</v>
      </c>
      <c r="D34" s="5">
        <v>886</v>
      </c>
      <c r="E34" s="2">
        <v>500</v>
      </c>
      <c r="F34" s="4">
        <v>243</v>
      </c>
      <c r="G34" s="4">
        <v>128</v>
      </c>
      <c r="H34" s="4"/>
      <c r="I34" s="4">
        <v>57</v>
      </c>
      <c r="J34" s="4">
        <v>19</v>
      </c>
      <c r="K34" s="31">
        <f t="shared" si="6"/>
        <v>447</v>
      </c>
      <c r="L34" s="35">
        <f t="shared" si="0"/>
        <v>0.89400000000000002</v>
      </c>
    </row>
    <row r="35" spans="1:12" x14ac:dyDescent="0.25">
      <c r="A35" s="71"/>
      <c r="B35" s="10" t="s">
        <v>5</v>
      </c>
      <c r="C35" s="15" t="s">
        <v>28</v>
      </c>
      <c r="D35" s="5">
        <v>687</v>
      </c>
      <c r="E35" s="2">
        <v>450</v>
      </c>
      <c r="F35" s="4">
        <v>265</v>
      </c>
      <c r="G35" s="4">
        <v>84</v>
      </c>
      <c r="H35" s="4">
        <v>51</v>
      </c>
      <c r="I35" s="4">
        <v>10</v>
      </c>
      <c r="J35" s="4"/>
      <c r="K35" s="31">
        <f t="shared" si="6"/>
        <v>410</v>
      </c>
      <c r="L35" s="35">
        <f t="shared" si="0"/>
        <v>0.91111111111111109</v>
      </c>
    </row>
    <row r="36" spans="1:12" x14ac:dyDescent="0.25">
      <c r="A36" s="71"/>
      <c r="B36" s="10" t="s">
        <v>5</v>
      </c>
      <c r="C36" s="61" t="s">
        <v>36</v>
      </c>
      <c r="D36" s="62">
        <v>197</v>
      </c>
      <c r="E36" s="63">
        <v>230</v>
      </c>
      <c r="F36" s="34">
        <v>22</v>
      </c>
      <c r="G36" s="34">
        <v>21</v>
      </c>
      <c r="H36" s="34">
        <v>2</v>
      </c>
      <c r="I36" s="34">
        <v>0</v>
      </c>
      <c r="J36" s="34">
        <v>9</v>
      </c>
      <c r="K36" s="39">
        <f t="shared" si="6"/>
        <v>54</v>
      </c>
      <c r="L36" s="35">
        <f t="shared" si="0"/>
        <v>0.23478260869565218</v>
      </c>
    </row>
    <row r="37" spans="1:12" x14ac:dyDescent="0.25">
      <c r="A37" s="71"/>
      <c r="B37" s="10" t="s">
        <v>5</v>
      </c>
      <c r="C37" s="15" t="s">
        <v>29</v>
      </c>
      <c r="D37" s="5">
        <v>475</v>
      </c>
      <c r="E37" s="2">
        <v>340</v>
      </c>
      <c r="F37" s="4">
        <v>84</v>
      </c>
      <c r="G37" s="4">
        <v>96</v>
      </c>
      <c r="H37" s="4">
        <v>65</v>
      </c>
      <c r="I37" s="4">
        <v>24</v>
      </c>
      <c r="J37" s="4">
        <v>1</v>
      </c>
      <c r="K37" s="31">
        <f t="shared" si="6"/>
        <v>270</v>
      </c>
      <c r="L37" s="40">
        <f t="shared" si="0"/>
        <v>0.79411764705882348</v>
      </c>
    </row>
  </sheetData>
  <mergeCells count="4">
    <mergeCell ref="A5:A16"/>
    <mergeCell ref="A3:A4"/>
    <mergeCell ref="A17:A37"/>
    <mergeCell ref="E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O7" sqref="O7"/>
    </sheetView>
  </sheetViews>
  <sheetFormatPr defaultRowHeight="15" x14ac:dyDescent="0.25"/>
  <cols>
    <col min="1" max="1" width="8.7109375" style="11" customWidth="1"/>
    <col min="2" max="2" width="10.7109375" style="7" customWidth="1"/>
    <col min="3" max="3" width="18.28515625" style="12" customWidth="1"/>
    <col min="4" max="4" width="12.28515625" style="7" hidden="1" customWidth="1"/>
    <col min="5" max="5" width="10.7109375" style="7" customWidth="1"/>
    <col min="6" max="6" width="8.7109375" style="28" customWidth="1"/>
    <col min="7" max="7" width="7.85546875" style="28" customWidth="1"/>
    <col min="8" max="8" width="10.42578125" style="28" customWidth="1"/>
    <col min="9" max="9" width="15" style="7" customWidth="1"/>
    <col min="10" max="10" width="7.5703125" customWidth="1"/>
  </cols>
  <sheetData>
    <row r="1" spans="1:11" ht="15.75" thickBot="1" x14ac:dyDescent="0.3"/>
    <row r="2" spans="1:11" ht="18.75" customHeight="1" thickBot="1" x14ac:dyDescent="0.3">
      <c r="E2" s="79" t="s">
        <v>54</v>
      </c>
      <c r="F2" s="80"/>
      <c r="G2" s="80"/>
      <c r="H2" s="80"/>
      <c r="I2" s="81"/>
    </row>
    <row r="3" spans="1:11" s="46" customFormat="1" ht="35.25" customHeight="1" x14ac:dyDescent="0.25">
      <c r="A3" s="41" t="s">
        <v>13</v>
      </c>
      <c r="B3" s="42" t="s">
        <v>14</v>
      </c>
      <c r="C3" s="43" t="s">
        <v>17</v>
      </c>
      <c r="D3" s="44" t="s">
        <v>0</v>
      </c>
      <c r="E3" s="78" t="s">
        <v>51</v>
      </c>
      <c r="F3" s="78" t="s">
        <v>49</v>
      </c>
      <c r="G3" s="78" t="s">
        <v>48</v>
      </c>
      <c r="H3" s="78" t="s">
        <v>50</v>
      </c>
      <c r="I3" s="78" t="s">
        <v>43</v>
      </c>
      <c r="J3" s="45" t="s">
        <v>52</v>
      </c>
    </row>
    <row r="4" spans="1:11" s="1" customFormat="1" x14ac:dyDescent="0.25">
      <c r="A4" s="70" t="s">
        <v>3</v>
      </c>
      <c r="B4" s="9" t="s">
        <v>4</v>
      </c>
      <c r="C4" s="13" t="s">
        <v>18</v>
      </c>
      <c r="D4" s="17">
        <f>8+3980</f>
        <v>3988</v>
      </c>
      <c r="E4" s="29">
        <v>2000</v>
      </c>
      <c r="F4" s="47">
        <v>1451</v>
      </c>
      <c r="G4" s="47">
        <v>72</v>
      </c>
      <c r="H4" s="47">
        <f>SUM(F4:G4)</f>
        <v>1523</v>
      </c>
      <c r="I4" s="35">
        <f t="shared" ref="I4:I5" si="0">H4/E4</f>
        <v>0.76149999999999995</v>
      </c>
      <c r="J4" s="73">
        <f>E4-H4</f>
        <v>477</v>
      </c>
    </row>
    <row r="5" spans="1:11" s="1" customFormat="1" x14ac:dyDescent="0.25">
      <c r="A5" s="70"/>
      <c r="B5" s="9" t="s">
        <v>5</v>
      </c>
      <c r="C5" s="13" t="s">
        <v>18</v>
      </c>
      <c r="D5" s="17">
        <v>4047</v>
      </c>
      <c r="E5" s="29">
        <v>3000</v>
      </c>
      <c r="F5" s="47">
        <v>2643</v>
      </c>
      <c r="G5" s="47">
        <v>74</v>
      </c>
      <c r="H5" s="47">
        <f>SUM(F5:G5)</f>
        <v>2717</v>
      </c>
      <c r="I5" s="35">
        <f t="shared" si="0"/>
        <v>0.90566666666666662</v>
      </c>
      <c r="J5" s="73">
        <f>E5-H5</f>
        <v>283</v>
      </c>
    </row>
    <row r="6" spans="1:11" ht="16.5" customHeight="1" x14ac:dyDescent="0.25">
      <c r="A6" s="69" t="s">
        <v>11</v>
      </c>
      <c r="B6" s="9" t="s">
        <v>40</v>
      </c>
      <c r="C6" s="14" t="s">
        <v>4</v>
      </c>
      <c r="D6" s="17">
        <v>5530</v>
      </c>
      <c r="E6" s="29">
        <v>1300</v>
      </c>
      <c r="F6" s="8">
        <f>SUM(F7:F11)</f>
        <v>890</v>
      </c>
      <c r="G6" s="8">
        <f t="shared" ref="G6:H6" si="1">SUM(G7:G11)</f>
        <v>92</v>
      </c>
      <c r="H6" s="8">
        <f t="shared" si="1"/>
        <v>982</v>
      </c>
      <c r="I6" s="36">
        <f t="shared" ref="I4:I24" si="2">F6/E6</f>
        <v>0.68461538461538463</v>
      </c>
      <c r="J6" s="73">
        <f t="shared" ref="J6:J12" si="3">E6-H6</f>
        <v>318</v>
      </c>
    </row>
    <row r="7" spans="1:11" x14ac:dyDescent="0.25">
      <c r="A7" s="69"/>
      <c r="B7" s="10" t="s">
        <v>4</v>
      </c>
      <c r="C7" s="15" t="s">
        <v>9</v>
      </c>
      <c r="D7" s="5">
        <v>967</v>
      </c>
      <c r="E7" s="2">
        <v>300</v>
      </c>
      <c r="F7" s="47">
        <v>302</v>
      </c>
      <c r="G7" s="47"/>
      <c r="H7" s="47">
        <f t="shared" ref="H7:H11" si="4">SUM(F7:G7)</f>
        <v>302</v>
      </c>
      <c r="I7" s="35">
        <f t="shared" ref="I7:I11" si="5">H7/E7</f>
        <v>1.0066666666666666</v>
      </c>
      <c r="J7" s="77" t="s">
        <v>55</v>
      </c>
    </row>
    <row r="8" spans="1:11" x14ac:dyDescent="0.25">
      <c r="A8" s="69"/>
      <c r="B8" s="10" t="s">
        <v>4</v>
      </c>
      <c r="C8" s="15" t="s">
        <v>8</v>
      </c>
      <c r="D8" s="5">
        <v>999</v>
      </c>
      <c r="E8" s="2">
        <v>200</v>
      </c>
      <c r="F8" s="47">
        <v>143</v>
      </c>
      <c r="G8" s="75"/>
      <c r="H8" s="47">
        <f t="shared" si="4"/>
        <v>143</v>
      </c>
      <c r="I8" s="35">
        <f t="shared" si="5"/>
        <v>0.71499999999999997</v>
      </c>
      <c r="J8" s="73">
        <f t="shared" si="3"/>
        <v>57</v>
      </c>
    </row>
    <row r="9" spans="1:11" x14ac:dyDescent="0.25">
      <c r="A9" s="69"/>
      <c r="B9" s="10" t="s">
        <v>4</v>
      </c>
      <c r="C9" s="61" t="s">
        <v>6</v>
      </c>
      <c r="D9" s="62">
        <v>187</v>
      </c>
      <c r="E9" s="63">
        <v>80</v>
      </c>
      <c r="F9" s="60">
        <v>47</v>
      </c>
      <c r="G9" s="60">
        <v>4</v>
      </c>
      <c r="H9" s="47">
        <f t="shared" si="4"/>
        <v>51</v>
      </c>
      <c r="I9" s="35">
        <f t="shared" si="5"/>
        <v>0.63749999999999996</v>
      </c>
      <c r="J9" s="73">
        <f t="shared" si="3"/>
        <v>29</v>
      </c>
    </row>
    <row r="10" spans="1:11" x14ac:dyDescent="0.25">
      <c r="A10" s="69"/>
      <c r="B10" s="10" t="s">
        <v>4</v>
      </c>
      <c r="C10" s="61" t="s">
        <v>7</v>
      </c>
      <c r="D10" s="62">
        <v>1894</v>
      </c>
      <c r="E10" s="63">
        <v>370</v>
      </c>
      <c r="F10" s="60">
        <v>245</v>
      </c>
      <c r="G10" s="60">
        <v>36</v>
      </c>
      <c r="H10" s="47">
        <f t="shared" si="4"/>
        <v>281</v>
      </c>
      <c r="I10" s="35">
        <f t="shared" si="5"/>
        <v>0.75945945945945947</v>
      </c>
      <c r="J10" s="73">
        <f t="shared" si="3"/>
        <v>89</v>
      </c>
    </row>
    <row r="11" spans="1:11" x14ac:dyDescent="0.25">
      <c r="A11" s="69"/>
      <c r="B11" s="10" t="s">
        <v>4</v>
      </c>
      <c r="C11" s="15" t="s">
        <v>10</v>
      </c>
      <c r="D11" s="5">
        <v>1483</v>
      </c>
      <c r="E11" s="2">
        <v>350</v>
      </c>
      <c r="F11" s="2">
        <v>153</v>
      </c>
      <c r="G11" s="2">
        <v>52</v>
      </c>
      <c r="H11" s="47">
        <f t="shared" si="4"/>
        <v>205</v>
      </c>
      <c r="I11" s="35">
        <f t="shared" si="5"/>
        <v>0.58571428571428574</v>
      </c>
      <c r="J11" s="73">
        <f t="shared" si="3"/>
        <v>145</v>
      </c>
    </row>
    <row r="12" spans="1:11" ht="14.25" customHeight="1" x14ac:dyDescent="0.25">
      <c r="A12" s="69"/>
      <c r="B12" s="9" t="s">
        <v>40</v>
      </c>
      <c r="C12" s="9" t="s">
        <v>5</v>
      </c>
      <c r="D12" s="17">
        <v>2744</v>
      </c>
      <c r="E12" s="29">
        <v>1000</v>
      </c>
      <c r="F12" s="8">
        <f>SUM(F13:F17)</f>
        <v>918</v>
      </c>
      <c r="G12" s="8">
        <f t="shared" ref="G12:H12" si="6">SUM(G13:G17)</f>
        <v>30</v>
      </c>
      <c r="H12" s="8">
        <f t="shared" si="6"/>
        <v>948</v>
      </c>
      <c r="I12" s="36">
        <f t="shared" si="2"/>
        <v>0.91800000000000004</v>
      </c>
      <c r="J12" s="73">
        <f t="shared" si="3"/>
        <v>52</v>
      </c>
    </row>
    <row r="13" spans="1:11" x14ac:dyDescent="0.25">
      <c r="A13" s="69"/>
      <c r="B13" s="10" t="s">
        <v>5</v>
      </c>
      <c r="C13" s="15" t="s">
        <v>9</v>
      </c>
      <c r="D13" s="5">
        <v>668</v>
      </c>
      <c r="E13" s="32">
        <v>250</v>
      </c>
      <c r="F13" s="47">
        <v>249</v>
      </c>
      <c r="G13" s="47"/>
      <c r="H13" s="47">
        <f t="shared" ref="H13:H17" si="7">SUM(F13:G13)</f>
        <v>249</v>
      </c>
      <c r="I13" s="35">
        <f t="shared" ref="I13:I16" si="8">H13/E13</f>
        <v>0.996</v>
      </c>
      <c r="J13" s="77" t="s">
        <v>55</v>
      </c>
      <c r="K13" t="s">
        <v>58</v>
      </c>
    </row>
    <row r="14" spans="1:11" x14ac:dyDescent="0.25">
      <c r="A14" s="69"/>
      <c r="B14" s="10" t="s">
        <v>5</v>
      </c>
      <c r="C14" s="15" t="s">
        <v>8</v>
      </c>
      <c r="D14" s="5">
        <v>317</v>
      </c>
      <c r="E14" s="2">
        <v>150</v>
      </c>
      <c r="F14" s="47">
        <v>143</v>
      </c>
      <c r="G14" s="75"/>
      <c r="H14" s="47">
        <f t="shared" si="7"/>
        <v>143</v>
      </c>
      <c r="I14" s="35">
        <f t="shared" si="8"/>
        <v>0.95333333333333337</v>
      </c>
      <c r="J14" s="77" t="s">
        <v>55</v>
      </c>
      <c r="K14" t="s">
        <v>57</v>
      </c>
    </row>
    <row r="15" spans="1:11" x14ac:dyDescent="0.25">
      <c r="A15" s="69"/>
      <c r="B15" s="10" t="s">
        <v>5</v>
      </c>
      <c r="C15" s="15" t="s">
        <v>6</v>
      </c>
      <c r="D15" s="5">
        <v>191</v>
      </c>
      <c r="E15" s="32">
        <v>50</v>
      </c>
      <c r="F15" s="47">
        <v>41</v>
      </c>
      <c r="G15" s="47">
        <v>5</v>
      </c>
      <c r="H15" s="47">
        <f t="shared" si="7"/>
        <v>46</v>
      </c>
      <c r="I15" s="35">
        <f t="shared" si="8"/>
        <v>0.92</v>
      </c>
      <c r="J15" s="73">
        <f t="shared" ref="J15" si="9">E15-H15</f>
        <v>4</v>
      </c>
    </row>
    <row r="16" spans="1:11" x14ac:dyDescent="0.25">
      <c r="A16" s="69"/>
      <c r="B16" s="10" t="s">
        <v>5</v>
      </c>
      <c r="C16" s="15" t="s">
        <v>7</v>
      </c>
      <c r="D16" s="5">
        <v>652</v>
      </c>
      <c r="E16" s="32">
        <v>300</v>
      </c>
      <c r="F16" s="47">
        <v>265</v>
      </c>
      <c r="G16" s="75"/>
      <c r="H16" s="47">
        <f t="shared" si="7"/>
        <v>265</v>
      </c>
      <c r="I16" s="35">
        <f t="shared" si="8"/>
        <v>0.8833333333333333</v>
      </c>
      <c r="J16" s="77" t="s">
        <v>55</v>
      </c>
      <c r="K16" t="s">
        <v>56</v>
      </c>
    </row>
    <row r="17" spans="1:10" x14ac:dyDescent="0.25">
      <c r="A17" s="69"/>
      <c r="B17" s="10" t="s">
        <v>5</v>
      </c>
      <c r="C17" s="61" t="s">
        <v>10</v>
      </c>
      <c r="D17" s="62">
        <v>916</v>
      </c>
      <c r="E17" s="65">
        <v>250</v>
      </c>
      <c r="F17" s="47">
        <v>220</v>
      </c>
      <c r="G17" s="47">
        <v>25</v>
      </c>
      <c r="H17" s="47">
        <f t="shared" si="7"/>
        <v>245</v>
      </c>
      <c r="I17" s="35">
        <f>H17/E17</f>
        <v>0.98</v>
      </c>
      <c r="J17" s="73">
        <f>E17-H17</f>
        <v>5</v>
      </c>
    </row>
    <row r="18" spans="1:10" x14ac:dyDescent="0.25">
      <c r="A18" s="71" t="s">
        <v>12</v>
      </c>
      <c r="B18" s="9" t="s">
        <v>40</v>
      </c>
      <c r="C18" s="9" t="s">
        <v>5</v>
      </c>
      <c r="D18" s="17">
        <v>1228</v>
      </c>
      <c r="E18" s="29">
        <v>800</v>
      </c>
      <c r="F18" s="29">
        <f>SUM(F19:F24)</f>
        <v>710</v>
      </c>
      <c r="G18" s="29">
        <f t="shared" ref="G18:H18" si="10">SUM(G19:G24)</f>
        <v>62</v>
      </c>
      <c r="H18" s="29">
        <f t="shared" si="10"/>
        <v>772</v>
      </c>
      <c r="I18" s="37">
        <f t="shared" si="2"/>
        <v>0.88749999999999996</v>
      </c>
      <c r="J18" s="73">
        <f t="shared" ref="J18" si="11">E18-H18</f>
        <v>28</v>
      </c>
    </row>
    <row r="19" spans="1:10" x14ac:dyDescent="0.25">
      <c r="A19" s="71"/>
      <c r="B19" s="10" t="s">
        <v>4</v>
      </c>
      <c r="C19" s="61" t="s">
        <v>24</v>
      </c>
      <c r="D19" s="62">
        <v>229</v>
      </c>
      <c r="E19" s="63">
        <v>120</v>
      </c>
      <c r="F19" s="39">
        <v>65</v>
      </c>
      <c r="G19" s="39">
        <v>28</v>
      </c>
      <c r="H19" s="47">
        <f t="shared" ref="H19:H24" si="12">SUM(F19:G19)</f>
        <v>93</v>
      </c>
      <c r="I19" s="35">
        <f t="shared" ref="I19:I24" si="13">H19/E19</f>
        <v>0.77500000000000002</v>
      </c>
      <c r="J19" s="76">
        <f>E19-H19</f>
        <v>27</v>
      </c>
    </row>
    <row r="20" spans="1:10" x14ac:dyDescent="0.25">
      <c r="A20" s="71"/>
      <c r="B20" s="10" t="s">
        <v>4</v>
      </c>
      <c r="C20" s="15" t="s">
        <v>25</v>
      </c>
      <c r="D20" s="5">
        <v>104</v>
      </c>
      <c r="E20" s="2">
        <v>100</v>
      </c>
      <c r="F20" s="31">
        <v>100</v>
      </c>
      <c r="G20"/>
      <c r="H20" s="47">
        <f t="shared" si="12"/>
        <v>100</v>
      </c>
      <c r="I20" s="35">
        <f t="shared" si="13"/>
        <v>1</v>
      </c>
      <c r="J20" s="77" t="s">
        <v>55</v>
      </c>
    </row>
    <row r="21" spans="1:10" x14ac:dyDescent="0.25">
      <c r="A21" s="71"/>
      <c r="B21" s="10" t="s">
        <v>4</v>
      </c>
      <c r="C21" s="15" t="s">
        <v>26</v>
      </c>
      <c r="D21" s="5">
        <v>148</v>
      </c>
      <c r="E21" s="2">
        <v>120</v>
      </c>
      <c r="F21" s="31">
        <v>122</v>
      </c>
      <c r="G21"/>
      <c r="H21" s="47">
        <f t="shared" si="12"/>
        <v>122</v>
      </c>
      <c r="I21" s="35">
        <f t="shared" si="13"/>
        <v>1.0166666666666666</v>
      </c>
      <c r="J21" s="77" t="s">
        <v>55</v>
      </c>
    </row>
    <row r="22" spans="1:10" x14ac:dyDescent="0.25">
      <c r="A22" s="71"/>
      <c r="B22" s="10" t="s">
        <v>4</v>
      </c>
      <c r="C22" s="15" t="s">
        <v>27</v>
      </c>
      <c r="D22" s="5">
        <v>414</v>
      </c>
      <c r="E22" s="2">
        <v>220</v>
      </c>
      <c r="F22" s="31">
        <v>182</v>
      </c>
      <c r="G22" s="39">
        <v>34</v>
      </c>
      <c r="H22" s="47">
        <f t="shared" si="12"/>
        <v>216</v>
      </c>
      <c r="I22" s="35">
        <f t="shared" si="13"/>
        <v>0.98181818181818181</v>
      </c>
      <c r="J22" s="76">
        <f>E22-H22</f>
        <v>4</v>
      </c>
    </row>
    <row r="23" spans="1:10" x14ac:dyDescent="0.25">
      <c r="A23" s="71"/>
      <c r="B23" s="10" t="s">
        <v>4</v>
      </c>
      <c r="C23" s="15" t="s">
        <v>28</v>
      </c>
      <c r="D23" s="5">
        <v>229</v>
      </c>
      <c r="E23" s="2">
        <v>140</v>
      </c>
      <c r="F23" s="31">
        <v>141</v>
      </c>
      <c r="G23"/>
      <c r="H23" s="47">
        <f t="shared" si="12"/>
        <v>141</v>
      </c>
      <c r="I23" s="35">
        <f t="shared" si="13"/>
        <v>1.0071428571428571</v>
      </c>
      <c r="J23" s="77" t="s">
        <v>55</v>
      </c>
    </row>
    <row r="24" spans="1:10" x14ac:dyDescent="0.25">
      <c r="A24" s="71"/>
      <c r="B24" s="10" t="s">
        <v>4</v>
      </c>
      <c r="C24" s="15" t="s">
        <v>29</v>
      </c>
      <c r="D24" s="5">
        <v>104</v>
      </c>
      <c r="E24" s="2">
        <v>100</v>
      </c>
      <c r="F24" s="31">
        <v>100</v>
      </c>
      <c r="G24"/>
      <c r="H24" s="47">
        <f t="shared" si="12"/>
        <v>100</v>
      </c>
      <c r="I24" s="35">
        <f t="shared" si="13"/>
        <v>1</v>
      </c>
      <c r="J24" s="77" t="s">
        <v>55</v>
      </c>
    </row>
    <row r="25" spans="1:10" x14ac:dyDescent="0.25">
      <c r="A25" s="71"/>
      <c r="B25" s="9" t="s">
        <v>5</v>
      </c>
      <c r="C25" s="33"/>
      <c r="D25" s="17">
        <v>5414</v>
      </c>
      <c r="E25" s="29">
        <v>4000</v>
      </c>
      <c r="F25" s="29">
        <f>SUM(F26:F38)</f>
        <v>2980</v>
      </c>
      <c r="G25" s="29">
        <f t="shared" ref="G25:H25" si="14">SUM(G26:G38)</f>
        <v>381</v>
      </c>
      <c r="H25" s="29">
        <f t="shared" si="14"/>
        <v>3361</v>
      </c>
      <c r="I25" s="37">
        <f>F25/E25</f>
        <v>0.745</v>
      </c>
      <c r="J25" s="73">
        <f t="shared" ref="J25" si="15">E25-H25</f>
        <v>639</v>
      </c>
    </row>
    <row r="26" spans="1:10" x14ac:dyDescent="0.25">
      <c r="A26" s="71"/>
      <c r="B26" s="10" t="s">
        <v>5</v>
      </c>
      <c r="C26" s="15" t="s">
        <v>24</v>
      </c>
      <c r="D26" s="5">
        <v>480</v>
      </c>
      <c r="E26" s="2">
        <v>350</v>
      </c>
      <c r="F26" s="47">
        <v>229</v>
      </c>
      <c r="G26" s="47">
        <v>63</v>
      </c>
      <c r="H26" s="47">
        <f t="shared" ref="H26:H38" si="16">SUM(F26:G26)</f>
        <v>292</v>
      </c>
      <c r="I26" s="35">
        <f t="shared" ref="I26:I38" si="17">H26/E26</f>
        <v>0.8342857142857143</v>
      </c>
      <c r="J26" s="76">
        <f t="shared" ref="J26:J29" si="18">E26-H26</f>
        <v>58</v>
      </c>
    </row>
    <row r="27" spans="1:10" x14ac:dyDescent="0.25">
      <c r="A27" s="71"/>
      <c r="B27" s="10" t="s">
        <v>5</v>
      </c>
      <c r="C27" s="61" t="s">
        <v>30</v>
      </c>
      <c r="D27" s="62">
        <v>200</v>
      </c>
      <c r="E27" s="63">
        <v>230</v>
      </c>
      <c r="F27" s="47">
        <v>114</v>
      </c>
      <c r="G27" s="47">
        <v>30</v>
      </c>
      <c r="H27" s="47">
        <f t="shared" si="16"/>
        <v>144</v>
      </c>
      <c r="I27" s="35">
        <f t="shared" si="17"/>
        <v>0.62608695652173918</v>
      </c>
      <c r="J27" s="76">
        <f t="shared" si="18"/>
        <v>86</v>
      </c>
    </row>
    <row r="28" spans="1:10" x14ac:dyDescent="0.25">
      <c r="A28" s="71"/>
      <c r="B28" s="10" t="s">
        <v>5</v>
      </c>
      <c r="C28" s="61" t="s">
        <v>25</v>
      </c>
      <c r="D28" s="62">
        <v>366</v>
      </c>
      <c r="E28" s="63">
        <v>270</v>
      </c>
      <c r="F28" s="47">
        <v>153</v>
      </c>
      <c r="G28" s="47">
        <v>62</v>
      </c>
      <c r="H28" s="47">
        <f t="shared" si="16"/>
        <v>215</v>
      </c>
      <c r="I28" s="35">
        <f t="shared" si="17"/>
        <v>0.79629629629629628</v>
      </c>
      <c r="J28" s="76">
        <f t="shared" si="18"/>
        <v>55</v>
      </c>
    </row>
    <row r="29" spans="1:10" x14ac:dyDescent="0.25">
      <c r="A29" s="71"/>
      <c r="B29" s="10" t="s">
        <v>5</v>
      </c>
      <c r="C29" s="15" t="s">
        <v>31</v>
      </c>
      <c r="D29" s="5">
        <v>295</v>
      </c>
      <c r="E29" s="2">
        <v>250</v>
      </c>
      <c r="F29" s="47">
        <v>174</v>
      </c>
      <c r="G29" s="75"/>
      <c r="H29" s="47">
        <f t="shared" si="16"/>
        <v>174</v>
      </c>
      <c r="I29" s="35">
        <f t="shared" si="17"/>
        <v>0.69599999999999995</v>
      </c>
      <c r="J29" s="76">
        <f t="shared" si="18"/>
        <v>76</v>
      </c>
    </row>
    <row r="30" spans="1:10" x14ac:dyDescent="0.25">
      <c r="A30" s="71"/>
      <c r="B30" s="10" t="s">
        <v>5</v>
      </c>
      <c r="C30" s="61" t="s">
        <v>32</v>
      </c>
      <c r="D30" s="62">
        <v>406</v>
      </c>
      <c r="E30" s="63">
        <v>290</v>
      </c>
      <c r="F30" s="47">
        <v>181</v>
      </c>
      <c r="G30" s="47">
        <v>60</v>
      </c>
      <c r="H30" s="47">
        <f t="shared" si="16"/>
        <v>241</v>
      </c>
      <c r="I30" s="35">
        <f t="shared" si="17"/>
        <v>0.83103448275862069</v>
      </c>
      <c r="J30" s="76">
        <f>E30-H30</f>
        <v>49</v>
      </c>
    </row>
    <row r="31" spans="1:10" x14ac:dyDescent="0.25">
      <c r="A31" s="71"/>
      <c r="B31" s="10" t="s">
        <v>5</v>
      </c>
      <c r="C31" s="15" t="s">
        <v>33</v>
      </c>
      <c r="D31" s="5">
        <v>219</v>
      </c>
      <c r="E31" s="2">
        <v>220</v>
      </c>
      <c r="F31" s="47">
        <v>220</v>
      </c>
      <c r="G31" s="74"/>
      <c r="H31" s="47">
        <f t="shared" si="16"/>
        <v>220</v>
      </c>
      <c r="I31" s="35">
        <f t="shared" si="17"/>
        <v>1</v>
      </c>
      <c r="J31" s="77" t="s">
        <v>55</v>
      </c>
    </row>
    <row r="32" spans="1:10" x14ac:dyDescent="0.25">
      <c r="A32" s="71"/>
      <c r="B32" s="10" t="s">
        <v>5</v>
      </c>
      <c r="C32" s="61" t="s">
        <v>26</v>
      </c>
      <c r="D32" s="62">
        <v>594</v>
      </c>
      <c r="E32" s="63">
        <v>400</v>
      </c>
      <c r="F32" s="47">
        <v>265</v>
      </c>
      <c r="G32" s="47">
        <v>67</v>
      </c>
      <c r="H32" s="47">
        <f t="shared" si="16"/>
        <v>332</v>
      </c>
      <c r="I32" s="35">
        <f t="shared" si="17"/>
        <v>0.83</v>
      </c>
      <c r="J32" s="76">
        <f>E32-H32</f>
        <v>68</v>
      </c>
    </row>
    <row r="33" spans="1:10" x14ac:dyDescent="0.25">
      <c r="A33" s="71"/>
      <c r="B33" s="10" t="s">
        <v>5</v>
      </c>
      <c r="C33" s="15" t="s">
        <v>34</v>
      </c>
      <c r="D33" s="5">
        <v>337</v>
      </c>
      <c r="E33" s="2">
        <v>250</v>
      </c>
      <c r="F33" s="47">
        <v>250</v>
      </c>
      <c r="G33" s="74"/>
      <c r="H33" s="47">
        <f t="shared" si="16"/>
        <v>250</v>
      </c>
      <c r="I33" s="35">
        <f t="shared" si="17"/>
        <v>1</v>
      </c>
      <c r="J33" s="77" t="s">
        <v>55</v>
      </c>
    </row>
    <row r="34" spans="1:10" x14ac:dyDescent="0.25">
      <c r="A34" s="71"/>
      <c r="B34" s="10" t="s">
        <v>5</v>
      </c>
      <c r="C34" s="15" t="s">
        <v>35</v>
      </c>
      <c r="D34" s="5">
        <v>272</v>
      </c>
      <c r="E34" s="2">
        <v>220</v>
      </c>
      <c r="F34" s="47">
        <v>189</v>
      </c>
      <c r="G34" s="47">
        <v>31</v>
      </c>
      <c r="H34" s="47">
        <f t="shared" si="16"/>
        <v>220</v>
      </c>
      <c r="I34" s="35">
        <f t="shared" si="17"/>
        <v>1</v>
      </c>
      <c r="J34" s="77" t="s">
        <v>55</v>
      </c>
    </row>
    <row r="35" spans="1:10" x14ac:dyDescent="0.25">
      <c r="A35" s="71"/>
      <c r="B35" s="10" t="s">
        <v>5</v>
      </c>
      <c r="C35" s="15" t="s">
        <v>27</v>
      </c>
      <c r="D35" s="5">
        <v>886</v>
      </c>
      <c r="E35" s="2">
        <v>500</v>
      </c>
      <c r="F35" s="47">
        <v>465</v>
      </c>
      <c r="G35" s="47">
        <v>29</v>
      </c>
      <c r="H35" s="47">
        <f t="shared" si="16"/>
        <v>494</v>
      </c>
      <c r="I35" s="35">
        <f t="shared" si="17"/>
        <v>0.98799999999999999</v>
      </c>
      <c r="J35" s="76">
        <f t="shared" ref="J35:J38" si="19">E35-H35</f>
        <v>6</v>
      </c>
    </row>
    <row r="36" spans="1:10" x14ac:dyDescent="0.25">
      <c r="A36" s="71"/>
      <c r="B36" s="10" t="s">
        <v>5</v>
      </c>
      <c r="C36" s="15" t="s">
        <v>28</v>
      </c>
      <c r="D36" s="5">
        <v>687</v>
      </c>
      <c r="E36" s="2">
        <v>450</v>
      </c>
      <c r="F36" s="47">
        <v>414</v>
      </c>
      <c r="G36" s="75"/>
      <c r="H36" s="47">
        <f t="shared" si="16"/>
        <v>414</v>
      </c>
      <c r="I36" s="35">
        <f t="shared" si="17"/>
        <v>0.92</v>
      </c>
      <c r="J36" s="76">
        <f t="shared" si="19"/>
        <v>36</v>
      </c>
    </row>
    <row r="37" spans="1:10" x14ac:dyDescent="0.25">
      <c r="A37" s="71"/>
      <c r="B37" s="10" t="s">
        <v>5</v>
      </c>
      <c r="C37" s="61" t="s">
        <v>36</v>
      </c>
      <c r="D37" s="62">
        <v>197</v>
      </c>
      <c r="E37" s="63">
        <v>230</v>
      </c>
      <c r="F37" s="47">
        <v>54</v>
      </c>
      <c r="G37" s="47">
        <v>17</v>
      </c>
      <c r="H37" s="47">
        <f t="shared" si="16"/>
        <v>71</v>
      </c>
      <c r="I37" s="35">
        <f t="shared" si="17"/>
        <v>0.30869565217391304</v>
      </c>
      <c r="J37" s="76">
        <f t="shared" si="19"/>
        <v>159</v>
      </c>
    </row>
    <row r="38" spans="1:10" x14ac:dyDescent="0.25">
      <c r="A38" s="71"/>
      <c r="B38" s="10" t="s">
        <v>5</v>
      </c>
      <c r="C38" s="15" t="s">
        <v>29</v>
      </c>
      <c r="D38" s="5">
        <v>475</v>
      </c>
      <c r="E38" s="2">
        <v>340</v>
      </c>
      <c r="F38" s="47">
        <v>272</v>
      </c>
      <c r="G38" s="47">
        <v>22</v>
      </c>
      <c r="H38" s="47">
        <f t="shared" si="16"/>
        <v>294</v>
      </c>
      <c r="I38" s="35">
        <f t="shared" si="17"/>
        <v>0.86470588235294121</v>
      </c>
      <c r="J38" s="76">
        <f t="shared" si="19"/>
        <v>46</v>
      </c>
    </row>
  </sheetData>
  <autoFilter ref="A3:J38"/>
  <mergeCells count="4">
    <mergeCell ref="A4:A5"/>
    <mergeCell ref="A6:A17"/>
    <mergeCell ref="A18:A38"/>
    <mergeCell ref="E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 report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2018-01-03T04:09:42Z</dcterms:modified>
</cp:coreProperties>
</file>