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 Acacy\SPVB- POSM- Audit\POSM- SPVB\Chuong trình trien khai 2017\TET 2018\"/>
    </mc:Choice>
  </mc:AlternateContent>
  <bookViews>
    <workbookView xWindow="0" yWindow="0" windowWidth="20490" windowHeight="7770"/>
  </bookViews>
  <sheets>
    <sheet name="Tracking" sheetId="1" r:id="rId1"/>
  </sheets>
  <definedNames>
    <definedName name="_xlnm._FilterDatabase" localSheetId="0" hidden="1">Tracking!$A$5:$DK$93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93" i="1" l="1"/>
  <c r="DH93" i="1"/>
  <c r="DG93" i="1"/>
  <c r="DF93" i="1"/>
  <c r="DE93" i="1"/>
  <c r="DD93" i="1"/>
  <c r="DC93" i="1"/>
  <c r="DB93" i="1"/>
  <c r="DI92" i="1"/>
  <c r="DH92" i="1"/>
  <c r="DG92" i="1"/>
  <c r="DF92" i="1"/>
  <c r="DE92" i="1"/>
  <c r="DD92" i="1"/>
  <c r="DC92" i="1"/>
  <c r="DB92" i="1"/>
  <c r="DI91" i="1"/>
  <c r="DH91" i="1"/>
  <c r="DG91" i="1"/>
  <c r="DF91" i="1"/>
  <c r="DE91" i="1"/>
  <c r="DD91" i="1"/>
  <c r="DC91" i="1"/>
  <c r="DB91" i="1"/>
  <c r="DI90" i="1"/>
  <c r="DH90" i="1"/>
  <c r="DG90" i="1"/>
  <c r="DF90" i="1"/>
  <c r="DE90" i="1"/>
  <c r="DD90" i="1"/>
  <c r="DC90" i="1"/>
  <c r="DB90" i="1"/>
  <c r="DI89" i="1"/>
  <c r="DE89" i="1"/>
  <c r="DD89" i="1"/>
  <c r="DC89" i="1"/>
  <c r="DB89" i="1"/>
  <c r="DI88" i="1"/>
  <c r="DE88" i="1"/>
  <c r="DD88" i="1"/>
  <c r="DC88" i="1"/>
  <c r="DB88" i="1"/>
  <c r="DI87" i="1"/>
  <c r="DE87" i="1"/>
  <c r="DD87" i="1"/>
  <c r="DC87" i="1"/>
  <c r="DB87" i="1"/>
  <c r="DI86" i="1"/>
  <c r="DG86" i="1"/>
  <c r="DF86" i="1"/>
  <c r="DE86" i="1"/>
  <c r="DD86" i="1"/>
  <c r="DC86" i="1"/>
  <c r="DB86" i="1"/>
  <c r="DI85" i="1"/>
  <c r="DG85" i="1"/>
  <c r="DF85" i="1"/>
  <c r="DE85" i="1"/>
  <c r="DD85" i="1"/>
  <c r="DC85" i="1"/>
  <c r="DB85" i="1"/>
  <c r="DI84" i="1"/>
  <c r="DG84" i="1"/>
  <c r="DF84" i="1"/>
  <c r="DE84" i="1"/>
  <c r="DD84" i="1"/>
  <c r="DC84" i="1"/>
  <c r="DB84" i="1"/>
  <c r="DI83" i="1"/>
  <c r="DG83" i="1"/>
  <c r="DE83" i="1"/>
  <c r="DD83" i="1"/>
  <c r="DC83" i="1"/>
  <c r="DB83" i="1"/>
  <c r="DI82" i="1"/>
  <c r="DG82" i="1"/>
  <c r="DE82" i="1"/>
  <c r="DD82" i="1"/>
  <c r="DC82" i="1"/>
  <c r="DB82" i="1"/>
  <c r="DI81" i="1"/>
  <c r="DG81" i="1"/>
  <c r="DE81" i="1"/>
  <c r="DD81" i="1"/>
  <c r="DC81" i="1"/>
  <c r="DB81" i="1"/>
  <c r="DI80" i="1"/>
  <c r="DH80" i="1"/>
  <c r="DG80" i="1"/>
  <c r="DF80" i="1"/>
  <c r="DE80" i="1"/>
  <c r="DD80" i="1"/>
  <c r="DC80" i="1"/>
  <c r="DB80" i="1"/>
  <c r="DI79" i="1"/>
  <c r="DH79" i="1"/>
  <c r="DG79" i="1"/>
  <c r="DF79" i="1"/>
  <c r="DE79" i="1"/>
  <c r="DD79" i="1"/>
  <c r="DC79" i="1"/>
  <c r="DB79" i="1"/>
  <c r="DI78" i="1"/>
  <c r="DH78" i="1"/>
  <c r="DG78" i="1"/>
  <c r="DF78" i="1"/>
  <c r="DE78" i="1"/>
  <c r="DD78" i="1"/>
  <c r="DC78" i="1"/>
  <c r="DB78" i="1"/>
  <c r="DI77" i="1"/>
  <c r="DE77" i="1"/>
  <c r="DD77" i="1"/>
  <c r="DC77" i="1"/>
  <c r="DB77" i="1"/>
  <c r="DI76" i="1"/>
  <c r="DH76" i="1"/>
  <c r="DG76" i="1"/>
  <c r="DF76" i="1"/>
  <c r="DE76" i="1"/>
  <c r="DD76" i="1"/>
  <c r="DC76" i="1"/>
  <c r="DB76" i="1"/>
  <c r="DI75" i="1"/>
  <c r="DG75" i="1"/>
  <c r="DE75" i="1"/>
  <c r="DD75" i="1"/>
  <c r="DC75" i="1"/>
  <c r="DB75" i="1"/>
  <c r="DI74" i="1"/>
  <c r="DH74" i="1"/>
  <c r="DG74" i="1"/>
  <c r="DF74" i="1"/>
  <c r="DE74" i="1"/>
  <c r="DD74" i="1"/>
  <c r="DC74" i="1"/>
  <c r="DB74" i="1"/>
  <c r="DI73" i="1"/>
  <c r="DG73" i="1"/>
  <c r="DE73" i="1"/>
  <c r="DD73" i="1"/>
  <c r="DC73" i="1"/>
  <c r="DB73" i="1"/>
  <c r="DI72" i="1"/>
  <c r="DG72" i="1"/>
  <c r="DE72" i="1"/>
  <c r="DD72" i="1"/>
  <c r="DC72" i="1"/>
  <c r="DB72" i="1"/>
  <c r="DI71" i="1"/>
  <c r="DH71" i="1"/>
  <c r="DG71" i="1"/>
  <c r="DF71" i="1"/>
  <c r="DE71" i="1"/>
  <c r="DD71" i="1"/>
  <c r="DC71" i="1"/>
  <c r="DB71" i="1"/>
  <c r="DI70" i="1"/>
  <c r="DH70" i="1"/>
  <c r="DG70" i="1"/>
  <c r="DF70" i="1"/>
  <c r="DE70" i="1"/>
  <c r="DD70" i="1"/>
  <c r="DC70" i="1"/>
  <c r="DB70" i="1"/>
  <c r="DI69" i="1"/>
  <c r="DH69" i="1"/>
  <c r="DG69" i="1"/>
  <c r="DF69" i="1"/>
  <c r="DE69" i="1"/>
  <c r="DD69" i="1"/>
  <c r="DC69" i="1"/>
  <c r="DB69" i="1"/>
  <c r="DI68" i="1"/>
  <c r="DH68" i="1"/>
  <c r="DG68" i="1"/>
  <c r="DF68" i="1"/>
  <c r="DE68" i="1"/>
  <c r="DD68" i="1"/>
  <c r="DC68" i="1"/>
  <c r="DB68" i="1"/>
  <c r="DI67" i="1"/>
  <c r="DH67" i="1"/>
  <c r="DG67" i="1"/>
  <c r="DF67" i="1"/>
  <c r="DE67" i="1"/>
  <c r="DD67" i="1"/>
  <c r="DC67" i="1"/>
  <c r="DB67" i="1"/>
  <c r="DI66" i="1"/>
  <c r="DH66" i="1"/>
  <c r="DG66" i="1"/>
  <c r="DF66" i="1"/>
  <c r="DE66" i="1"/>
  <c r="DD66" i="1"/>
  <c r="DC66" i="1"/>
  <c r="DB66" i="1"/>
  <c r="DI65" i="1"/>
  <c r="DH65" i="1"/>
  <c r="DG65" i="1"/>
  <c r="DF65" i="1"/>
  <c r="DE65" i="1"/>
  <c r="DD65" i="1"/>
  <c r="DC65" i="1"/>
  <c r="DB65" i="1"/>
  <c r="DI64" i="1"/>
  <c r="DH64" i="1"/>
  <c r="DG64" i="1"/>
  <c r="DF64" i="1"/>
  <c r="DE64" i="1"/>
  <c r="DD64" i="1"/>
  <c r="DC64" i="1"/>
  <c r="DB64" i="1"/>
  <c r="DI63" i="1"/>
  <c r="DH63" i="1"/>
  <c r="DG63" i="1"/>
  <c r="DF63" i="1"/>
  <c r="DE63" i="1"/>
  <c r="DD63" i="1"/>
  <c r="DC63" i="1"/>
  <c r="DB63" i="1"/>
  <c r="DI62" i="1"/>
  <c r="DH62" i="1"/>
  <c r="DG62" i="1"/>
  <c r="DF62" i="1"/>
  <c r="DE62" i="1"/>
  <c r="DD62" i="1"/>
  <c r="DC62" i="1"/>
  <c r="DB62" i="1"/>
  <c r="DI61" i="1"/>
  <c r="DE61" i="1"/>
  <c r="DD61" i="1"/>
  <c r="DC61" i="1"/>
  <c r="DB61" i="1"/>
  <c r="DI60" i="1"/>
  <c r="DH60" i="1"/>
  <c r="DG60" i="1"/>
  <c r="DF60" i="1"/>
  <c r="DE60" i="1"/>
  <c r="DD60" i="1"/>
  <c r="DC60" i="1"/>
  <c r="DB60" i="1"/>
  <c r="DI59" i="1"/>
  <c r="DE59" i="1"/>
  <c r="DD59" i="1"/>
  <c r="DC59" i="1"/>
  <c r="DB59" i="1"/>
  <c r="DI58" i="1"/>
  <c r="DH58" i="1"/>
  <c r="DG58" i="1"/>
  <c r="DF58" i="1"/>
  <c r="DE58" i="1"/>
  <c r="DD58" i="1"/>
  <c r="DC58" i="1"/>
  <c r="DB58" i="1"/>
  <c r="DI57" i="1"/>
  <c r="DH57" i="1"/>
  <c r="DG57" i="1"/>
  <c r="DF57" i="1"/>
  <c r="DE57" i="1"/>
  <c r="DD57" i="1"/>
  <c r="DC57" i="1"/>
  <c r="DB57" i="1"/>
  <c r="DI56" i="1"/>
  <c r="DH56" i="1"/>
  <c r="DG56" i="1"/>
  <c r="DF56" i="1"/>
  <c r="DE56" i="1"/>
  <c r="DD56" i="1"/>
  <c r="DC56" i="1"/>
  <c r="DB56" i="1"/>
  <c r="DI55" i="1"/>
  <c r="DH55" i="1"/>
  <c r="DG55" i="1"/>
  <c r="DF55" i="1"/>
  <c r="DE55" i="1"/>
  <c r="DD55" i="1"/>
  <c r="DC55" i="1"/>
  <c r="DB55" i="1"/>
  <c r="DI54" i="1"/>
  <c r="DG54" i="1"/>
  <c r="DE54" i="1"/>
  <c r="DD54" i="1"/>
  <c r="DC54" i="1"/>
  <c r="DB54" i="1"/>
  <c r="DI53" i="1"/>
  <c r="DH53" i="1"/>
  <c r="DG53" i="1"/>
  <c r="DF53" i="1"/>
  <c r="DE53" i="1"/>
  <c r="DD53" i="1"/>
  <c r="DC53" i="1"/>
  <c r="DB53" i="1"/>
  <c r="DI52" i="1"/>
  <c r="DH52" i="1"/>
  <c r="DG52" i="1"/>
  <c r="DF52" i="1"/>
  <c r="DE52" i="1"/>
  <c r="DD52" i="1"/>
  <c r="DC52" i="1"/>
  <c r="DB52" i="1"/>
  <c r="DI51" i="1"/>
  <c r="DH51" i="1"/>
  <c r="DG51" i="1"/>
  <c r="DF51" i="1"/>
  <c r="DE51" i="1"/>
  <c r="DD51" i="1"/>
  <c r="DC51" i="1"/>
  <c r="DB51" i="1"/>
  <c r="DI50" i="1"/>
  <c r="DH50" i="1"/>
  <c r="DG50" i="1"/>
  <c r="DF50" i="1"/>
  <c r="DE50" i="1"/>
  <c r="DD50" i="1"/>
  <c r="DC50" i="1"/>
  <c r="DB50" i="1"/>
  <c r="DI49" i="1"/>
  <c r="DH49" i="1"/>
  <c r="DG49" i="1"/>
  <c r="DF49" i="1"/>
  <c r="DE49" i="1"/>
  <c r="DD49" i="1"/>
  <c r="DC49" i="1"/>
  <c r="DB49" i="1"/>
  <c r="DI48" i="1"/>
  <c r="DH48" i="1"/>
  <c r="DG48" i="1"/>
  <c r="DF48" i="1"/>
  <c r="DE48" i="1"/>
  <c r="DD48" i="1"/>
  <c r="DC48" i="1"/>
  <c r="DB48" i="1"/>
  <c r="DI47" i="1"/>
  <c r="DH47" i="1"/>
  <c r="DG47" i="1"/>
  <c r="DF47" i="1"/>
  <c r="DE47" i="1"/>
  <c r="DD47" i="1"/>
  <c r="DC47" i="1"/>
  <c r="DB47" i="1"/>
  <c r="DI46" i="1"/>
  <c r="DH46" i="1"/>
  <c r="DG46" i="1"/>
  <c r="DF46" i="1"/>
  <c r="DE46" i="1"/>
  <c r="DD46" i="1"/>
  <c r="DC46" i="1"/>
  <c r="DB46" i="1"/>
  <c r="DI45" i="1"/>
  <c r="DH45" i="1"/>
  <c r="DG45" i="1"/>
  <c r="DF45" i="1"/>
  <c r="DE45" i="1"/>
  <c r="DD45" i="1"/>
  <c r="DC45" i="1"/>
  <c r="DB45" i="1"/>
  <c r="DI44" i="1"/>
  <c r="DH44" i="1"/>
  <c r="DG44" i="1"/>
  <c r="DF44" i="1"/>
  <c r="DE44" i="1"/>
  <c r="DD44" i="1"/>
  <c r="DC44" i="1"/>
  <c r="DB44" i="1"/>
  <c r="DI43" i="1"/>
  <c r="DH43" i="1"/>
  <c r="DG43" i="1"/>
  <c r="DF43" i="1"/>
  <c r="DE43" i="1"/>
  <c r="DD43" i="1"/>
  <c r="DC43" i="1"/>
  <c r="DB43" i="1"/>
  <c r="DI42" i="1"/>
  <c r="DH42" i="1"/>
  <c r="DG42" i="1"/>
  <c r="DF42" i="1"/>
  <c r="DE42" i="1"/>
  <c r="DD42" i="1"/>
  <c r="DC42" i="1"/>
  <c r="DB42" i="1"/>
  <c r="DI41" i="1"/>
  <c r="DH41" i="1"/>
  <c r="DG41" i="1"/>
  <c r="DF41" i="1"/>
  <c r="DE41" i="1"/>
  <c r="DD41" i="1"/>
  <c r="DC41" i="1"/>
  <c r="DB41" i="1"/>
  <c r="DI40" i="1"/>
  <c r="DH40" i="1"/>
  <c r="DG40" i="1"/>
  <c r="DF40" i="1"/>
  <c r="DE40" i="1"/>
  <c r="DD40" i="1"/>
  <c r="DC40" i="1"/>
  <c r="DB40" i="1"/>
  <c r="DI39" i="1"/>
  <c r="DH39" i="1"/>
  <c r="DG39" i="1"/>
  <c r="DF39" i="1"/>
  <c r="DE39" i="1"/>
  <c r="DD39" i="1"/>
  <c r="DC39" i="1"/>
  <c r="DB39" i="1"/>
  <c r="DI38" i="1"/>
  <c r="DH38" i="1"/>
  <c r="DG38" i="1"/>
  <c r="DF38" i="1"/>
  <c r="DE38" i="1"/>
  <c r="DD38" i="1"/>
  <c r="DC38" i="1"/>
  <c r="DB38" i="1"/>
  <c r="DI37" i="1"/>
  <c r="DH37" i="1"/>
  <c r="DG37" i="1"/>
  <c r="DF37" i="1"/>
  <c r="DE37" i="1"/>
  <c r="DD37" i="1"/>
  <c r="DC37" i="1"/>
  <c r="DB37" i="1"/>
  <c r="DI36" i="1"/>
  <c r="DH36" i="1"/>
  <c r="DG36" i="1"/>
  <c r="DF36" i="1"/>
  <c r="DE36" i="1"/>
  <c r="DD36" i="1"/>
  <c r="DC36" i="1"/>
  <c r="DB36" i="1"/>
  <c r="DI35" i="1"/>
  <c r="DH35" i="1"/>
  <c r="DG35" i="1"/>
  <c r="DF35" i="1"/>
  <c r="DE35" i="1"/>
  <c r="DD35" i="1"/>
  <c r="DC35" i="1"/>
  <c r="DB35" i="1"/>
  <c r="DI34" i="1"/>
  <c r="DH34" i="1"/>
  <c r="DG34" i="1"/>
  <c r="DF34" i="1"/>
  <c r="DE34" i="1"/>
  <c r="DD34" i="1"/>
  <c r="DC34" i="1"/>
  <c r="DB34" i="1"/>
  <c r="DI33" i="1"/>
  <c r="DH33" i="1"/>
  <c r="DG33" i="1"/>
  <c r="DF33" i="1"/>
  <c r="DE33" i="1"/>
  <c r="DD33" i="1"/>
  <c r="DC33" i="1"/>
  <c r="DB33" i="1"/>
  <c r="DI32" i="1"/>
  <c r="DE32" i="1"/>
  <c r="DD32" i="1"/>
  <c r="DC32" i="1"/>
  <c r="DB32" i="1"/>
  <c r="DI31" i="1"/>
  <c r="DH31" i="1"/>
  <c r="DG31" i="1"/>
  <c r="DF31" i="1"/>
  <c r="DE31" i="1"/>
  <c r="DD31" i="1"/>
  <c r="DC31" i="1"/>
  <c r="DB31" i="1"/>
  <c r="DI30" i="1"/>
  <c r="DE30" i="1"/>
  <c r="DD30" i="1"/>
  <c r="DC30" i="1"/>
  <c r="DB30" i="1"/>
  <c r="DI29" i="1"/>
  <c r="DH29" i="1"/>
  <c r="DG29" i="1"/>
  <c r="DF29" i="1"/>
  <c r="DE29" i="1"/>
  <c r="DD29" i="1"/>
  <c r="DC29" i="1"/>
  <c r="DB29" i="1"/>
  <c r="DI28" i="1"/>
  <c r="DH28" i="1"/>
  <c r="DG28" i="1"/>
  <c r="DF28" i="1"/>
  <c r="DE28" i="1"/>
  <c r="DD28" i="1"/>
  <c r="DC28" i="1"/>
  <c r="DB28" i="1"/>
  <c r="DI27" i="1"/>
  <c r="DH27" i="1"/>
  <c r="DG27" i="1"/>
  <c r="DF27" i="1"/>
  <c r="DE27" i="1"/>
  <c r="DD27" i="1"/>
  <c r="DC27" i="1"/>
  <c r="DB27" i="1"/>
  <c r="DI26" i="1"/>
  <c r="DH26" i="1"/>
  <c r="DG26" i="1"/>
  <c r="DF26" i="1"/>
  <c r="DE26" i="1"/>
  <c r="DD26" i="1"/>
  <c r="DC26" i="1"/>
  <c r="DB26" i="1"/>
  <c r="DI25" i="1"/>
  <c r="DH25" i="1"/>
  <c r="DG25" i="1"/>
  <c r="DF25" i="1"/>
  <c r="DE25" i="1"/>
  <c r="DD25" i="1"/>
  <c r="DC25" i="1"/>
  <c r="DB25" i="1"/>
  <c r="DI24" i="1"/>
  <c r="DH24" i="1"/>
  <c r="DG24" i="1"/>
  <c r="DF24" i="1"/>
  <c r="DE24" i="1"/>
  <c r="DD24" i="1"/>
  <c r="DC24" i="1"/>
  <c r="DB24" i="1"/>
  <c r="DI23" i="1"/>
  <c r="DE23" i="1"/>
  <c r="DD23" i="1"/>
  <c r="DC23" i="1"/>
  <c r="DB23" i="1"/>
  <c r="DI22" i="1"/>
  <c r="DE22" i="1"/>
  <c r="DD22" i="1"/>
  <c r="DC22" i="1"/>
  <c r="DB22" i="1"/>
  <c r="DI21" i="1"/>
  <c r="DE21" i="1"/>
  <c r="DD21" i="1"/>
  <c r="DC21" i="1"/>
  <c r="DB21" i="1"/>
  <c r="DI20" i="1"/>
  <c r="DE20" i="1"/>
  <c r="DD20" i="1"/>
  <c r="DC20" i="1"/>
  <c r="DB20" i="1"/>
  <c r="DI19" i="1"/>
  <c r="DE19" i="1"/>
  <c r="DD19" i="1"/>
  <c r="DC19" i="1"/>
  <c r="DB19" i="1"/>
  <c r="DI18" i="1"/>
  <c r="DE18" i="1"/>
  <c r="DD18" i="1"/>
  <c r="DC18" i="1"/>
  <c r="DB18" i="1"/>
  <c r="DI17" i="1"/>
  <c r="DE17" i="1"/>
  <c r="DD17" i="1"/>
  <c r="DC17" i="1"/>
  <c r="DB17" i="1"/>
  <c r="DI16" i="1"/>
  <c r="DH16" i="1"/>
  <c r="DG16" i="1"/>
  <c r="DF16" i="1"/>
  <c r="DE16" i="1"/>
  <c r="DD16" i="1"/>
  <c r="DC16" i="1"/>
  <c r="DB16" i="1"/>
  <c r="DI15" i="1"/>
  <c r="DH15" i="1"/>
  <c r="DG15" i="1"/>
  <c r="DF15" i="1"/>
  <c r="DE15" i="1"/>
  <c r="DD15" i="1"/>
  <c r="DC15" i="1"/>
  <c r="DB15" i="1"/>
  <c r="DI14" i="1"/>
  <c r="DH14" i="1"/>
  <c r="DG14" i="1"/>
  <c r="DF14" i="1"/>
  <c r="DE14" i="1"/>
  <c r="DD14" i="1"/>
  <c r="DC14" i="1"/>
  <c r="DB14" i="1"/>
  <c r="DI13" i="1"/>
  <c r="DH13" i="1"/>
  <c r="DG13" i="1"/>
  <c r="DF13" i="1"/>
  <c r="DE13" i="1"/>
  <c r="DD13" i="1"/>
  <c r="DC13" i="1"/>
  <c r="DB13" i="1"/>
  <c r="DI12" i="1"/>
  <c r="DE12" i="1"/>
  <c r="DD12" i="1"/>
  <c r="DC12" i="1"/>
  <c r="DB12" i="1"/>
  <c r="DI11" i="1"/>
  <c r="DE11" i="1"/>
  <c r="DD11" i="1"/>
  <c r="DC11" i="1"/>
  <c r="DB11" i="1"/>
  <c r="DI10" i="1"/>
  <c r="DE10" i="1"/>
  <c r="DD10" i="1"/>
  <c r="DC10" i="1"/>
  <c r="DB10" i="1"/>
  <c r="DI9" i="1"/>
  <c r="DE9" i="1"/>
  <c r="DD9" i="1"/>
  <c r="DC9" i="1"/>
  <c r="DB9" i="1"/>
  <c r="DI8" i="1"/>
  <c r="DE8" i="1"/>
  <c r="DD8" i="1"/>
  <c r="DC8" i="1"/>
  <c r="DB8" i="1"/>
  <c r="DI7" i="1"/>
  <c r="DH7" i="1"/>
  <c r="DG7" i="1"/>
  <c r="DF7" i="1"/>
  <c r="DE7" i="1"/>
  <c r="DD7" i="1"/>
  <c r="DC7" i="1"/>
  <c r="DB7" i="1"/>
  <c r="DI6" i="1"/>
  <c r="DH6" i="1"/>
  <c r="DG6" i="1"/>
  <c r="DF6" i="1"/>
  <c r="DE6" i="1"/>
  <c r="DD6" i="1"/>
  <c r="DC6" i="1"/>
  <c r="D85" i="1" l="1"/>
  <c r="F85" i="1"/>
  <c r="D91" i="1"/>
  <c r="F91" i="1"/>
  <c r="E93" i="1"/>
  <c r="D93" i="1"/>
  <c r="F93" i="1"/>
  <c r="E87" i="1"/>
  <c r="E88" i="1" s="1"/>
  <c r="D87" i="1"/>
  <c r="K87" i="1" s="1"/>
  <c r="DF87" i="1" s="1"/>
  <c r="F87" i="1"/>
  <c r="F88" i="1" s="1"/>
  <c r="E8" i="1"/>
  <c r="D8" i="1"/>
  <c r="F8" i="1"/>
  <c r="M8" i="1" s="1"/>
  <c r="DH8" i="1" s="1"/>
  <c r="E17" i="1"/>
  <c r="L17" i="1" s="1"/>
  <c r="DG17" i="1" s="1"/>
  <c r="D17" i="1"/>
  <c r="F17" i="1"/>
  <c r="E27" i="1"/>
  <c r="E28" i="1" s="1"/>
  <c r="E29" i="1" s="1"/>
  <c r="E30" i="1" s="1"/>
  <c r="D27" i="1"/>
  <c r="D28" i="1" s="1"/>
  <c r="D29" i="1" s="1"/>
  <c r="D30" i="1" s="1"/>
  <c r="F27" i="1"/>
  <c r="E34" i="1"/>
  <c r="E35" i="1" s="1"/>
  <c r="D34" i="1"/>
  <c r="D35" i="1" s="1"/>
  <c r="F34" i="1"/>
  <c r="E37" i="1"/>
  <c r="D37" i="1"/>
  <c r="F37" i="1"/>
  <c r="E39" i="1"/>
  <c r="E40" i="1" s="1"/>
  <c r="E41" i="1" s="1"/>
  <c r="E42" i="1" s="1"/>
  <c r="E43" i="1" s="1"/>
  <c r="E44" i="1" s="1"/>
  <c r="E45" i="1" s="1"/>
  <c r="D39" i="1"/>
  <c r="F39" i="1"/>
  <c r="E47" i="1"/>
  <c r="E48" i="1" s="1"/>
  <c r="E49" i="1" s="1"/>
  <c r="D47" i="1"/>
  <c r="D48" i="1" s="1"/>
  <c r="D49" i="1" s="1"/>
  <c r="F47" i="1"/>
  <c r="D52" i="1"/>
  <c r="E52" i="1"/>
  <c r="F52" i="1"/>
  <c r="D54" i="1"/>
  <c r="F54" i="1"/>
  <c r="D56" i="1"/>
  <c r="F56" i="1"/>
  <c r="F57" i="1" s="1"/>
  <c r="F59" i="1"/>
  <c r="D59" i="1"/>
  <c r="D60" i="1" s="1"/>
  <c r="D61" i="1" s="1"/>
  <c r="E59" i="1"/>
  <c r="E60" i="1" s="1"/>
  <c r="E61" i="1" s="1"/>
  <c r="D64" i="1"/>
  <c r="D65" i="1" s="1"/>
  <c r="D66" i="1" s="1"/>
  <c r="D67" i="1" s="1"/>
  <c r="D68" i="1" s="1"/>
  <c r="D69" i="1" s="1"/>
  <c r="D70" i="1" s="1"/>
  <c r="E64" i="1"/>
  <c r="F64" i="1"/>
  <c r="F65" i="1" s="1"/>
  <c r="F66" i="1" s="1"/>
  <c r="F67" i="1" s="1"/>
  <c r="F68" i="1" s="1"/>
  <c r="F69" i="1" s="1"/>
  <c r="F70" i="1" s="1"/>
  <c r="D72" i="1"/>
  <c r="F72" i="1"/>
  <c r="M72" i="1" s="1"/>
  <c r="DH72" i="1" s="1"/>
  <c r="D75" i="1"/>
  <c r="K75" i="1" s="1"/>
  <c r="DF75" i="1" s="1"/>
  <c r="F75" i="1"/>
  <c r="D77" i="1"/>
  <c r="D78" i="1" s="1"/>
  <c r="D79" i="1" s="1"/>
  <c r="E77" i="1"/>
  <c r="F77" i="1"/>
  <c r="F78" i="1" s="1"/>
  <c r="F79" i="1" s="1"/>
  <c r="D81" i="1"/>
  <c r="D82" i="1" s="1"/>
  <c r="F81" i="1"/>
  <c r="F82" i="1" s="1"/>
  <c r="M82" i="1" s="1"/>
  <c r="DH82" i="1" s="1"/>
  <c r="E78" i="1"/>
  <c r="E79" i="1" s="1"/>
  <c r="D73" i="1"/>
  <c r="E65" i="1"/>
  <c r="E66" i="1" s="1"/>
  <c r="E67" i="1" s="1"/>
  <c r="E68" i="1" s="1"/>
  <c r="E69" i="1" s="1"/>
  <c r="E70" i="1" s="1"/>
  <c r="F60" i="1"/>
  <c r="F61" i="1" s="1"/>
  <c r="F62" i="1" s="1"/>
  <c r="D57" i="1"/>
  <c r="F48" i="1"/>
  <c r="F49" i="1" s="1"/>
  <c r="F40" i="1"/>
  <c r="F41" i="1" s="1"/>
  <c r="F42" i="1" s="1"/>
  <c r="F43" i="1" s="1"/>
  <c r="F44" i="1" s="1"/>
  <c r="F45" i="1" s="1"/>
  <c r="D40" i="1"/>
  <c r="D41" i="1" s="1"/>
  <c r="D42" i="1" s="1"/>
  <c r="D43" i="1" s="1"/>
  <c r="D44" i="1" s="1"/>
  <c r="D45" i="1" s="1"/>
  <c r="F35" i="1"/>
  <c r="F28" i="1"/>
  <c r="F29" i="1" s="1"/>
  <c r="F30" i="1" s="1"/>
  <c r="F18" i="1"/>
  <c r="F19" i="1" s="1"/>
  <c r="D18" i="1"/>
  <c r="D19" i="1" s="1"/>
  <c r="D20" i="1" s="1"/>
  <c r="D21" i="1" s="1"/>
  <c r="D22" i="1" s="1"/>
  <c r="L87" i="1"/>
  <c r="DG87" i="1" s="1"/>
  <c r="G6" i="1"/>
  <c r="DB6" i="1" s="1"/>
  <c r="M86" i="1"/>
  <c r="DH86" i="1" s="1"/>
  <c r="M85" i="1"/>
  <c r="DH85" i="1" s="1"/>
  <c r="M84" i="1"/>
  <c r="DH84" i="1" s="1"/>
  <c r="M81" i="1"/>
  <c r="DH81" i="1" s="1"/>
  <c r="M75" i="1"/>
  <c r="DH75" i="1" s="1"/>
  <c r="M59" i="1"/>
  <c r="DH59" i="1" s="1"/>
  <c r="M54" i="1"/>
  <c r="DH54" i="1" s="1"/>
  <c r="M17" i="1"/>
  <c r="DH17" i="1" s="1"/>
  <c r="K81" i="1"/>
  <c r="DF81" i="1" s="1"/>
  <c r="L77" i="1"/>
  <c r="DG77" i="1" s="1"/>
  <c r="K77" i="1"/>
  <c r="DF77" i="1" s="1"/>
  <c r="K73" i="1"/>
  <c r="DF73" i="1" s="1"/>
  <c r="K72" i="1"/>
  <c r="DF72" i="1" s="1"/>
  <c r="K59" i="1"/>
  <c r="DF59" i="1" s="1"/>
  <c r="K54" i="1"/>
  <c r="DF54" i="1" s="1"/>
  <c r="F9" i="1"/>
  <c r="F10" i="1" s="1"/>
  <c r="F11" i="1" s="1"/>
  <c r="F12" i="1" s="1"/>
  <c r="M12" i="1" s="1"/>
  <c r="DH12" i="1" s="1"/>
  <c r="L8" i="1"/>
  <c r="DG8" i="1" s="1"/>
  <c r="K8" i="1"/>
  <c r="DF8" i="1" s="1"/>
  <c r="E89" i="1" l="1"/>
  <c r="L89" i="1" s="1"/>
  <c r="DG89" i="1" s="1"/>
  <c r="L88" i="1"/>
  <c r="DG88" i="1" s="1"/>
  <c r="D88" i="1"/>
  <c r="K88" i="1" s="1"/>
  <c r="DF88" i="1" s="1"/>
  <c r="M88" i="1"/>
  <c r="DH88" i="1" s="1"/>
  <c r="F89" i="1"/>
  <c r="M89" i="1" s="1"/>
  <c r="DH89" i="1" s="1"/>
  <c r="M77" i="1"/>
  <c r="DH77" i="1" s="1"/>
  <c r="M87" i="1"/>
  <c r="DH87" i="1" s="1"/>
  <c r="F73" i="1"/>
  <c r="M73" i="1" s="1"/>
  <c r="DH73" i="1" s="1"/>
  <c r="D89" i="1"/>
  <c r="K89" i="1" s="1"/>
  <c r="DF89" i="1" s="1"/>
  <c r="L59" i="1"/>
  <c r="DG59" i="1" s="1"/>
  <c r="E18" i="1"/>
  <c r="E19" i="1" s="1"/>
  <c r="E20" i="1" s="1"/>
  <c r="M9" i="1"/>
  <c r="DH9" i="1" s="1"/>
  <c r="M10" i="1"/>
  <c r="DH10" i="1" s="1"/>
  <c r="L19" i="1"/>
  <c r="DG19" i="1" s="1"/>
  <c r="M18" i="1"/>
  <c r="DH18" i="1" s="1"/>
  <c r="M19" i="1"/>
  <c r="DH19" i="1" s="1"/>
  <c r="F20" i="1"/>
  <c r="K61" i="1"/>
  <c r="DF61" i="1" s="1"/>
  <c r="D62" i="1"/>
  <c r="D83" i="1"/>
  <c r="K83" i="1" s="1"/>
  <c r="DF83" i="1" s="1"/>
  <c r="K82" i="1"/>
  <c r="DF82" i="1" s="1"/>
  <c r="F83" i="1"/>
  <c r="M83" i="1" s="1"/>
  <c r="DH83" i="1" s="1"/>
  <c r="E62" i="1"/>
  <c r="L61" i="1"/>
  <c r="DG61" i="1" s="1"/>
  <c r="M61" i="1"/>
  <c r="DH61" i="1" s="1"/>
  <c r="F31" i="1"/>
  <c r="F32" i="1" s="1"/>
  <c r="M32" i="1" s="1"/>
  <c r="DH32" i="1" s="1"/>
  <c r="M30" i="1"/>
  <c r="DH30" i="1" s="1"/>
  <c r="E31" i="1"/>
  <c r="E32" i="1" s="1"/>
  <c r="L32" i="1" s="1"/>
  <c r="DG32" i="1" s="1"/>
  <c r="L30" i="1"/>
  <c r="DG30" i="1" s="1"/>
  <c r="D31" i="1"/>
  <c r="D32" i="1" s="1"/>
  <c r="K32" i="1" s="1"/>
  <c r="DF32" i="1" s="1"/>
  <c r="K30" i="1"/>
  <c r="DF30" i="1" s="1"/>
  <c r="K22" i="1"/>
  <c r="DF22" i="1" s="1"/>
  <c r="D23" i="1"/>
  <c r="K23" i="1" s="1"/>
  <c r="DF23" i="1" s="1"/>
  <c r="M11" i="1"/>
  <c r="DH11" i="1" s="1"/>
  <c r="E9" i="1"/>
  <c r="L18" i="1" l="1"/>
  <c r="DG18" i="1" s="1"/>
  <c r="L20" i="1"/>
  <c r="DG20" i="1" s="1"/>
  <c r="E21" i="1"/>
  <c r="M20" i="1"/>
  <c r="DH20" i="1" s="1"/>
  <c r="F21" i="1"/>
  <c r="E10" i="1"/>
  <c r="L9" i="1"/>
  <c r="DG9" i="1" s="1"/>
  <c r="DC2" i="1"/>
  <c r="E22" i="1" l="1"/>
  <c r="L21" i="1"/>
  <c r="DG21" i="1" s="1"/>
  <c r="F22" i="1"/>
  <c r="M21" i="1"/>
  <c r="DH21" i="1" s="1"/>
  <c r="E11" i="1"/>
  <c r="L10" i="1"/>
  <c r="DG10" i="1" s="1"/>
  <c r="DA93" i="1"/>
  <c r="DA89" i="1"/>
  <c r="DA84" i="1"/>
  <c r="DA80" i="1"/>
  <c r="DA76" i="1"/>
  <c r="DA72" i="1"/>
  <c r="DA68" i="1"/>
  <c r="DA64" i="1"/>
  <c r="DA60" i="1"/>
  <c r="DA56" i="1"/>
  <c r="DA52" i="1"/>
  <c r="DA48" i="1"/>
  <c r="DA44" i="1"/>
  <c r="DA40" i="1"/>
  <c r="DA36" i="1"/>
  <c r="DA32" i="1"/>
  <c r="DA28" i="1"/>
  <c r="DA20" i="1"/>
  <c r="DA12" i="1"/>
  <c r="DA8" i="1"/>
  <c r="DA85" i="1"/>
  <c r="DA73" i="1"/>
  <c r="DA65" i="1"/>
  <c r="DA57" i="1"/>
  <c r="DA49" i="1"/>
  <c r="DA41" i="1"/>
  <c r="DA33" i="1"/>
  <c r="DA25" i="1"/>
  <c r="DA13" i="1"/>
  <c r="DA92" i="1"/>
  <c r="DA88" i="1"/>
  <c r="DA83" i="1"/>
  <c r="DA79" i="1"/>
  <c r="DA75" i="1"/>
  <c r="DA71" i="1"/>
  <c r="DA67" i="1"/>
  <c r="DA63" i="1"/>
  <c r="DA59" i="1"/>
  <c r="DA55" i="1"/>
  <c r="DA51" i="1"/>
  <c r="DA47" i="1"/>
  <c r="DA43" i="1"/>
  <c r="DA39" i="1"/>
  <c r="DA35" i="1"/>
  <c r="DA31" i="1"/>
  <c r="DA27" i="1"/>
  <c r="DA23" i="1"/>
  <c r="DA19" i="1"/>
  <c r="DA15" i="1"/>
  <c r="DA11" i="1"/>
  <c r="DA7" i="1"/>
  <c r="DA81" i="1"/>
  <c r="DA21" i="1"/>
  <c r="DA91" i="1"/>
  <c r="DA86" i="1"/>
  <c r="DA82" i="1"/>
  <c r="DA78" i="1"/>
  <c r="DA74" i="1"/>
  <c r="DA70" i="1"/>
  <c r="DA66" i="1"/>
  <c r="DA62" i="1"/>
  <c r="DA58" i="1"/>
  <c r="DA54" i="1"/>
  <c r="DA50" i="1"/>
  <c r="DA46" i="1"/>
  <c r="DA42" i="1"/>
  <c r="DA38" i="1"/>
  <c r="DA34" i="1"/>
  <c r="DA30" i="1"/>
  <c r="DA26" i="1"/>
  <c r="DA22" i="1"/>
  <c r="DA18" i="1"/>
  <c r="DA14" i="1"/>
  <c r="DA10" i="1"/>
  <c r="DA6" i="1"/>
  <c r="DA90" i="1"/>
  <c r="DA77" i="1"/>
  <c r="DA69" i="1"/>
  <c r="DA61" i="1"/>
  <c r="DA53" i="1"/>
  <c r="DA45" i="1"/>
  <c r="DA37" i="1"/>
  <c r="DA29" i="1"/>
  <c r="DA17" i="1"/>
  <c r="DA9" i="1"/>
  <c r="D9" i="1"/>
  <c r="K9" i="1" s="1"/>
  <c r="DF9" i="1" s="1"/>
  <c r="K17" i="1"/>
  <c r="DF17" i="1" s="1"/>
  <c r="DA87" i="1"/>
  <c r="E23" i="1" l="1"/>
  <c r="L23" i="1" s="1"/>
  <c r="DG23" i="1" s="1"/>
  <c r="DK23" i="1" s="1"/>
  <c r="L22" i="1"/>
  <c r="DG22" i="1" s="1"/>
  <c r="DK22" i="1" s="1"/>
  <c r="F23" i="1"/>
  <c r="M23" i="1" s="1"/>
  <c r="DH23" i="1" s="1"/>
  <c r="M22" i="1"/>
  <c r="DH22" i="1" s="1"/>
  <c r="E12" i="1"/>
  <c r="L12" i="1" s="1"/>
  <c r="DG12" i="1" s="1"/>
  <c r="L11" i="1"/>
  <c r="DG11" i="1" s="1"/>
  <c r="DK16" i="1"/>
  <c r="DJ16" i="1"/>
  <c r="DK14" i="1"/>
  <c r="DJ14" i="1"/>
  <c r="DK15" i="1"/>
  <c r="DJ15" i="1"/>
  <c r="DK13" i="1"/>
  <c r="DJ13" i="1"/>
  <c r="DJ24" i="1"/>
  <c r="DK24" i="1"/>
  <c r="DJ22" i="1"/>
  <c r="DJ23" i="1"/>
  <c r="DK88" i="1"/>
  <c r="DJ88" i="1"/>
  <c r="DK77" i="1"/>
  <c r="DJ77" i="1"/>
  <c r="DK61" i="1"/>
  <c r="DJ61" i="1"/>
  <c r="DK44" i="1"/>
  <c r="DJ44" i="1"/>
  <c r="DK26" i="1"/>
  <c r="DJ26" i="1"/>
  <c r="DK87" i="1"/>
  <c r="DJ87" i="1"/>
  <c r="DJ74" i="1"/>
  <c r="DK74" i="1"/>
  <c r="DJ58" i="1"/>
  <c r="DK58" i="1"/>
  <c r="DK41" i="1"/>
  <c r="DJ41" i="1"/>
  <c r="DK83" i="1"/>
  <c r="DJ83" i="1"/>
  <c r="DK67" i="1"/>
  <c r="DJ67" i="1"/>
  <c r="DJ50" i="1"/>
  <c r="DK50" i="1"/>
  <c r="DK34" i="1"/>
  <c r="DJ34" i="1"/>
  <c r="DJ80" i="1"/>
  <c r="DK80" i="1"/>
  <c r="DK64" i="1"/>
  <c r="DJ64" i="1"/>
  <c r="DK51" i="1"/>
  <c r="DJ51" i="1"/>
  <c r="DK35" i="1"/>
  <c r="DJ35" i="1"/>
  <c r="DK73" i="1"/>
  <c r="DJ73" i="1"/>
  <c r="DK57" i="1"/>
  <c r="DJ57" i="1"/>
  <c r="DJ40" i="1"/>
  <c r="DK40" i="1"/>
  <c r="DJ86" i="1"/>
  <c r="DK86" i="1"/>
  <c r="DJ70" i="1"/>
  <c r="DK70" i="1"/>
  <c r="DK53" i="1"/>
  <c r="DJ53" i="1"/>
  <c r="DK37" i="1"/>
  <c r="DJ37" i="1"/>
  <c r="DK79" i="1"/>
  <c r="DJ79" i="1"/>
  <c r="DK63" i="1"/>
  <c r="DJ63" i="1"/>
  <c r="DJ46" i="1"/>
  <c r="DK46" i="1"/>
  <c r="DJ32" i="1"/>
  <c r="DK32" i="1"/>
  <c r="DJ76" i="1"/>
  <c r="DK76" i="1"/>
  <c r="DJ60" i="1"/>
  <c r="DK60" i="1"/>
  <c r="DK47" i="1"/>
  <c r="DJ47" i="1"/>
  <c r="DK33" i="1"/>
  <c r="DJ33" i="1"/>
  <c r="DK17" i="1"/>
  <c r="DJ17" i="1"/>
  <c r="DK85" i="1"/>
  <c r="DJ85" i="1"/>
  <c r="DK69" i="1"/>
  <c r="DJ69" i="1"/>
  <c r="DJ52" i="1"/>
  <c r="DK52" i="1"/>
  <c r="DJ36" i="1"/>
  <c r="DK36" i="1"/>
  <c r="DJ82" i="1"/>
  <c r="DK82" i="1"/>
  <c r="DJ66" i="1"/>
  <c r="DK66" i="1"/>
  <c r="DK49" i="1"/>
  <c r="DJ49" i="1"/>
  <c r="DK31" i="1"/>
  <c r="DJ31" i="1"/>
  <c r="DK93" i="1"/>
  <c r="DJ93" i="1"/>
  <c r="DK75" i="1"/>
  <c r="DJ75" i="1"/>
  <c r="DK59" i="1"/>
  <c r="DJ59" i="1"/>
  <c r="DJ42" i="1"/>
  <c r="DK42" i="1"/>
  <c r="DK28" i="1"/>
  <c r="DJ28" i="1"/>
  <c r="DJ90" i="1"/>
  <c r="DK90" i="1"/>
  <c r="DJ72" i="1"/>
  <c r="DK72" i="1"/>
  <c r="DJ56" i="1"/>
  <c r="DK56" i="1"/>
  <c r="DK43" i="1"/>
  <c r="DJ43" i="1"/>
  <c r="DK29" i="1"/>
  <c r="DJ29" i="1"/>
  <c r="DK81" i="1"/>
  <c r="DJ81" i="1"/>
  <c r="DK65" i="1"/>
  <c r="DJ65" i="1"/>
  <c r="DJ48" i="1"/>
  <c r="DK48" i="1"/>
  <c r="DJ30" i="1"/>
  <c r="DK30" i="1"/>
  <c r="DJ92" i="1"/>
  <c r="DK92" i="1"/>
  <c r="DJ78" i="1"/>
  <c r="DK78" i="1"/>
  <c r="DJ62" i="1"/>
  <c r="DK62" i="1"/>
  <c r="DK45" i="1"/>
  <c r="DJ45" i="1"/>
  <c r="DK27" i="1"/>
  <c r="DJ27" i="1"/>
  <c r="DK89" i="1"/>
  <c r="DJ89" i="1"/>
  <c r="DK71" i="1"/>
  <c r="DJ71" i="1"/>
  <c r="DJ54" i="1"/>
  <c r="DK54" i="1"/>
  <c r="DJ38" i="1"/>
  <c r="DK38" i="1"/>
  <c r="DJ84" i="1"/>
  <c r="DK84" i="1"/>
  <c r="DJ68" i="1"/>
  <c r="DK68" i="1"/>
  <c r="DK55" i="1"/>
  <c r="DJ55" i="1"/>
  <c r="DK39" i="1"/>
  <c r="DJ39" i="1"/>
  <c r="DK25" i="1"/>
  <c r="DJ25" i="1"/>
  <c r="DK91" i="1"/>
  <c r="DJ91" i="1"/>
  <c r="D10" i="1"/>
  <c r="DK7" i="1"/>
  <c r="DJ7" i="1"/>
  <c r="DK6" i="1"/>
  <c r="DJ6" i="1"/>
  <c r="DK8" i="1"/>
  <c r="DJ8" i="1"/>
  <c r="DK9" i="1"/>
  <c r="DJ9" i="1"/>
  <c r="D11" i="1" l="1"/>
  <c r="K10" i="1"/>
  <c r="K18" i="1"/>
  <c r="DK10" i="1" l="1"/>
  <c r="DF10" i="1"/>
  <c r="DJ10" i="1" s="1"/>
  <c r="DK18" i="1"/>
  <c r="DF18" i="1"/>
  <c r="DJ18" i="1" s="1"/>
  <c r="D12" i="1"/>
  <c r="K12" i="1" s="1"/>
  <c r="K11" i="1"/>
  <c r="K19" i="1"/>
  <c r="DK19" i="1" l="1"/>
  <c r="DF19" i="1"/>
  <c r="DJ19" i="1" s="1"/>
  <c r="DK11" i="1"/>
  <c r="DF11" i="1"/>
  <c r="DJ11" i="1" s="1"/>
  <c r="DK12" i="1"/>
  <c r="DF12" i="1"/>
  <c r="DJ12" i="1" s="1"/>
  <c r="K21" i="1"/>
  <c r="K20" i="1"/>
  <c r="DK20" i="1" l="1"/>
  <c r="DF20" i="1"/>
  <c r="DJ20" i="1" s="1"/>
  <c r="DK21" i="1"/>
  <c r="DF21" i="1"/>
  <c r="DJ21" i="1" s="1"/>
</calcChain>
</file>

<file path=xl/sharedStrings.xml><?xml version="1.0" encoding="utf-8"?>
<sst xmlns="http://schemas.openxmlformats.org/spreadsheetml/2006/main" count="270" uniqueCount="132">
  <si>
    <t>Tracking Target POSM Thực Hiện</t>
  </si>
  <si>
    <t>Start day</t>
  </si>
  <si>
    <t>Deadline</t>
  </si>
  <si>
    <t>2017-12-18</t>
  </si>
  <si>
    <t>Actual</t>
  </si>
  <si>
    <t>Time-Gone</t>
  </si>
  <si>
    <t>Project Updated Date</t>
  </si>
  <si>
    <t>GAP</t>
  </si>
  <si>
    <t>ASM Vùng</t>
  </si>
  <si>
    <t>Team Leader</t>
  </si>
  <si>
    <t>Nhân Viên</t>
  </si>
  <si>
    <t>ASM vùng</t>
  </si>
  <si>
    <t># ASO</t>
  </si>
  <si>
    <t>Tranh</t>
  </si>
  <si>
    <t>Sticker</t>
  </si>
  <si>
    <t># ASO ghé thăm có báo cáo</t>
  </si>
  <si>
    <t>ASO TC</t>
  </si>
  <si>
    <t># POSM
thành công</t>
  </si>
  <si>
    <t>% Achi
ASO vs Daily Target (15)</t>
  </si>
  <si>
    <t>% Achi
POSM vs Daily Target (15)</t>
  </si>
  <si>
    <t>% ASO TC</t>
  </si>
  <si>
    <t># ASO ghé thăm</t>
  </si>
  <si>
    <t>HCMC Total tarrget</t>
  </si>
  <si>
    <t>ASM Dũng</t>
  </si>
  <si>
    <t>Mai Văn Đạo</t>
  </si>
  <si>
    <t>Trần Hồ Nguyên Vũ</t>
  </si>
  <si>
    <t xml:space="preserve">Mai Công Hậu </t>
  </si>
  <si>
    <t>Mr Phong</t>
  </si>
  <si>
    <t>Trần Lâm  khải</t>
  </si>
  <si>
    <t>NGUYỄN MINH TUẤN (HCMC)</t>
  </si>
  <si>
    <t>Chiến Quốc Phong</t>
  </si>
  <si>
    <t>Nguyễn Quang Phú</t>
  </si>
  <si>
    <t>ASM Hào</t>
  </si>
  <si>
    <t>Trần Văn Quốc</t>
  </si>
  <si>
    <t>HCMP</t>
  </si>
  <si>
    <t>Lương Trọng Thắng</t>
  </si>
  <si>
    <t>Đồng Nai</t>
  </si>
  <si>
    <t>Nguyễn Minh Đức(Leader)</t>
  </si>
  <si>
    <t>Hoàng  Đình Điền</t>
  </si>
  <si>
    <t>Nguyễn Đình Vũ Nguyên</t>
  </si>
  <si>
    <t>Nguyễn Đức Duy Minh</t>
  </si>
  <si>
    <t>Phạm Thị Thanh Thảo</t>
  </si>
  <si>
    <t>Vũng Tàu</t>
  </si>
  <si>
    <t>Võ Văn Trường</t>
  </si>
  <si>
    <t>Quách Đình Khánh</t>
  </si>
  <si>
    <t>VÕ VĂN TRƯỜNG</t>
  </si>
  <si>
    <t>Bình Thuận</t>
  </si>
  <si>
    <t>Trần Hồ trung TRực</t>
  </si>
  <si>
    <t>Trần Hữu Viễn</t>
  </si>
  <si>
    <t>Bình Dương</t>
  </si>
  <si>
    <t>Hoàng Cao Cường</t>
  </si>
  <si>
    <t>Nguyễn Thành Trung</t>
  </si>
  <si>
    <t>Nguyễn Trung Thành</t>
  </si>
  <si>
    <t>Hoàng Thế Mạnh</t>
  </si>
  <si>
    <t>Dương Công Dũng</t>
  </si>
  <si>
    <t>Lý Đức Hoàng</t>
  </si>
  <si>
    <t>Trần Đức Chính</t>
  </si>
  <si>
    <t>Khánh Hòa</t>
  </si>
  <si>
    <t>Nguyễn Chí Thanh</t>
  </si>
  <si>
    <t>Trần Quốc Hưng</t>
  </si>
  <si>
    <t>Bùi Quốc Đạt</t>
  </si>
  <si>
    <t>Nguyễn Hữu Hoàng Oanh</t>
  </si>
  <si>
    <t>Nguyễn Trương Minh Chánh</t>
  </si>
  <si>
    <t>An Giang</t>
  </si>
  <si>
    <t>Huỳnh Khắc Vũ</t>
  </si>
  <si>
    <t>Đoàn Hữu Phương</t>
  </si>
  <si>
    <t>Bạc Liêu</t>
  </si>
  <si>
    <t>Lâm Thanh Tuấn</t>
  </si>
  <si>
    <t>Cà Mau</t>
  </si>
  <si>
    <t>Lâm Thanh Tuấn (Cà Mau)</t>
  </si>
  <si>
    <t>Nguyễn Khánh Linh</t>
  </si>
  <si>
    <t>Tạ Tuấn Em</t>
  </si>
  <si>
    <t>Bến Tre</t>
  </si>
  <si>
    <t>Nguyễn Hoàng Anh</t>
  </si>
  <si>
    <t xml:space="preserve">Huỳnh Thanh Phong </t>
  </si>
  <si>
    <t>cần thơ</t>
  </si>
  <si>
    <t>Trần Gia Linh</t>
  </si>
  <si>
    <t>Trần Gia Linh</t>
  </si>
  <si>
    <t>Hậu Giang</t>
  </si>
  <si>
    <t>Đồng tháp</t>
  </si>
  <si>
    <t>Hà Dương Thế Hùng</t>
  </si>
  <si>
    <t>Kiên Giang</t>
  </si>
  <si>
    <t>Dương minh định</t>
  </si>
  <si>
    <t>Nguyễn văn văn định</t>
  </si>
  <si>
    <t>Long An</t>
  </si>
  <si>
    <t>Lê Hoàng Hải</t>
  </si>
  <si>
    <t>Sóc Trăng</t>
  </si>
  <si>
    <t>Quản Thanh Bảo</t>
  </si>
  <si>
    <t>Tạ Nguyễn Huỳnh Phương Duy</t>
  </si>
  <si>
    <t>Trà Vinh</t>
  </si>
  <si>
    <t>Lê Bích Phương</t>
  </si>
  <si>
    <t>Vĩnh Long</t>
  </si>
  <si>
    <t>Nguyễn Thị Ánh Hồng ( TLD Vinh Long)</t>
  </si>
  <si>
    <t>Nguyễn Thị Ánh Hồng</t>
  </si>
  <si>
    <t>MKU</t>
  </si>
  <si>
    <t>023726728-Trương Thị Kim Phước</t>
  </si>
  <si>
    <t>079093000310-Tăng Kiến Châu</t>
  </si>
  <si>
    <t>164330195-Trần Đình Nhu</t>
  </si>
  <si>
    <t>312256782-Trần Văn Tuấn Anh</t>
  </si>
  <si>
    <t>381275664-Lâm Minh Phương</t>
  </si>
  <si>
    <t>#POSM Sticker TC</t>
  </si>
  <si>
    <t>#  Tranh TC
thành công</t>
  </si>
  <si>
    <t>Target Daily</t>
  </si>
  <si>
    <t>025807052-Lư Ngọc Ấn</t>
  </si>
  <si>
    <t>079095005800-Nguyễn Huy Bằng</t>
  </si>
  <si>
    <t>312392154-Phan Đức Nguyên Tăng</t>
  </si>
  <si>
    <t>321509881-Nguyễn Khắc Hoàng Tuấn</t>
  </si>
  <si>
    <t>MINHDUC-Nguyễn Minh Đức</t>
  </si>
  <si>
    <t>TTRUNGTOAN-Trần Trung Toàn</t>
  </si>
  <si>
    <t>LAMTUAN-Lâm Thanh Tuấn (Audit CM)</t>
  </si>
  <si>
    <t>321536839-Trần Minh Lễ</t>
  </si>
  <si>
    <t>NGUYENHOQUOCANH-Nguyễn Hồ Quốc Anh</t>
  </si>
  <si>
    <t>352313197-Nguyễn Bá Dạng Đại</t>
  </si>
  <si>
    <t>363588210-Trần Thành Trung</t>
  </si>
  <si>
    <t>381860721-Huỳnh Bảo Toàn</t>
  </si>
  <si>
    <t>HUYNHLOC-Huỳnh Hữu Lộc</t>
  </si>
  <si>
    <t>NGOCNHIEU-Nguyễn Thị Ngọc Nhiều</t>
  </si>
  <si>
    <t>TRANGIALINH-Trần Gia Linh</t>
  </si>
  <si>
    <t>TRUONGTHUYTIEN-Trương Thanh Thủy tiên</t>
  </si>
  <si>
    <t>312223882-Nguyễn Văn Thái (312223882)</t>
  </si>
  <si>
    <t>312237108-Trương Ngân Giang</t>
  </si>
  <si>
    <t>HOANGHUY-Hoàng Quốc Huy</t>
  </si>
  <si>
    <t>301595124-Nguyễn Hoàng ( Long An )</t>
  </si>
  <si>
    <t>HOANKIEM-Trần Hoàn Kiếm</t>
  </si>
  <si>
    <t>LETANTHUAN-Lê Tấn Thuận</t>
  </si>
  <si>
    <t>VOBINHDINH-Võ Bình Định</t>
  </si>
  <si>
    <t>341871541-Lê Nguyễn Hoàng Kim Dung</t>
  </si>
  <si>
    <t>352129239-Nguyễn Văn Sang</t>
  </si>
  <si>
    <t>ANHTHONG-Nguyễn Anh Thông (Audit)</t>
  </si>
  <si>
    <t xml:space="preserve">% Achi
Sticker vs Daily Target </t>
  </si>
  <si>
    <t>% Achi
Tranh vs Daily Target</t>
  </si>
  <si>
    <t>Tiền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</si>
</sst>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\-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Times New Roman"/>
      <family val="1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quotePrefix="1" applyNumberFormat="1" applyFill="1" applyBorder="1" applyAlignment="1">
      <alignment horizontal="center" vertical="center"/>
    </xf>
    <xf numFmtId="165" fontId="0" fillId="3" borderId="1" xfId="0" quotePrefix="1" applyNumberFormat="1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/>
    </xf>
    <xf numFmtId="0" fontId="0" fillId="0" borderId="1" xfId="0" applyBorder="1"/>
    <xf numFmtId="0" fontId="5" fillId="4" borderId="1" xfId="0" applyFont="1" applyFill="1" applyBorder="1" applyAlignment="1">
      <alignment vertical="center"/>
    </xf>
    <xf numFmtId="164" fontId="5" fillId="4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1" applyNumberFormat="1" applyFont="1" applyBorder="1"/>
    <xf numFmtId="0" fontId="4" fillId="10" borderId="1" xfId="0" applyFont="1" applyFill="1" applyBorder="1" applyAlignment="1">
      <alignment vertical="center"/>
    </xf>
    <xf numFmtId="0" fontId="2" fillId="11" borderId="1" xfId="0" applyFont="1" applyFill="1" applyBorder="1" applyAlignment="1"/>
    <xf numFmtId="0" fontId="2" fillId="11" borderId="1" xfId="0" applyFont="1" applyFill="1" applyBorder="1"/>
    <xf numFmtId="1" fontId="2" fillId="11" borderId="1" xfId="0" applyNumberFormat="1" applyFont="1" applyFill="1" applyBorder="1"/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10" fillId="12" borderId="1" xfId="0" applyFont="1" applyFill="1" applyBorder="1"/>
    <xf numFmtId="0" fontId="11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43" fontId="0" fillId="0" borderId="1" xfId="1" applyNumberFormat="1" applyFont="1" applyBorder="1"/>
    <xf numFmtId="0" fontId="12" fillId="0" borderId="1" xfId="0" applyFont="1" applyBorder="1"/>
    <xf numFmtId="164" fontId="0" fillId="0" borderId="1" xfId="0" applyNumberFormat="1" applyBorder="1"/>
    <xf numFmtId="0" fontId="2" fillId="0" borderId="0" xfId="0" applyNumberFormat="1" applyFont="1"/>
    <xf numFmtId="0" fontId="0" fillId="0" borderId="0" xfId="0" applyNumberFormat="1"/>
    <xf numFmtId="9" fontId="0" fillId="0" borderId="1" xfId="2" applyFont="1" applyBorder="1"/>
    <xf numFmtId="0" fontId="0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9" fontId="2" fillId="11" borderId="1" xfId="2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wrapText="1"/>
    </xf>
    <xf numFmtId="9" fontId="0" fillId="0" borderId="0" xfId="2" applyFont="1"/>
    <xf numFmtId="164" fontId="0" fillId="5" borderId="1" xfId="1" applyNumberFormat="1" applyFont="1" applyFill="1" applyBorder="1"/>
    <xf numFmtId="0" fontId="0" fillId="5" borderId="0" xfId="0" applyNumberFormat="1" applyFill="1"/>
    <xf numFmtId="0" fontId="2" fillId="5" borderId="0" xfId="0" applyNumberFormat="1" applyFont="1" applyFill="1"/>
    <xf numFmtId="0" fontId="2" fillId="5" borderId="1" xfId="0" applyFont="1" applyFill="1" applyBorder="1"/>
    <xf numFmtId="164" fontId="2" fillId="5" borderId="1" xfId="1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5" fontId="0" fillId="9" borderId="1" xfId="0" applyNumberFormat="1" applyFill="1" applyBorder="1" applyAlignment="1">
      <alignment horizontal="center" vertical="center"/>
    </xf>
    <xf numFmtId="15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5" fontId="7" fillId="6" borderId="1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K93"/>
  <sheetViews>
    <sheetView showGridLines="0" tabSelected="1" zoomScaleNormal="10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J31" sqref="J31"/>
    </sheetView>
  </sheetViews>
  <sheetFormatPr defaultRowHeight="15" outlineLevelCol="1" x14ac:dyDescent="0.25"/>
  <cols>
    <col min="1" max="1" width="8.42578125" style="43" customWidth="1"/>
    <col min="2" max="2" width="17" customWidth="1"/>
    <col min="3" max="3" width="36.28515625" bestFit="1" customWidth="1"/>
    <col min="4" max="5" width="9.5703125" customWidth="1"/>
    <col min="6" max="6" width="9.5703125" style="1" customWidth="1"/>
    <col min="7" max="14" width="6.7109375" customWidth="1"/>
    <col min="15" max="15" width="6.140625" hidden="1" customWidth="1"/>
    <col min="16" max="16" width="7.28515625" hidden="1" customWidth="1"/>
    <col min="17" max="17" width="7.7109375" hidden="1" customWidth="1"/>
    <col min="18" max="19" width="10.42578125" hidden="1" customWidth="1"/>
    <col min="20" max="20" width="6.7109375" hidden="1" customWidth="1"/>
    <col min="21" max="21" width="6.140625" hidden="1" customWidth="1" outlineLevel="1"/>
    <col min="22" max="22" width="7.28515625" hidden="1" customWidth="1" outlineLevel="1"/>
    <col min="23" max="23" width="6.28515625" hidden="1" customWidth="1" outlineLevel="1"/>
    <col min="24" max="25" width="10.42578125" hidden="1" customWidth="1" outlineLevel="1"/>
    <col min="26" max="26" width="6.7109375" hidden="1" customWidth="1" outlineLevel="1"/>
    <col min="27" max="27" width="6.140625" hidden="1" customWidth="1" outlineLevel="1"/>
    <col min="28" max="28" width="7.28515625" hidden="1" customWidth="1" outlineLevel="1"/>
    <col min="29" max="29" width="6.28515625" hidden="1" customWidth="1" outlineLevel="1"/>
    <col min="30" max="31" width="10.42578125" hidden="1" customWidth="1" outlineLevel="1"/>
    <col min="32" max="32" width="6.7109375" hidden="1" customWidth="1" outlineLevel="1"/>
    <col min="33" max="33" width="6.140625" hidden="1" customWidth="1" outlineLevel="1"/>
    <col min="34" max="34" width="7.28515625" hidden="1" customWidth="1" outlineLevel="1"/>
    <col min="35" max="35" width="6.28515625" hidden="1" customWidth="1" outlineLevel="1"/>
    <col min="36" max="37" width="10.42578125" hidden="1" customWidth="1" outlineLevel="1"/>
    <col min="38" max="38" width="6.7109375" hidden="1" customWidth="1" outlineLevel="1"/>
    <col min="39" max="39" width="6.140625" hidden="1" customWidth="1" outlineLevel="1"/>
    <col min="40" max="40" width="7.28515625" hidden="1" customWidth="1" outlineLevel="1"/>
    <col min="41" max="41" width="6.28515625" hidden="1" customWidth="1" outlineLevel="1"/>
    <col min="42" max="43" width="10.42578125" hidden="1" customWidth="1" outlineLevel="1"/>
    <col min="44" max="44" width="6.7109375" hidden="1" customWidth="1" outlineLevel="1"/>
    <col min="45" max="45" width="6.140625" hidden="1" customWidth="1" outlineLevel="1"/>
    <col min="46" max="46" width="7.28515625" hidden="1" customWidth="1" outlineLevel="1"/>
    <col min="47" max="47" width="6.28515625" hidden="1" customWidth="1" outlineLevel="1"/>
    <col min="48" max="49" width="10.42578125" hidden="1" customWidth="1" outlineLevel="1"/>
    <col min="50" max="50" width="6.7109375" hidden="1" customWidth="1" outlineLevel="1"/>
    <col min="51" max="51" width="6.140625" hidden="1" customWidth="1" outlineLevel="1"/>
    <col min="52" max="52" width="7.28515625" hidden="1" customWidth="1" outlineLevel="1"/>
    <col min="53" max="53" width="6.28515625" hidden="1" customWidth="1" outlineLevel="1"/>
    <col min="54" max="55" width="10.42578125" hidden="1" customWidth="1" outlineLevel="1"/>
    <col min="56" max="56" width="6.7109375" hidden="1" customWidth="1" outlineLevel="1"/>
    <col min="57" max="57" width="6.140625" hidden="1" customWidth="1" outlineLevel="1"/>
    <col min="58" max="58" width="7.28515625" hidden="1" customWidth="1" outlineLevel="1"/>
    <col min="59" max="59" width="6.28515625" hidden="1" customWidth="1" outlineLevel="1"/>
    <col min="60" max="61" width="10.42578125" hidden="1" customWidth="1" outlineLevel="1"/>
    <col min="62" max="62" width="6.7109375" hidden="1" customWidth="1" outlineLevel="1"/>
    <col min="63" max="63" width="6.140625" hidden="1" customWidth="1" outlineLevel="1"/>
    <col min="64" max="64" width="7.28515625" hidden="1" customWidth="1" outlineLevel="1"/>
    <col min="65" max="65" width="6.28515625" hidden="1" customWidth="1" outlineLevel="1"/>
    <col min="66" max="67" width="10.42578125" hidden="1" customWidth="1" outlineLevel="1"/>
    <col min="68" max="68" width="6.7109375" hidden="1" customWidth="1" outlineLevel="1"/>
    <col min="69" max="69" width="6.140625" hidden="1" customWidth="1" outlineLevel="1"/>
    <col min="70" max="70" width="7.28515625" hidden="1" customWidth="1" outlineLevel="1"/>
    <col min="71" max="71" width="6.28515625" hidden="1" customWidth="1" outlineLevel="1"/>
    <col min="72" max="72" width="10.42578125" hidden="1" customWidth="1" outlineLevel="1"/>
    <col min="73" max="73" width="11.42578125" hidden="1" customWidth="1" outlineLevel="1"/>
    <col min="74" max="74" width="9.28515625" hidden="1" customWidth="1" outlineLevel="1"/>
    <col min="75" max="75" width="9.85546875" hidden="1" customWidth="1" outlineLevel="1"/>
    <col min="76" max="76" width="7.28515625" hidden="1" customWidth="1" outlineLevel="1"/>
    <col min="77" max="77" width="10.7109375" hidden="1" customWidth="1" outlineLevel="1"/>
    <col min="78" max="78" width="11.85546875" hidden="1" customWidth="1" outlineLevel="1"/>
    <col min="79" max="79" width="11.42578125" hidden="1" customWidth="1" outlineLevel="1"/>
    <col min="80" max="80" width="9.28515625" hidden="1" customWidth="1" outlineLevel="1"/>
    <col min="81" max="81" width="9.85546875" hidden="1" customWidth="1" outlineLevel="1"/>
    <col min="82" max="82" width="7.28515625" hidden="1" customWidth="1" outlineLevel="1"/>
    <col min="83" max="83" width="10.7109375" hidden="1" customWidth="1" outlineLevel="1"/>
    <col min="84" max="84" width="11.85546875" hidden="1" customWidth="1" outlineLevel="1"/>
    <col min="85" max="85" width="11.42578125" hidden="1" customWidth="1" outlineLevel="1"/>
    <col min="86" max="86" width="9.28515625" hidden="1" customWidth="1" outlineLevel="1"/>
    <col min="87" max="87" width="9.85546875" hidden="1" customWidth="1" outlineLevel="1"/>
    <col min="88" max="88" width="7.28515625" hidden="1" customWidth="1" outlineLevel="1"/>
    <col min="89" max="89" width="10.7109375" hidden="1" customWidth="1" outlineLevel="1"/>
    <col min="90" max="90" width="11.85546875" hidden="1" customWidth="1" outlineLevel="1"/>
    <col min="91" max="91" width="11.42578125" hidden="1" customWidth="1" outlineLevel="1"/>
    <col min="92" max="92" width="9.28515625" hidden="1" customWidth="1" outlineLevel="1"/>
    <col min="93" max="93" width="9.85546875" hidden="1" customWidth="1" outlineLevel="1"/>
    <col min="94" max="94" width="7.28515625" hidden="1" customWidth="1" outlineLevel="1"/>
    <col min="95" max="95" width="10.7109375" hidden="1" customWidth="1" outlineLevel="1"/>
    <col min="96" max="96" width="11.85546875" hidden="1" customWidth="1" outlineLevel="1"/>
    <col min="97" max="97" width="11.42578125" hidden="1" customWidth="1" outlineLevel="1"/>
    <col min="98" max="98" width="9.28515625" hidden="1" customWidth="1" outlineLevel="1"/>
    <col min="99" max="99" width="9.85546875" hidden="1" customWidth="1" outlineLevel="1"/>
    <col min="100" max="100" width="7.28515625" hidden="1" customWidth="1" outlineLevel="1"/>
    <col min="101" max="101" width="10.7109375" hidden="1" customWidth="1" outlineLevel="1"/>
    <col min="102" max="102" width="11.85546875" hidden="1" customWidth="1" outlineLevel="1"/>
    <col min="103" max="103" width="11.42578125" hidden="1" customWidth="1" outlineLevel="1"/>
    <col min="104" max="104" width="9.28515625" hidden="1" customWidth="1" outlineLevel="1"/>
    <col min="105" max="105" width="10.85546875" bestFit="1" customWidth="1" collapsed="1"/>
    <col min="106" max="106" width="10.5703125" bestFit="1" customWidth="1"/>
    <col min="107" max="107" width="7.28515625" bestFit="1" customWidth="1"/>
    <col min="108" max="108" width="7.7109375" bestFit="1" customWidth="1"/>
    <col min="109" max="109" width="7.7109375" customWidth="1"/>
    <col min="110" max="110" width="10.42578125" bestFit="1" customWidth="1"/>
    <col min="111" max="111" width="10.42578125" style="45" bestFit="1" customWidth="1"/>
    <col min="112" max="112" width="10.42578125" style="45" customWidth="1"/>
    <col min="113" max="113" width="6.7109375" style="45" bestFit="1" customWidth="1"/>
    <col min="114" max="115" width="10.28515625" customWidth="1"/>
  </cols>
  <sheetData>
    <row r="1" spans="1:115" ht="12" customHeight="1" x14ac:dyDescent="0.4">
      <c r="A1" s="42" t="s">
        <v>0</v>
      </c>
      <c r="DA1" s="2" t="s">
        <v>1</v>
      </c>
      <c r="DB1" s="2" t="s">
        <v>2</v>
      </c>
    </row>
    <row r="2" spans="1:115" x14ac:dyDescent="0.25">
      <c r="DA2" s="3" t="s">
        <v>3</v>
      </c>
      <c r="DB2" s="4">
        <v>43105</v>
      </c>
      <c r="DC2" s="5">
        <f ca="1">(TODAY()-DA2)/(DB2-DA2)</f>
        <v>2.1111111111111112</v>
      </c>
    </row>
    <row r="3" spans="1:115" ht="15.75" customHeight="1" x14ac:dyDescent="0.4">
      <c r="A3" s="31"/>
      <c r="B3" s="6"/>
      <c r="C3" s="6"/>
      <c r="D3" s="60" t="s">
        <v>102</v>
      </c>
      <c r="E3" s="60"/>
      <c r="F3" s="60"/>
      <c r="G3" s="61" t="s">
        <v>4</v>
      </c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2" t="s">
        <v>5</v>
      </c>
      <c r="DB3" s="63" t="s">
        <v>6</v>
      </c>
      <c r="DC3" s="63"/>
      <c r="DD3" s="63"/>
      <c r="DE3" s="63"/>
      <c r="DF3" s="63"/>
      <c r="DG3" s="63"/>
      <c r="DH3" s="63"/>
      <c r="DI3" s="63"/>
      <c r="DJ3" s="64" t="s">
        <v>7</v>
      </c>
      <c r="DK3" s="65"/>
    </row>
    <row r="4" spans="1:115" s="9" customFormat="1" ht="15" customHeight="1" x14ac:dyDescent="0.25">
      <c r="A4" s="51" t="s">
        <v>8</v>
      </c>
      <c r="B4" s="51" t="s">
        <v>9</v>
      </c>
      <c r="C4" s="59" t="s">
        <v>10</v>
      </c>
      <c r="D4" s="7"/>
      <c r="E4" s="7"/>
      <c r="F4" s="8"/>
      <c r="G4" s="58">
        <v>43090</v>
      </c>
      <c r="H4" s="58"/>
      <c r="I4" s="58"/>
      <c r="J4" s="58"/>
      <c r="K4" s="58"/>
      <c r="L4" s="58"/>
      <c r="M4" s="58"/>
      <c r="N4" s="58"/>
      <c r="O4" s="58">
        <v>43091</v>
      </c>
      <c r="P4" s="58"/>
      <c r="Q4" s="58"/>
      <c r="R4" s="58"/>
      <c r="S4" s="58"/>
      <c r="T4" s="58"/>
      <c r="U4" s="57">
        <v>43092</v>
      </c>
      <c r="V4" s="57"/>
      <c r="W4" s="57"/>
      <c r="X4" s="57"/>
      <c r="Y4" s="57"/>
      <c r="Z4" s="57"/>
      <c r="AA4" s="58">
        <v>43093</v>
      </c>
      <c r="AB4" s="58"/>
      <c r="AC4" s="58"/>
      <c r="AD4" s="58"/>
      <c r="AE4" s="58"/>
      <c r="AF4" s="58"/>
      <c r="AG4" s="57">
        <v>43094</v>
      </c>
      <c r="AH4" s="57"/>
      <c r="AI4" s="57"/>
      <c r="AJ4" s="57"/>
      <c r="AK4" s="57"/>
      <c r="AL4" s="57"/>
      <c r="AM4" s="58">
        <v>43095</v>
      </c>
      <c r="AN4" s="58"/>
      <c r="AO4" s="58"/>
      <c r="AP4" s="58"/>
      <c r="AQ4" s="58"/>
      <c r="AR4" s="58"/>
      <c r="AS4" s="57">
        <v>43096</v>
      </c>
      <c r="AT4" s="57"/>
      <c r="AU4" s="57"/>
      <c r="AV4" s="57"/>
      <c r="AW4" s="57"/>
      <c r="AX4" s="57"/>
      <c r="AY4" s="58">
        <v>43097</v>
      </c>
      <c r="AZ4" s="58"/>
      <c r="BA4" s="58"/>
      <c r="BB4" s="58"/>
      <c r="BC4" s="58"/>
      <c r="BD4" s="58"/>
      <c r="BE4" s="57">
        <v>43098</v>
      </c>
      <c r="BF4" s="57"/>
      <c r="BG4" s="57"/>
      <c r="BH4" s="57"/>
      <c r="BI4" s="57"/>
      <c r="BJ4" s="57"/>
      <c r="BK4" s="58">
        <v>43099</v>
      </c>
      <c r="BL4" s="58"/>
      <c r="BM4" s="58"/>
      <c r="BN4" s="58"/>
      <c r="BO4" s="58"/>
      <c r="BP4" s="58"/>
      <c r="BQ4" s="57">
        <v>43100</v>
      </c>
      <c r="BR4" s="57"/>
      <c r="BS4" s="57"/>
      <c r="BT4" s="57"/>
      <c r="BU4" s="57"/>
      <c r="BV4" s="57"/>
      <c r="BW4" s="58">
        <v>43101</v>
      </c>
      <c r="BX4" s="58"/>
      <c r="BY4" s="58"/>
      <c r="BZ4" s="58"/>
      <c r="CA4" s="58"/>
      <c r="CB4" s="58"/>
      <c r="CC4" s="57">
        <v>43102</v>
      </c>
      <c r="CD4" s="57"/>
      <c r="CE4" s="57"/>
      <c r="CF4" s="57"/>
      <c r="CG4" s="57"/>
      <c r="CH4" s="57"/>
      <c r="CI4" s="58">
        <v>43103</v>
      </c>
      <c r="CJ4" s="58"/>
      <c r="CK4" s="58"/>
      <c r="CL4" s="58"/>
      <c r="CM4" s="58"/>
      <c r="CN4" s="58"/>
      <c r="CO4" s="57">
        <v>43104</v>
      </c>
      <c r="CP4" s="57"/>
      <c r="CQ4" s="57"/>
      <c r="CR4" s="57"/>
      <c r="CS4" s="57"/>
      <c r="CT4" s="57"/>
      <c r="CU4" s="58">
        <v>43105</v>
      </c>
      <c r="CV4" s="58"/>
      <c r="CW4" s="58"/>
      <c r="CX4" s="58"/>
      <c r="CY4" s="58"/>
      <c r="CZ4" s="58"/>
      <c r="DA4" s="62"/>
      <c r="DB4" s="63"/>
      <c r="DC4" s="63"/>
      <c r="DD4" s="63"/>
      <c r="DE4" s="63"/>
      <c r="DF4" s="63"/>
      <c r="DG4" s="63"/>
      <c r="DH4" s="63"/>
      <c r="DI4" s="63"/>
      <c r="DJ4" s="66"/>
      <c r="DK4" s="67"/>
    </row>
    <row r="5" spans="1:115" s="12" customFormat="1" ht="45" customHeight="1" x14ac:dyDescent="0.25">
      <c r="A5" s="51" t="s">
        <v>11</v>
      </c>
      <c r="B5" s="51"/>
      <c r="C5" s="59"/>
      <c r="D5" s="10" t="s">
        <v>12</v>
      </c>
      <c r="E5" s="10" t="s">
        <v>13</v>
      </c>
      <c r="F5" s="11" t="s">
        <v>14</v>
      </c>
      <c r="G5" s="10" t="s">
        <v>15</v>
      </c>
      <c r="H5" s="10" t="s">
        <v>16</v>
      </c>
      <c r="I5" s="10" t="s">
        <v>101</v>
      </c>
      <c r="J5" s="10" t="s">
        <v>100</v>
      </c>
      <c r="K5" s="10" t="s">
        <v>18</v>
      </c>
      <c r="L5" s="10" t="s">
        <v>130</v>
      </c>
      <c r="M5" s="10" t="s">
        <v>129</v>
      </c>
      <c r="N5" s="10" t="s">
        <v>20</v>
      </c>
      <c r="O5" s="10" t="s">
        <v>21</v>
      </c>
      <c r="P5" s="10" t="s">
        <v>16</v>
      </c>
      <c r="Q5" s="10" t="s">
        <v>17</v>
      </c>
      <c r="R5" s="10" t="s">
        <v>18</v>
      </c>
      <c r="S5" s="10" t="s">
        <v>19</v>
      </c>
      <c r="T5" s="10" t="s">
        <v>20</v>
      </c>
      <c r="U5" s="10" t="s">
        <v>21</v>
      </c>
      <c r="V5" s="10" t="s">
        <v>16</v>
      </c>
      <c r="W5" s="10" t="s">
        <v>17</v>
      </c>
      <c r="X5" s="10" t="s">
        <v>18</v>
      </c>
      <c r="Y5" s="10" t="s">
        <v>19</v>
      </c>
      <c r="Z5" s="10" t="s">
        <v>20</v>
      </c>
      <c r="AA5" s="10" t="s">
        <v>21</v>
      </c>
      <c r="AB5" s="10" t="s">
        <v>16</v>
      </c>
      <c r="AC5" s="10" t="s">
        <v>17</v>
      </c>
      <c r="AD5" s="10" t="s">
        <v>18</v>
      </c>
      <c r="AE5" s="10" t="s">
        <v>19</v>
      </c>
      <c r="AF5" s="10" t="s">
        <v>20</v>
      </c>
      <c r="AG5" s="10" t="s">
        <v>21</v>
      </c>
      <c r="AH5" s="10" t="s">
        <v>16</v>
      </c>
      <c r="AI5" s="10" t="s">
        <v>17</v>
      </c>
      <c r="AJ5" s="10" t="s">
        <v>18</v>
      </c>
      <c r="AK5" s="10" t="s">
        <v>19</v>
      </c>
      <c r="AL5" s="10" t="s">
        <v>20</v>
      </c>
      <c r="AM5" s="10" t="s">
        <v>21</v>
      </c>
      <c r="AN5" s="10" t="s">
        <v>16</v>
      </c>
      <c r="AO5" s="10" t="s">
        <v>17</v>
      </c>
      <c r="AP5" s="10" t="s">
        <v>18</v>
      </c>
      <c r="AQ5" s="10" t="s">
        <v>19</v>
      </c>
      <c r="AR5" s="10" t="s">
        <v>20</v>
      </c>
      <c r="AS5" s="10" t="s">
        <v>21</v>
      </c>
      <c r="AT5" s="10" t="s">
        <v>16</v>
      </c>
      <c r="AU5" s="10" t="s">
        <v>17</v>
      </c>
      <c r="AV5" s="10" t="s">
        <v>18</v>
      </c>
      <c r="AW5" s="10" t="s">
        <v>19</v>
      </c>
      <c r="AX5" s="10" t="s">
        <v>20</v>
      </c>
      <c r="AY5" s="10" t="s">
        <v>21</v>
      </c>
      <c r="AZ5" s="10" t="s">
        <v>16</v>
      </c>
      <c r="BA5" s="10" t="s">
        <v>17</v>
      </c>
      <c r="BB5" s="10" t="s">
        <v>18</v>
      </c>
      <c r="BC5" s="10" t="s">
        <v>19</v>
      </c>
      <c r="BD5" s="10" t="s">
        <v>20</v>
      </c>
      <c r="BE5" s="10" t="s">
        <v>21</v>
      </c>
      <c r="BF5" s="10" t="s">
        <v>16</v>
      </c>
      <c r="BG5" s="10" t="s">
        <v>17</v>
      </c>
      <c r="BH5" s="10" t="s">
        <v>18</v>
      </c>
      <c r="BI5" s="10" t="s">
        <v>19</v>
      </c>
      <c r="BJ5" s="10" t="s">
        <v>20</v>
      </c>
      <c r="BK5" s="10" t="s">
        <v>21</v>
      </c>
      <c r="BL5" s="10" t="s">
        <v>16</v>
      </c>
      <c r="BM5" s="10" t="s">
        <v>17</v>
      </c>
      <c r="BN5" s="10" t="s">
        <v>18</v>
      </c>
      <c r="BO5" s="10" t="s">
        <v>19</v>
      </c>
      <c r="BP5" s="10" t="s">
        <v>20</v>
      </c>
      <c r="BQ5" s="10" t="s">
        <v>21</v>
      </c>
      <c r="BR5" s="10" t="s">
        <v>16</v>
      </c>
      <c r="BS5" s="10" t="s">
        <v>17</v>
      </c>
      <c r="BT5" s="10" t="s">
        <v>18</v>
      </c>
      <c r="BU5" s="10" t="s">
        <v>19</v>
      </c>
      <c r="BV5" s="10" t="s">
        <v>20</v>
      </c>
      <c r="BW5" s="10" t="s">
        <v>21</v>
      </c>
      <c r="BX5" s="10" t="s">
        <v>16</v>
      </c>
      <c r="BY5" s="10" t="s">
        <v>17</v>
      </c>
      <c r="BZ5" s="10" t="s">
        <v>18</v>
      </c>
      <c r="CA5" s="10" t="s">
        <v>19</v>
      </c>
      <c r="CB5" s="10" t="s">
        <v>20</v>
      </c>
      <c r="CC5" s="10" t="s">
        <v>21</v>
      </c>
      <c r="CD5" s="10" t="s">
        <v>16</v>
      </c>
      <c r="CE5" s="10" t="s">
        <v>17</v>
      </c>
      <c r="CF5" s="10" t="s">
        <v>18</v>
      </c>
      <c r="CG5" s="10" t="s">
        <v>19</v>
      </c>
      <c r="CH5" s="10" t="s">
        <v>20</v>
      </c>
      <c r="CI5" s="10" t="s">
        <v>21</v>
      </c>
      <c r="CJ5" s="10" t="s">
        <v>16</v>
      </c>
      <c r="CK5" s="10" t="s">
        <v>17</v>
      </c>
      <c r="CL5" s="10" t="s">
        <v>18</v>
      </c>
      <c r="CM5" s="10" t="s">
        <v>19</v>
      </c>
      <c r="CN5" s="10" t="s">
        <v>20</v>
      </c>
      <c r="CO5" s="10" t="s">
        <v>21</v>
      </c>
      <c r="CP5" s="10" t="s">
        <v>16</v>
      </c>
      <c r="CQ5" s="10" t="s">
        <v>17</v>
      </c>
      <c r="CR5" s="10" t="s">
        <v>18</v>
      </c>
      <c r="CS5" s="10" t="s">
        <v>19</v>
      </c>
      <c r="CT5" s="10" t="s">
        <v>20</v>
      </c>
      <c r="CU5" s="10" t="s">
        <v>21</v>
      </c>
      <c r="CV5" s="10" t="s">
        <v>16</v>
      </c>
      <c r="CW5" s="10" t="s">
        <v>17</v>
      </c>
      <c r="CX5" s="10" t="s">
        <v>18</v>
      </c>
      <c r="CY5" s="10" t="s">
        <v>19</v>
      </c>
      <c r="CZ5" s="10" t="s">
        <v>20</v>
      </c>
      <c r="DA5" s="62"/>
      <c r="DB5" s="10" t="s">
        <v>15</v>
      </c>
      <c r="DC5" s="10" t="s">
        <v>16</v>
      </c>
      <c r="DD5" s="10" t="s">
        <v>101</v>
      </c>
      <c r="DE5" s="10" t="s">
        <v>100</v>
      </c>
      <c r="DF5" s="10" t="s">
        <v>18</v>
      </c>
      <c r="DG5" s="10" t="s">
        <v>130</v>
      </c>
      <c r="DH5" s="10" t="s">
        <v>129</v>
      </c>
      <c r="DI5" s="10" t="s">
        <v>20</v>
      </c>
      <c r="DJ5" s="10" t="s">
        <v>18</v>
      </c>
      <c r="DK5" s="10" t="s">
        <v>19</v>
      </c>
    </row>
    <row r="6" spans="1:115" s="17" customFormat="1" x14ac:dyDescent="0.25">
      <c r="A6" s="56" t="s">
        <v>22</v>
      </c>
      <c r="B6" s="56"/>
      <c r="C6" s="56"/>
      <c r="D6" s="13">
        <v>8027</v>
      </c>
      <c r="E6" s="13">
        <v>2000</v>
      </c>
      <c r="F6" s="14">
        <v>3000</v>
      </c>
      <c r="G6" s="40">
        <f>SUM(G7:G15)</f>
        <v>47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5">
        <f t="shared" ref="DA6:DA69" ca="1" si="0">$DC$2</f>
        <v>2.1111111111111112</v>
      </c>
      <c r="DB6" s="40">
        <f t="shared" ref="DB6" si="1">G6</f>
        <v>47</v>
      </c>
      <c r="DC6" s="40">
        <f t="shared" ref="DC6" si="2">H6</f>
        <v>0</v>
      </c>
      <c r="DD6" s="40">
        <f t="shared" ref="DD6" si="3">I6</f>
        <v>0</v>
      </c>
      <c r="DE6" s="40">
        <f t="shared" ref="DE6" si="4">J6</f>
        <v>0</v>
      </c>
      <c r="DF6" s="16">
        <f t="shared" ref="DF6" si="5">K6</f>
        <v>0</v>
      </c>
      <c r="DG6" s="16">
        <f t="shared" ref="DG6" si="6">L6</f>
        <v>0</v>
      </c>
      <c r="DH6" s="40">
        <f t="shared" ref="DH6" si="7">M6</f>
        <v>0</v>
      </c>
      <c r="DI6" s="40">
        <f t="shared" ref="DI6" si="8">N6</f>
        <v>0</v>
      </c>
      <c r="DJ6" s="16">
        <f t="shared" ref="DJ6:DJ12" ca="1" si="9">DF6-DA6</f>
        <v>-2.1111111111111112</v>
      </c>
      <c r="DK6" s="16">
        <f t="shared" ref="DK6:DK12" ca="1" si="10">DG6-DA6</f>
        <v>-2.1111111111111112</v>
      </c>
    </row>
    <row r="7" spans="1:115" s="17" customFormat="1" x14ac:dyDescent="0.25">
      <c r="A7" s="44"/>
      <c r="B7" s="18"/>
      <c r="C7" s="18"/>
      <c r="D7" s="19">
        <v>3540</v>
      </c>
      <c r="E7" s="14">
        <v>1090.4050515940244</v>
      </c>
      <c r="F7" s="14">
        <v>1635.6075773910366</v>
      </c>
      <c r="G7" s="20"/>
      <c r="H7" s="13"/>
      <c r="I7" s="20"/>
      <c r="J7" s="20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5">
        <f t="shared" ca="1" si="0"/>
        <v>2.1111111111111112</v>
      </c>
      <c r="DB7" s="40">
        <f t="shared" ref="DB7:DB70" si="11">G7</f>
        <v>0</v>
      </c>
      <c r="DC7" s="40">
        <f t="shared" ref="DC7:DC70" si="12">H7</f>
        <v>0</v>
      </c>
      <c r="DD7" s="40">
        <f t="shared" ref="DD7:DD70" si="13">I7</f>
        <v>0</v>
      </c>
      <c r="DE7" s="40">
        <f t="shared" ref="DE7:DE70" si="14">J7</f>
        <v>0</v>
      </c>
      <c r="DF7" s="16">
        <f t="shared" ref="DF7:DF70" si="15">K7</f>
        <v>0</v>
      </c>
      <c r="DG7" s="16">
        <f t="shared" ref="DG7:DG70" si="16">L7</f>
        <v>0</v>
      </c>
      <c r="DH7" s="16">
        <f t="shared" ref="DH7:DH70" si="17">M7</f>
        <v>0</v>
      </c>
      <c r="DI7" s="16">
        <f t="shared" ref="DI7:DI70" si="18">N7</f>
        <v>0</v>
      </c>
      <c r="DJ7" s="16">
        <f t="shared" ca="1" si="9"/>
        <v>-2.1111111111111112</v>
      </c>
      <c r="DK7" s="16">
        <f t="shared" ca="1" si="10"/>
        <v>-2.1111111111111112</v>
      </c>
    </row>
    <row r="8" spans="1:115" x14ac:dyDescent="0.25">
      <c r="A8" s="53" t="s">
        <v>23</v>
      </c>
      <c r="B8" s="6" t="s">
        <v>24</v>
      </c>
      <c r="C8" s="39" t="s">
        <v>103</v>
      </c>
      <c r="D8" s="22">
        <f t="shared" ref="D8:E8" si="19">D7/8</f>
        <v>442.5</v>
      </c>
      <c r="E8" s="22">
        <f t="shared" si="19"/>
        <v>136.30063144925305</v>
      </c>
      <c r="F8" s="22">
        <f>F7/8</f>
        <v>204.45094717387957</v>
      </c>
      <c r="G8" s="38">
        <v>19</v>
      </c>
      <c r="H8" s="38">
        <v>5</v>
      </c>
      <c r="I8" s="38">
        <v>10</v>
      </c>
      <c r="J8" s="38">
        <v>4</v>
      </c>
      <c r="K8" s="37">
        <f>H8/D8</f>
        <v>1.1299435028248588E-2</v>
      </c>
      <c r="L8" s="37">
        <f>I8/E8</f>
        <v>7.3367231638418073E-2</v>
      </c>
      <c r="M8" s="37">
        <f>J8/F8</f>
        <v>1.9564595103578154E-2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15">
        <f t="shared" ca="1" si="0"/>
        <v>2.1111111111111112</v>
      </c>
      <c r="DB8" s="40">
        <f t="shared" si="11"/>
        <v>19</v>
      </c>
      <c r="DC8" s="6">
        <f t="shared" si="12"/>
        <v>5</v>
      </c>
      <c r="DD8" s="6">
        <f t="shared" si="13"/>
        <v>10</v>
      </c>
      <c r="DE8" s="6">
        <f t="shared" si="14"/>
        <v>4</v>
      </c>
      <c r="DF8" s="37">
        <f t="shared" si="15"/>
        <v>1.1299435028248588E-2</v>
      </c>
      <c r="DG8" s="37">
        <f t="shared" si="16"/>
        <v>7.3367231638418073E-2</v>
      </c>
      <c r="DH8" s="37">
        <f t="shared" si="17"/>
        <v>1.9564595103578154E-2</v>
      </c>
      <c r="DI8" s="37">
        <f t="shared" si="18"/>
        <v>0</v>
      </c>
      <c r="DJ8" s="16">
        <f t="shared" ca="1" si="9"/>
        <v>-2.0998116760828625</v>
      </c>
      <c r="DK8" s="16">
        <f t="shared" ca="1" si="10"/>
        <v>-2.0377438794726932</v>
      </c>
    </row>
    <row r="9" spans="1:115" x14ac:dyDescent="0.25">
      <c r="A9" s="54"/>
      <c r="B9" s="6" t="s">
        <v>27</v>
      </c>
      <c r="C9" s="39" t="s">
        <v>104</v>
      </c>
      <c r="D9" s="21">
        <f t="shared" ref="D9:D12" si="20">D8</f>
        <v>442.5</v>
      </c>
      <c r="E9" s="21">
        <f>E8</f>
        <v>136.30063144925305</v>
      </c>
      <c r="F9" s="22">
        <f>F8</f>
        <v>204.45094717387957</v>
      </c>
      <c r="G9" s="38">
        <v>28</v>
      </c>
      <c r="H9" s="38">
        <v>3</v>
      </c>
      <c r="I9" s="38">
        <v>11</v>
      </c>
      <c r="J9" s="38">
        <v>1</v>
      </c>
      <c r="K9" s="37">
        <f t="shared" ref="K9:K12" si="21">H9/D9</f>
        <v>6.7796610169491523E-3</v>
      </c>
      <c r="L9" s="37">
        <f t="shared" ref="L9:L12" si="22">I9/E9</f>
        <v>8.0703954802259878E-2</v>
      </c>
      <c r="M9" s="37">
        <f t="shared" ref="M9:M12" si="23">J9/F9</f>
        <v>4.8911487758945384E-3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15">
        <f t="shared" ca="1" si="0"/>
        <v>2.1111111111111112</v>
      </c>
      <c r="DB9" s="40">
        <f t="shared" si="11"/>
        <v>28</v>
      </c>
      <c r="DC9" s="6">
        <f t="shared" si="12"/>
        <v>3</v>
      </c>
      <c r="DD9" s="6">
        <f t="shared" si="13"/>
        <v>11</v>
      </c>
      <c r="DE9" s="6">
        <f t="shared" si="14"/>
        <v>1</v>
      </c>
      <c r="DF9" s="37">
        <f t="shared" si="15"/>
        <v>6.7796610169491523E-3</v>
      </c>
      <c r="DG9" s="37">
        <f t="shared" si="16"/>
        <v>8.0703954802259878E-2</v>
      </c>
      <c r="DH9" s="37">
        <f t="shared" si="17"/>
        <v>4.8911487758945384E-3</v>
      </c>
      <c r="DI9" s="37">
        <f t="shared" si="18"/>
        <v>0</v>
      </c>
      <c r="DJ9" s="16">
        <f t="shared" ca="1" si="9"/>
        <v>-2.1043314500941621</v>
      </c>
      <c r="DK9" s="16">
        <f t="shared" ca="1" si="10"/>
        <v>-2.0304071563088515</v>
      </c>
    </row>
    <row r="10" spans="1:115" x14ac:dyDescent="0.25">
      <c r="A10" s="54"/>
      <c r="B10" s="23" t="s">
        <v>25</v>
      </c>
      <c r="C10" s="6" t="s">
        <v>26</v>
      </c>
      <c r="D10" s="21">
        <f t="shared" si="20"/>
        <v>442.5</v>
      </c>
      <c r="E10" s="21">
        <f t="shared" ref="E10:E12" si="24">E9</f>
        <v>136.30063144925305</v>
      </c>
      <c r="F10" s="22">
        <f t="shared" ref="F10:F12" si="25">F9</f>
        <v>204.45094717387957</v>
      </c>
      <c r="G10" s="6"/>
      <c r="H10" s="6"/>
      <c r="I10" s="6"/>
      <c r="J10" s="6"/>
      <c r="K10" s="37">
        <f t="shared" si="21"/>
        <v>0</v>
      </c>
      <c r="L10" s="37">
        <f t="shared" si="22"/>
        <v>0</v>
      </c>
      <c r="M10" s="37">
        <f t="shared" si="23"/>
        <v>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15">
        <f t="shared" ca="1" si="0"/>
        <v>2.1111111111111112</v>
      </c>
      <c r="DB10" s="40">
        <f t="shared" si="11"/>
        <v>0</v>
      </c>
      <c r="DC10" s="6">
        <f t="shared" si="12"/>
        <v>0</v>
      </c>
      <c r="DD10" s="6">
        <f t="shared" si="13"/>
        <v>0</v>
      </c>
      <c r="DE10" s="6">
        <f t="shared" si="14"/>
        <v>0</v>
      </c>
      <c r="DF10" s="37">
        <f t="shared" si="15"/>
        <v>0</v>
      </c>
      <c r="DG10" s="37">
        <f t="shared" si="16"/>
        <v>0</v>
      </c>
      <c r="DH10" s="37">
        <f t="shared" si="17"/>
        <v>0</v>
      </c>
      <c r="DI10" s="37">
        <f t="shared" si="18"/>
        <v>0</v>
      </c>
      <c r="DJ10" s="16">
        <f t="shared" ca="1" si="9"/>
        <v>-2.1111111111111112</v>
      </c>
      <c r="DK10" s="16">
        <f t="shared" ca="1" si="10"/>
        <v>-2.1111111111111112</v>
      </c>
    </row>
    <row r="11" spans="1:115" x14ac:dyDescent="0.25">
      <c r="A11" s="54"/>
      <c r="B11" s="23" t="s">
        <v>28</v>
      </c>
      <c r="C11" s="6" t="s">
        <v>29</v>
      </c>
      <c r="D11" s="21">
        <f t="shared" si="20"/>
        <v>442.5</v>
      </c>
      <c r="E11" s="21">
        <f t="shared" si="24"/>
        <v>136.30063144925305</v>
      </c>
      <c r="F11" s="22">
        <f t="shared" si="25"/>
        <v>204.45094717387957</v>
      </c>
      <c r="G11" s="6"/>
      <c r="H11" s="6"/>
      <c r="I11" s="6"/>
      <c r="J11" s="6"/>
      <c r="K11" s="37">
        <f t="shared" si="21"/>
        <v>0</v>
      </c>
      <c r="L11" s="37">
        <f t="shared" si="22"/>
        <v>0</v>
      </c>
      <c r="M11" s="37">
        <f t="shared" si="23"/>
        <v>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15">
        <f t="shared" ca="1" si="0"/>
        <v>2.1111111111111112</v>
      </c>
      <c r="DB11" s="40">
        <f t="shared" si="11"/>
        <v>0</v>
      </c>
      <c r="DC11" s="6">
        <f t="shared" si="12"/>
        <v>0</v>
      </c>
      <c r="DD11" s="6">
        <f t="shared" si="13"/>
        <v>0</v>
      </c>
      <c r="DE11" s="6">
        <f t="shared" si="14"/>
        <v>0</v>
      </c>
      <c r="DF11" s="37">
        <f t="shared" si="15"/>
        <v>0</v>
      </c>
      <c r="DG11" s="37">
        <f t="shared" si="16"/>
        <v>0</v>
      </c>
      <c r="DH11" s="37">
        <f t="shared" si="17"/>
        <v>0</v>
      </c>
      <c r="DI11" s="37">
        <f t="shared" si="18"/>
        <v>0</v>
      </c>
      <c r="DJ11" s="16">
        <f t="shared" ca="1" si="9"/>
        <v>-2.1111111111111112</v>
      </c>
      <c r="DK11" s="16">
        <f t="shared" ca="1" si="10"/>
        <v>-2.1111111111111112</v>
      </c>
    </row>
    <row r="12" spans="1:115" x14ac:dyDescent="0.25">
      <c r="A12" s="54"/>
      <c r="B12" s="6" t="s">
        <v>30</v>
      </c>
      <c r="C12" s="6" t="s">
        <v>31</v>
      </c>
      <c r="D12" s="21">
        <f t="shared" si="20"/>
        <v>442.5</v>
      </c>
      <c r="E12" s="21">
        <f t="shared" si="24"/>
        <v>136.30063144925305</v>
      </c>
      <c r="F12" s="22">
        <f t="shared" si="25"/>
        <v>204.45094717387957</v>
      </c>
      <c r="G12" s="6"/>
      <c r="H12" s="6"/>
      <c r="I12" s="6"/>
      <c r="J12" s="6"/>
      <c r="K12" s="37">
        <f t="shared" si="21"/>
        <v>0</v>
      </c>
      <c r="L12" s="37">
        <f t="shared" si="22"/>
        <v>0</v>
      </c>
      <c r="M12" s="37">
        <f t="shared" si="23"/>
        <v>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15">
        <f t="shared" ca="1" si="0"/>
        <v>2.1111111111111112</v>
      </c>
      <c r="DB12" s="40">
        <f t="shared" si="11"/>
        <v>0</v>
      </c>
      <c r="DC12" s="6">
        <f t="shared" si="12"/>
        <v>0</v>
      </c>
      <c r="DD12" s="6">
        <f t="shared" si="13"/>
        <v>0</v>
      </c>
      <c r="DE12" s="6">
        <f t="shared" si="14"/>
        <v>0</v>
      </c>
      <c r="DF12" s="37">
        <f t="shared" si="15"/>
        <v>0</v>
      </c>
      <c r="DG12" s="37">
        <f t="shared" si="16"/>
        <v>0</v>
      </c>
      <c r="DH12" s="37">
        <f t="shared" si="17"/>
        <v>0</v>
      </c>
      <c r="DI12" s="37">
        <f t="shared" si="18"/>
        <v>0</v>
      </c>
      <c r="DJ12" s="16">
        <f t="shared" ca="1" si="9"/>
        <v>-2.1111111111111112</v>
      </c>
      <c r="DK12" s="16">
        <f t="shared" ca="1" si="10"/>
        <v>-2.1111111111111112</v>
      </c>
    </row>
    <row r="13" spans="1:115" x14ac:dyDescent="0.25">
      <c r="A13" s="54"/>
      <c r="B13" s="23"/>
      <c r="C13" s="6"/>
      <c r="D13" s="21"/>
      <c r="E13" s="21"/>
      <c r="F13" s="22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15">
        <f t="shared" ca="1" si="0"/>
        <v>2.1111111111111112</v>
      </c>
      <c r="DB13" s="40">
        <f t="shared" si="11"/>
        <v>0</v>
      </c>
      <c r="DC13" s="6">
        <f t="shared" si="12"/>
        <v>0</v>
      </c>
      <c r="DD13" s="6">
        <f t="shared" si="13"/>
        <v>0</v>
      </c>
      <c r="DE13" s="6">
        <f t="shared" si="14"/>
        <v>0</v>
      </c>
      <c r="DF13" s="37">
        <f t="shared" si="15"/>
        <v>0</v>
      </c>
      <c r="DG13" s="37">
        <f t="shared" si="16"/>
        <v>0</v>
      </c>
      <c r="DH13" s="37">
        <f t="shared" si="17"/>
        <v>0</v>
      </c>
      <c r="DI13" s="37">
        <f t="shared" si="18"/>
        <v>0</v>
      </c>
      <c r="DJ13" s="16">
        <f t="shared" ref="DJ13:DJ76" ca="1" si="26">DF13-DA13</f>
        <v>-2.1111111111111112</v>
      </c>
      <c r="DK13" s="16">
        <f t="shared" ref="DK13:DK76" ca="1" si="27">DG13-DA13</f>
        <v>-2.1111111111111112</v>
      </c>
    </row>
    <row r="14" spans="1:115" x14ac:dyDescent="0.25">
      <c r="A14" s="54"/>
      <c r="B14" s="6"/>
      <c r="C14" s="6"/>
      <c r="D14" s="21"/>
      <c r="E14" s="21"/>
      <c r="F14" s="22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15">
        <f t="shared" ca="1" si="0"/>
        <v>2.1111111111111112</v>
      </c>
      <c r="DB14" s="40">
        <f t="shared" si="11"/>
        <v>0</v>
      </c>
      <c r="DC14" s="6">
        <f t="shared" si="12"/>
        <v>0</v>
      </c>
      <c r="DD14" s="6">
        <f t="shared" si="13"/>
        <v>0</v>
      </c>
      <c r="DE14" s="6">
        <f t="shared" si="14"/>
        <v>0</v>
      </c>
      <c r="DF14" s="37">
        <f t="shared" si="15"/>
        <v>0</v>
      </c>
      <c r="DG14" s="37">
        <f t="shared" si="16"/>
        <v>0</v>
      </c>
      <c r="DH14" s="37">
        <f t="shared" si="17"/>
        <v>0</v>
      </c>
      <c r="DI14" s="37">
        <f t="shared" si="18"/>
        <v>0</v>
      </c>
      <c r="DJ14" s="16">
        <f t="shared" ca="1" si="26"/>
        <v>-2.1111111111111112</v>
      </c>
      <c r="DK14" s="16">
        <f t="shared" ca="1" si="27"/>
        <v>-2.1111111111111112</v>
      </c>
    </row>
    <row r="15" spans="1:115" x14ac:dyDescent="0.25">
      <c r="A15" s="54"/>
      <c r="B15" s="6"/>
      <c r="C15" s="6"/>
      <c r="D15" s="21"/>
      <c r="E15" s="21"/>
      <c r="F15" s="22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15">
        <f t="shared" ca="1" si="0"/>
        <v>2.1111111111111112</v>
      </c>
      <c r="DB15" s="40">
        <f t="shared" si="11"/>
        <v>0</v>
      </c>
      <c r="DC15" s="6">
        <f t="shared" si="12"/>
        <v>0</v>
      </c>
      <c r="DD15" s="6">
        <f t="shared" si="13"/>
        <v>0</v>
      </c>
      <c r="DE15" s="6">
        <f t="shared" si="14"/>
        <v>0</v>
      </c>
      <c r="DF15" s="37">
        <f t="shared" si="15"/>
        <v>0</v>
      </c>
      <c r="DG15" s="37">
        <f t="shared" si="16"/>
        <v>0</v>
      </c>
      <c r="DH15" s="37">
        <f t="shared" si="17"/>
        <v>0</v>
      </c>
      <c r="DI15" s="37">
        <f t="shared" si="18"/>
        <v>0</v>
      </c>
      <c r="DJ15" s="16">
        <f t="shared" ca="1" si="26"/>
        <v>-2.1111111111111112</v>
      </c>
      <c r="DK15" s="16">
        <f t="shared" ca="1" si="27"/>
        <v>-2.1111111111111112</v>
      </c>
    </row>
    <row r="16" spans="1:115" x14ac:dyDescent="0.25">
      <c r="A16" s="55"/>
      <c r="B16" s="24"/>
      <c r="C16" s="24"/>
      <c r="D16" s="26">
        <v>2953</v>
      </c>
      <c r="E16" s="26">
        <v>909.59494840597552</v>
      </c>
      <c r="F16" s="26">
        <v>1364.3924226089637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15"/>
      <c r="DB16" s="25">
        <f t="shared" si="11"/>
        <v>0</v>
      </c>
      <c r="DC16" s="25">
        <f t="shared" si="12"/>
        <v>0</v>
      </c>
      <c r="DD16" s="25">
        <f t="shared" si="13"/>
        <v>0</v>
      </c>
      <c r="DE16" s="25">
        <f t="shared" si="14"/>
        <v>0</v>
      </c>
      <c r="DF16" s="41">
        <f t="shared" si="15"/>
        <v>0</v>
      </c>
      <c r="DG16" s="41">
        <f t="shared" si="16"/>
        <v>0</v>
      </c>
      <c r="DH16" s="41">
        <f t="shared" si="17"/>
        <v>0</v>
      </c>
      <c r="DI16" s="41">
        <f t="shared" si="18"/>
        <v>0</v>
      </c>
      <c r="DJ16" s="16">
        <f t="shared" si="26"/>
        <v>0</v>
      </c>
      <c r="DK16" s="16">
        <f t="shared" si="27"/>
        <v>0</v>
      </c>
    </row>
    <row r="17" spans="1:115" x14ac:dyDescent="0.25">
      <c r="A17" s="53" t="s">
        <v>32</v>
      </c>
      <c r="B17" s="23" t="s">
        <v>33</v>
      </c>
      <c r="C17" s="39" t="s">
        <v>95</v>
      </c>
      <c r="D17" s="22">
        <f t="shared" ref="D17:E17" si="28">D16/8</f>
        <v>369.125</v>
      </c>
      <c r="E17" s="22">
        <f t="shared" si="28"/>
        <v>113.69936855074694</v>
      </c>
      <c r="F17" s="22">
        <f>F16/8</f>
        <v>170.54905282612046</v>
      </c>
      <c r="G17" s="38">
        <v>4</v>
      </c>
      <c r="H17" s="38">
        <v>1</v>
      </c>
      <c r="I17" s="38">
        <v>3</v>
      </c>
      <c r="J17" s="38">
        <v>3</v>
      </c>
      <c r="K17" s="37">
        <f>G17/D17</f>
        <v>1.0836437521164918E-2</v>
      </c>
      <c r="L17" s="37">
        <f t="shared" ref="L17:L23" si="29">I17/E17</f>
        <v>2.6385370809346432E-2</v>
      </c>
      <c r="M17" s="37">
        <f t="shared" ref="M17:M23" si="30">J17/F17</f>
        <v>1.7590247206230949E-2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15">
        <f t="shared" ca="1" si="0"/>
        <v>2.1111111111111112</v>
      </c>
      <c r="DB17" s="6">
        <f t="shared" si="11"/>
        <v>4</v>
      </c>
      <c r="DC17" s="6">
        <f t="shared" si="12"/>
        <v>1</v>
      </c>
      <c r="DD17" s="6">
        <f t="shared" si="13"/>
        <v>3</v>
      </c>
      <c r="DE17" s="6">
        <f t="shared" si="14"/>
        <v>3</v>
      </c>
      <c r="DF17" s="37">
        <f t="shared" si="15"/>
        <v>1.0836437521164918E-2</v>
      </c>
      <c r="DG17" s="37">
        <f t="shared" si="16"/>
        <v>2.6385370809346432E-2</v>
      </c>
      <c r="DH17" s="37">
        <f t="shared" si="17"/>
        <v>1.7590247206230949E-2</v>
      </c>
      <c r="DI17" s="37">
        <f t="shared" si="18"/>
        <v>0</v>
      </c>
      <c r="DJ17" s="16">
        <f t="shared" ca="1" si="26"/>
        <v>-2.1002746735899462</v>
      </c>
      <c r="DK17" s="16">
        <f t="shared" ca="1" si="27"/>
        <v>-2.0847257403017649</v>
      </c>
    </row>
    <row r="18" spans="1:115" x14ac:dyDescent="0.25">
      <c r="A18" s="54"/>
      <c r="B18" s="23" t="s">
        <v>33</v>
      </c>
      <c r="C18" s="39" t="s">
        <v>96</v>
      </c>
      <c r="D18" s="21">
        <f>D17</f>
        <v>369.125</v>
      </c>
      <c r="E18" s="21">
        <f t="shared" ref="E18:F18" si="31">E17</f>
        <v>113.69936855074694</v>
      </c>
      <c r="F18" s="21">
        <f t="shared" si="31"/>
        <v>170.54905282612046</v>
      </c>
      <c r="G18" s="38">
        <v>7</v>
      </c>
      <c r="H18" s="38">
        <v>2</v>
      </c>
      <c r="I18" s="38">
        <v>4</v>
      </c>
      <c r="J18" s="38">
        <v>0</v>
      </c>
      <c r="K18" s="37">
        <f>G18/D18</f>
        <v>1.8963765662038605E-2</v>
      </c>
      <c r="L18" s="37">
        <f t="shared" si="29"/>
        <v>3.5180494412461912E-2</v>
      </c>
      <c r="M18" s="37">
        <f t="shared" si="30"/>
        <v>0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15">
        <f t="shared" ca="1" si="0"/>
        <v>2.1111111111111112</v>
      </c>
      <c r="DB18" s="6">
        <f t="shared" si="11"/>
        <v>7</v>
      </c>
      <c r="DC18" s="6">
        <f t="shared" si="12"/>
        <v>2</v>
      </c>
      <c r="DD18" s="6">
        <f t="shared" si="13"/>
        <v>4</v>
      </c>
      <c r="DE18" s="6">
        <f t="shared" si="14"/>
        <v>0</v>
      </c>
      <c r="DF18" s="37">
        <f t="shared" si="15"/>
        <v>1.8963765662038605E-2</v>
      </c>
      <c r="DG18" s="37">
        <f t="shared" si="16"/>
        <v>3.5180494412461912E-2</v>
      </c>
      <c r="DH18" s="37">
        <f t="shared" si="17"/>
        <v>0</v>
      </c>
      <c r="DI18" s="37">
        <f t="shared" si="18"/>
        <v>0</v>
      </c>
      <c r="DJ18" s="16">
        <f t="shared" ca="1" si="26"/>
        <v>-2.0921473454490727</v>
      </c>
      <c r="DK18" s="16">
        <f t="shared" ca="1" si="27"/>
        <v>-2.0759306166986491</v>
      </c>
    </row>
    <row r="19" spans="1:115" x14ac:dyDescent="0.25">
      <c r="A19" s="54"/>
      <c r="B19" s="23" t="s">
        <v>33</v>
      </c>
      <c r="C19" s="39" t="s">
        <v>97</v>
      </c>
      <c r="D19" s="21">
        <f t="shared" ref="D19:D23" si="32">D18</f>
        <v>369.125</v>
      </c>
      <c r="E19" s="21">
        <f t="shared" ref="E19:E23" si="33">E18</f>
        <v>113.69936855074694</v>
      </c>
      <c r="F19" s="21">
        <f t="shared" ref="F19:F23" si="34">F18</f>
        <v>170.54905282612046</v>
      </c>
      <c r="G19" s="38">
        <v>7</v>
      </c>
      <c r="H19" s="38">
        <v>1</v>
      </c>
      <c r="I19" s="38">
        <v>5</v>
      </c>
      <c r="J19" s="38">
        <v>1</v>
      </c>
      <c r="K19" s="37">
        <f>G19/D19</f>
        <v>1.8963765662038605E-2</v>
      </c>
      <c r="L19" s="37">
        <f t="shared" si="29"/>
        <v>4.3975618015577388E-2</v>
      </c>
      <c r="M19" s="37">
        <f t="shared" si="30"/>
        <v>5.8634157354103163E-3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15">
        <f t="shared" ca="1" si="0"/>
        <v>2.1111111111111112</v>
      </c>
      <c r="DB19" s="6">
        <f t="shared" si="11"/>
        <v>7</v>
      </c>
      <c r="DC19" s="6">
        <f t="shared" si="12"/>
        <v>1</v>
      </c>
      <c r="DD19" s="6">
        <f t="shared" si="13"/>
        <v>5</v>
      </c>
      <c r="DE19" s="6">
        <f t="shared" si="14"/>
        <v>1</v>
      </c>
      <c r="DF19" s="37">
        <f t="shared" si="15"/>
        <v>1.8963765662038605E-2</v>
      </c>
      <c r="DG19" s="37">
        <f t="shared" si="16"/>
        <v>4.3975618015577388E-2</v>
      </c>
      <c r="DH19" s="37">
        <f t="shared" si="17"/>
        <v>5.8634157354103163E-3</v>
      </c>
      <c r="DI19" s="37">
        <f t="shared" si="18"/>
        <v>0</v>
      </c>
      <c r="DJ19" s="16">
        <f t="shared" ca="1" si="26"/>
        <v>-2.0921473454490727</v>
      </c>
      <c r="DK19" s="16">
        <f t="shared" ca="1" si="27"/>
        <v>-2.0671354930955337</v>
      </c>
    </row>
    <row r="20" spans="1:115" x14ac:dyDescent="0.25">
      <c r="A20" s="54"/>
      <c r="B20" s="23" t="s">
        <v>33</v>
      </c>
      <c r="C20" s="39" t="s">
        <v>98</v>
      </c>
      <c r="D20" s="21">
        <f t="shared" si="32"/>
        <v>369.125</v>
      </c>
      <c r="E20" s="21">
        <f t="shared" si="33"/>
        <v>113.69936855074694</v>
      </c>
      <c r="F20" s="21">
        <f t="shared" si="34"/>
        <v>170.54905282612046</v>
      </c>
      <c r="G20" s="38">
        <v>5</v>
      </c>
      <c r="H20" s="38"/>
      <c r="I20" s="38">
        <v>5</v>
      </c>
      <c r="J20" s="38">
        <v>2</v>
      </c>
      <c r="K20" s="37">
        <f>G20/D20</f>
        <v>1.3545546901456146E-2</v>
      </c>
      <c r="L20" s="37">
        <f t="shared" si="29"/>
        <v>4.3975618015577388E-2</v>
      </c>
      <c r="M20" s="37">
        <f t="shared" si="30"/>
        <v>1.1726831470820633E-2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15">
        <f t="shared" ca="1" si="0"/>
        <v>2.1111111111111112</v>
      </c>
      <c r="DB20" s="6">
        <f t="shared" si="11"/>
        <v>5</v>
      </c>
      <c r="DC20" s="6">
        <f t="shared" si="12"/>
        <v>0</v>
      </c>
      <c r="DD20" s="6">
        <f t="shared" si="13"/>
        <v>5</v>
      </c>
      <c r="DE20" s="6">
        <f t="shared" si="14"/>
        <v>2</v>
      </c>
      <c r="DF20" s="37">
        <f t="shared" si="15"/>
        <v>1.3545546901456146E-2</v>
      </c>
      <c r="DG20" s="37">
        <f t="shared" si="16"/>
        <v>4.3975618015577388E-2</v>
      </c>
      <c r="DH20" s="37">
        <f t="shared" si="17"/>
        <v>1.1726831470820633E-2</v>
      </c>
      <c r="DI20" s="37">
        <f t="shared" si="18"/>
        <v>0</v>
      </c>
      <c r="DJ20" s="16">
        <f t="shared" ca="1" si="26"/>
        <v>-2.0975655642096549</v>
      </c>
      <c r="DK20" s="16">
        <f t="shared" ca="1" si="27"/>
        <v>-2.0671354930955337</v>
      </c>
    </row>
    <row r="21" spans="1:115" x14ac:dyDescent="0.25">
      <c r="A21" s="54"/>
      <c r="B21" s="23" t="s">
        <v>33</v>
      </c>
      <c r="C21" s="39" t="s">
        <v>99</v>
      </c>
      <c r="D21" s="21">
        <f t="shared" si="32"/>
        <v>369.125</v>
      </c>
      <c r="E21" s="21">
        <f t="shared" si="33"/>
        <v>113.69936855074694</v>
      </c>
      <c r="F21" s="21">
        <f t="shared" si="34"/>
        <v>170.54905282612046</v>
      </c>
      <c r="G21" s="38">
        <v>11</v>
      </c>
      <c r="H21" s="38">
        <v>1</v>
      </c>
      <c r="I21" s="38">
        <v>10</v>
      </c>
      <c r="J21" s="38">
        <v>5</v>
      </c>
      <c r="K21" s="37">
        <f>G21/D21</f>
        <v>2.9800203183203523E-2</v>
      </c>
      <c r="L21" s="37">
        <f t="shared" si="29"/>
        <v>8.7951236031154775E-2</v>
      </c>
      <c r="M21" s="37">
        <f t="shared" si="30"/>
        <v>2.9317078677051581E-2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15">
        <f t="shared" ca="1" si="0"/>
        <v>2.1111111111111112</v>
      </c>
      <c r="DB21" s="6">
        <f t="shared" si="11"/>
        <v>11</v>
      </c>
      <c r="DC21" s="6">
        <f t="shared" si="12"/>
        <v>1</v>
      </c>
      <c r="DD21" s="6">
        <f t="shared" si="13"/>
        <v>10</v>
      </c>
      <c r="DE21" s="6">
        <f t="shared" si="14"/>
        <v>5</v>
      </c>
      <c r="DF21" s="37">
        <f t="shared" si="15"/>
        <v>2.9800203183203523E-2</v>
      </c>
      <c r="DG21" s="37">
        <f t="shared" si="16"/>
        <v>8.7951236031154775E-2</v>
      </c>
      <c r="DH21" s="37">
        <f t="shared" si="17"/>
        <v>2.9317078677051581E-2</v>
      </c>
      <c r="DI21" s="37">
        <f t="shared" si="18"/>
        <v>0</v>
      </c>
      <c r="DJ21" s="16">
        <f t="shared" ca="1" si="26"/>
        <v>-2.0813109079279077</v>
      </c>
      <c r="DK21" s="16">
        <f t="shared" ca="1" si="27"/>
        <v>-2.0231598750799562</v>
      </c>
    </row>
    <row r="22" spans="1:115" x14ac:dyDescent="0.25">
      <c r="A22" s="54"/>
      <c r="B22" s="23" t="s">
        <v>33</v>
      </c>
      <c r="C22" s="39" t="s">
        <v>105</v>
      </c>
      <c r="D22" s="21">
        <f t="shared" si="32"/>
        <v>369.125</v>
      </c>
      <c r="E22" s="21">
        <f t="shared" si="33"/>
        <v>113.69936855074694</v>
      </c>
      <c r="F22" s="21">
        <f t="shared" si="34"/>
        <v>170.54905282612046</v>
      </c>
      <c r="G22" s="38">
        <v>6</v>
      </c>
      <c r="H22" s="38"/>
      <c r="I22" s="38">
        <v>5</v>
      </c>
      <c r="J22" s="38">
        <v>1</v>
      </c>
      <c r="K22" s="37">
        <f t="shared" ref="K22:K23" si="35">G22/D22</f>
        <v>1.6254656281747375E-2</v>
      </c>
      <c r="L22" s="37">
        <f t="shared" si="29"/>
        <v>4.3975618015577388E-2</v>
      </c>
      <c r="M22" s="37">
        <f t="shared" si="30"/>
        <v>5.8634157354103163E-3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15">
        <f t="shared" ca="1" si="0"/>
        <v>2.1111111111111112</v>
      </c>
      <c r="DB22" s="6">
        <f t="shared" si="11"/>
        <v>6</v>
      </c>
      <c r="DC22" s="6">
        <f t="shared" si="12"/>
        <v>0</v>
      </c>
      <c r="DD22" s="6">
        <f t="shared" si="13"/>
        <v>5</v>
      </c>
      <c r="DE22" s="6">
        <f t="shared" si="14"/>
        <v>1</v>
      </c>
      <c r="DF22" s="37">
        <f t="shared" si="15"/>
        <v>1.6254656281747375E-2</v>
      </c>
      <c r="DG22" s="37">
        <f t="shared" si="16"/>
        <v>4.3975618015577388E-2</v>
      </c>
      <c r="DH22" s="37">
        <f t="shared" si="17"/>
        <v>5.8634157354103163E-3</v>
      </c>
      <c r="DI22" s="37">
        <f t="shared" si="18"/>
        <v>0</v>
      </c>
      <c r="DJ22" s="16">
        <f t="shared" ca="1" si="26"/>
        <v>-2.094856454829364</v>
      </c>
      <c r="DK22" s="16">
        <f t="shared" ca="1" si="27"/>
        <v>-2.0671354930955337</v>
      </c>
    </row>
    <row r="23" spans="1:115" x14ac:dyDescent="0.25">
      <c r="A23" s="54"/>
      <c r="B23" s="23" t="s">
        <v>33</v>
      </c>
      <c r="C23" s="39" t="s">
        <v>106</v>
      </c>
      <c r="D23" s="21">
        <f t="shared" si="32"/>
        <v>369.125</v>
      </c>
      <c r="E23" s="21">
        <f t="shared" si="33"/>
        <v>113.69936855074694</v>
      </c>
      <c r="F23" s="21">
        <f t="shared" si="34"/>
        <v>170.54905282612046</v>
      </c>
      <c r="G23" s="38">
        <v>7</v>
      </c>
      <c r="H23" s="38"/>
      <c r="I23" s="38">
        <v>6</v>
      </c>
      <c r="J23" s="38">
        <v>1</v>
      </c>
      <c r="K23" s="37">
        <f t="shared" si="35"/>
        <v>1.8963765662038605E-2</v>
      </c>
      <c r="L23" s="37">
        <f t="shared" si="29"/>
        <v>5.2770741618692864E-2</v>
      </c>
      <c r="M23" s="37">
        <f t="shared" si="30"/>
        <v>5.8634157354103163E-3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15">
        <f t="shared" ca="1" si="0"/>
        <v>2.1111111111111112</v>
      </c>
      <c r="DB23" s="6">
        <f t="shared" si="11"/>
        <v>7</v>
      </c>
      <c r="DC23" s="6">
        <f t="shared" si="12"/>
        <v>0</v>
      </c>
      <c r="DD23" s="6">
        <f t="shared" si="13"/>
        <v>6</v>
      </c>
      <c r="DE23" s="6">
        <f t="shared" si="14"/>
        <v>1</v>
      </c>
      <c r="DF23" s="37">
        <f t="shared" si="15"/>
        <v>1.8963765662038605E-2</v>
      </c>
      <c r="DG23" s="37">
        <f t="shared" si="16"/>
        <v>5.2770741618692864E-2</v>
      </c>
      <c r="DH23" s="37">
        <f t="shared" si="17"/>
        <v>5.8634157354103163E-3</v>
      </c>
      <c r="DI23" s="37">
        <f t="shared" si="18"/>
        <v>0</v>
      </c>
      <c r="DJ23" s="16">
        <f t="shared" ca="1" si="26"/>
        <v>-2.0921473454490727</v>
      </c>
      <c r="DK23" s="16">
        <f t="shared" ca="1" si="27"/>
        <v>-2.0583403694924183</v>
      </c>
    </row>
    <row r="24" spans="1:115" x14ac:dyDescent="0.25">
      <c r="A24" s="55"/>
      <c r="B24" s="24"/>
      <c r="C24" s="24"/>
      <c r="D24" s="26"/>
      <c r="E24" s="26"/>
      <c r="F24" s="2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15"/>
      <c r="DB24" s="25">
        <f t="shared" si="11"/>
        <v>0</v>
      </c>
      <c r="DC24" s="25">
        <f t="shared" si="12"/>
        <v>0</v>
      </c>
      <c r="DD24" s="25">
        <f t="shared" si="13"/>
        <v>0</v>
      </c>
      <c r="DE24" s="25">
        <f t="shared" si="14"/>
        <v>0</v>
      </c>
      <c r="DF24" s="41">
        <f t="shared" si="15"/>
        <v>0</v>
      </c>
      <c r="DG24" s="41">
        <f t="shared" si="16"/>
        <v>0</v>
      </c>
      <c r="DH24" s="41">
        <f t="shared" si="17"/>
        <v>0</v>
      </c>
      <c r="DI24" s="41">
        <f t="shared" si="18"/>
        <v>0</v>
      </c>
      <c r="DJ24" s="16">
        <f t="shared" si="26"/>
        <v>0</v>
      </c>
      <c r="DK24" s="16">
        <f t="shared" si="27"/>
        <v>0</v>
      </c>
    </row>
    <row r="25" spans="1:115" x14ac:dyDescent="0.25">
      <c r="A25" s="52" t="s">
        <v>34</v>
      </c>
      <c r="B25" s="52"/>
      <c r="C25" s="52"/>
      <c r="D25" s="6">
        <v>8274</v>
      </c>
      <c r="E25" s="6">
        <v>1300</v>
      </c>
      <c r="F25" s="22">
        <v>1000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15">
        <f t="shared" ca="1" si="0"/>
        <v>2.1111111111111112</v>
      </c>
      <c r="DB25" s="6">
        <f t="shared" si="11"/>
        <v>0</v>
      </c>
      <c r="DC25" s="6">
        <f t="shared" si="12"/>
        <v>0</v>
      </c>
      <c r="DD25" s="6">
        <f t="shared" si="13"/>
        <v>0</v>
      </c>
      <c r="DE25" s="6">
        <f t="shared" si="14"/>
        <v>0</v>
      </c>
      <c r="DF25" s="37">
        <f t="shared" si="15"/>
        <v>0</v>
      </c>
      <c r="DG25" s="37">
        <f t="shared" si="16"/>
        <v>0</v>
      </c>
      <c r="DH25" s="37">
        <f t="shared" si="17"/>
        <v>0</v>
      </c>
      <c r="DI25" s="37">
        <f t="shared" si="18"/>
        <v>0</v>
      </c>
      <c r="DJ25" s="16">
        <f t="shared" ca="1" si="26"/>
        <v>-2.1111111111111112</v>
      </c>
      <c r="DK25" s="16">
        <f t="shared" ca="1" si="27"/>
        <v>-2.1111111111111112</v>
      </c>
    </row>
    <row r="26" spans="1:115" ht="15" customHeight="1" x14ac:dyDescent="0.25">
      <c r="A26" s="51" t="s">
        <v>35</v>
      </c>
      <c r="B26" s="24" t="s">
        <v>36</v>
      </c>
      <c r="C26" s="24"/>
      <c r="D26" s="36">
        <v>2058</v>
      </c>
      <c r="E26" s="27">
        <v>370</v>
      </c>
      <c r="F26" s="28">
        <v>300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15">
        <f t="shared" ca="1" si="0"/>
        <v>2.1111111111111112</v>
      </c>
      <c r="DB26" s="6">
        <f t="shared" si="11"/>
        <v>0</v>
      </c>
      <c r="DC26" s="6">
        <f t="shared" si="12"/>
        <v>0</v>
      </c>
      <c r="DD26" s="6">
        <f t="shared" si="13"/>
        <v>0</v>
      </c>
      <c r="DE26" s="6">
        <f t="shared" si="14"/>
        <v>0</v>
      </c>
      <c r="DF26" s="37">
        <f t="shared" si="15"/>
        <v>0</v>
      </c>
      <c r="DG26" s="37">
        <f t="shared" si="16"/>
        <v>0</v>
      </c>
      <c r="DH26" s="37">
        <f t="shared" si="17"/>
        <v>0</v>
      </c>
      <c r="DI26" s="37">
        <f t="shared" si="18"/>
        <v>0</v>
      </c>
      <c r="DJ26" s="16">
        <f t="shared" ca="1" si="26"/>
        <v>-2.1111111111111112</v>
      </c>
      <c r="DK26" s="16">
        <f t="shared" ca="1" si="27"/>
        <v>-2.1111111111111112</v>
      </c>
    </row>
    <row r="27" spans="1:115" x14ac:dyDescent="0.25">
      <c r="A27" s="51"/>
      <c r="B27" s="6" t="s">
        <v>37</v>
      </c>
      <c r="C27" s="6" t="s">
        <v>38</v>
      </c>
      <c r="D27" s="22">
        <f t="shared" ref="D27:E27" si="36">D26/3</f>
        <v>686</v>
      </c>
      <c r="E27" s="22">
        <f t="shared" si="36"/>
        <v>123.33333333333333</v>
      </c>
      <c r="F27" s="22">
        <f>F26/3</f>
        <v>100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15">
        <f t="shared" ca="1" si="0"/>
        <v>2.1111111111111112</v>
      </c>
      <c r="DB27" s="6">
        <f t="shared" si="11"/>
        <v>0</v>
      </c>
      <c r="DC27" s="6">
        <f t="shared" si="12"/>
        <v>0</v>
      </c>
      <c r="DD27" s="6">
        <f t="shared" si="13"/>
        <v>0</v>
      </c>
      <c r="DE27" s="6">
        <f t="shared" si="14"/>
        <v>0</v>
      </c>
      <c r="DF27" s="37">
        <f t="shared" si="15"/>
        <v>0</v>
      </c>
      <c r="DG27" s="37">
        <f t="shared" si="16"/>
        <v>0</v>
      </c>
      <c r="DH27" s="37">
        <f t="shared" si="17"/>
        <v>0</v>
      </c>
      <c r="DI27" s="37">
        <f t="shared" si="18"/>
        <v>0</v>
      </c>
      <c r="DJ27" s="16">
        <f t="shared" ca="1" si="26"/>
        <v>-2.1111111111111112</v>
      </c>
      <c r="DK27" s="16">
        <f t="shared" ca="1" si="27"/>
        <v>-2.1111111111111112</v>
      </c>
    </row>
    <row r="28" spans="1:115" x14ac:dyDescent="0.25">
      <c r="A28" s="51"/>
      <c r="B28" s="6" t="s">
        <v>37</v>
      </c>
      <c r="C28" s="6" t="s">
        <v>39</v>
      </c>
      <c r="D28" s="21">
        <f>D27</f>
        <v>686</v>
      </c>
      <c r="E28" s="21">
        <f t="shared" ref="E28:E32" si="37">E27</f>
        <v>123.33333333333333</v>
      </c>
      <c r="F28" s="21">
        <f t="shared" ref="F28:F32" si="38">F27</f>
        <v>100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15">
        <f t="shared" ca="1" si="0"/>
        <v>2.1111111111111112</v>
      </c>
      <c r="DB28" s="6">
        <f t="shared" si="11"/>
        <v>0</v>
      </c>
      <c r="DC28" s="6">
        <f t="shared" si="12"/>
        <v>0</v>
      </c>
      <c r="DD28" s="6">
        <f t="shared" si="13"/>
        <v>0</v>
      </c>
      <c r="DE28" s="6">
        <f t="shared" si="14"/>
        <v>0</v>
      </c>
      <c r="DF28" s="37">
        <f t="shared" si="15"/>
        <v>0</v>
      </c>
      <c r="DG28" s="37">
        <f t="shared" si="16"/>
        <v>0</v>
      </c>
      <c r="DH28" s="37">
        <f t="shared" si="17"/>
        <v>0</v>
      </c>
      <c r="DI28" s="37">
        <f t="shared" si="18"/>
        <v>0</v>
      </c>
      <c r="DJ28" s="16">
        <f t="shared" ca="1" si="26"/>
        <v>-2.1111111111111112</v>
      </c>
      <c r="DK28" s="16">
        <f t="shared" ca="1" si="27"/>
        <v>-2.1111111111111112</v>
      </c>
    </row>
    <row r="29" spans="1:115" x14ac:dyDescent="0.25">
      <c r="A29" s="51"/>
      <c r="B29" s="6" t="s">
        <v>37</v>
      </c>
      <c r="C29" s="6" t="s">
        <v>40</v>
      </c>
      <c r="D29" s="21">
        <f t="shared" ref="D29:D32" si="39">D28</f>
        <v>686</v>
      </c>
      <c r="E29" s="21">
        <f t="shared" si="37"/>
        <v>123.33333333333333</v>
      </c>
      <c r="F29" s="21">
        <f t="shared" si="38"/>
        <v>100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15">
        <f t="shared" ca="1" si="0"/>
        <v>2.1111111111111112</v>
      </c>
      <c r="DB29" s="6">
        <f t="shared" si="11"/>
        <v>0</v>
      </c>
      <c r="DC29" s="6">
        <f t="shared" si="12"/>
        <v>0</v>
      </c>
      <c r="DD29" s="6">
        <f t="shared" si="13"/>
        <v>0</v>
      </c>
      <c r="DE29" s="6">
        <f t="shared" si="14"/>
        <v>0</v>
      </c>
      <c r="DF29" s="37">
        <f t="shared" si="15"/>
        <v>0</v>
      </c>
      <c r="DG29" s="37">
        <f t="shared" si="16"/>
        <v>0</v>
      </c>
      <c r="DH29" s="37">
        <f t="shared" si="17"/>
        <v>0</v>
      </c>
      <c r="DI29" s="37">
        <f t="shared" si="18"/>
        <v>0</v>
      </c>
      <c r="DJ29" s="16">
        <f t="shared" ca="1" si="26"/>
        <v>-2.1111111111111112</v>
      </c>
      <c r="DK29" s="16">
        <f t="shared" ca="1" si="27"/>
        <v>-2.1111111111111112</v>
      </c>
    </row>
    <row r="30" spans="1:115" x14ac:dyDescent="0.25">
      <c r="A30" s="51"/>
      <c r="B30" s="6" t="s">
        <v>37</v>
      </c>
      <c r="C30" s="39" t="s">
        <v>107</v>
      </c>
      <c r="D30" s="21">
        <f t="shared" si="39"/>
        <v>686</v>
      </c>
      <c r="E30" s="21">
        <f t="shared" si="37"/>
        <v>123.33333333333333</v>
      </c>
      <c r="F30" s="21">
        <f t="shared" si="38"/>
        <v>100</v>
      </c>
      <c r="G30" s="38">
        <v>4</v>
      </c>
      <c r="H30" s="38"/>
      <c r="I30" s="38">
        <v>0</v>
      </c>
      <c r="J30" s="38">
        <v>4</v>
      </c>
      <c r="K30" s="37">
        <f t="shared" ref="K30" si="40">G30/D30</f>
        <v>5.8309037900874635E-3</v>
      </c>
      <c r="L30" s="37">
        <f t="shared" ref="L30" si="41">I30/E30</f>
        <v>0</v>
      </c>
      <c r="M30" s="37">
        <f>J30/F30</f>
        <v>0.04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15">
        <f t="shared" ca="1" si="0"/>
        <v>2.1111111111111112</v>
      </c>
      <c r="DB30" s="6">
        <f t="shared" si="11"/>
        <v>4</v>
      </c>
      <c r="DC30" s="6">
        <f t="shared" si="12"/>
        <v>0</v>
      </c>
      <c r="DD30" s="6">
        <f t="shared" si="13"/>
        <v>0</v>
      </c>
      <c r="DE30" s="6">
        <f t="shared" si="14"/>
        <v>4</v>
      </c>
      <c r="DF30" s="37">
        <f t="shared" si="15"/>
        <v>5.8309037900874635E-3</v>
      </c>
      <c r="DG30" s="37">
        <f t="shared" si="16"/>
        <v>0</v>
      </c>
      <c r="DH30" s="37">
        <f t="shared" si="17"/>
        <v>0.04</v>
      </c>
      <c r="DI30" s="37">
        <f t="shared" si="18"/>
        <v>0</v>
      </c>
      <c r="DJ30" s="16">
        <f t="shared" ca="1" si="26"/>
        <v>-2.1052802073210235</v>
      </c>
      <c r="DK30" s="16">
        <f t="shared" ca="1" si="27"/>
        <v>-2.1111111111111112</v>
      </c>
    </row>
    <row r="31" spans="1:115" x14ac:dyDescent="0.25">
      <c r="A31" s="51"/>
      <c r="B31" s="6" t="s">
        <v>37</v>
      </c>
      <c r="C31" s="6" t="s">
        <v>41</v>
      </c>
      <c r="D31" s="21">
        <f t="shared" si="39"/>
        <v>686</v>
      </c>
      <c r="E31" s="21">
        <f t="shared" si="37"/>
        <v>123.33333333333333</v>
      </c>
      <c r="F31" s="21">
        <f t="shared" si="38"/>
        <v>100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15">
        <f t="shared" ca="1" si="0"/>
        <v>2.1111111111111112</v>
      </c>
      <c r="DB31" s="6">
        <f t="shared" si="11"/>
        <v>0</v>
      </c>
      <c r="DC31" s="6">
        <f t="shared" si="12"/>
        <v>0</v>
      </c>
      <c r="DD31" s="6">
        <f t="shared" si="13"/>
        <v>0</v>
      </c>
      <c r="DE31" s="6">
        <f t="shared" si="14"/>
        <v>0</v>
      </c>
      <c r="DF31" s="37">
        <f t="shared" si="15"/>
        <v>0</v>
      </c>
      <c r="DG31" s="37">
        <f t="shared" si="16"/>
        <v>0</v>
      </c>
      <c r="DH31" s="37">
        <f t="shared" si="17"/>
        <v>0</v>
      </c>
      <c r="DI31" s="37">
        <f t="shared" si="18"/>
        <v>0</v>
      </c>
      <c r="DJ31" s="16">
        <f t="shared" ca="1" si="26"/>
        <v>-2.1111111111111112</v>
      </c>
      <c r="DK31" s="16">
        <f t="shared" ca="1" si="27"/>
        <v>-2.1111111111111112</v>
      </c>
    </row>
    <row r="32" spans="1:115" x14ac:dyDescent="0.25">
      <c r="A32" s="51"/>
      <c r="B32" s="6" t="s">
        <v>37</v>
      </c>
      <c r="C32" s="39" t="s">
        <v>108</v>
      </c>
      <c r="D32" s="21">
        <f t="shared" si="39"/>
        <v>686</v>
      </c>
      <c r="E32" s="21">
        <f t="shared" si="37"/>
        <v>123.33333333333333</v>
      </c>
      <c r="F32" s="21">
        <f t="shared" si="38"/>
        <v>100</v>
      </c>
      <c r="G32" s="38">
        <v>9</v>
      </c>
      <c r="H32" s="38"/>
      <c r="I32" s="38">
        <v>0</v>
      </c>
      <c r="J32" s="38">
        <v>4</v>
      </c>
      <c r="K32" s="37">
        <f t="shared" ref="K32" si="42">G32/D32</f>
        <v>1.3119533527696793E-2</v>
      </c>
      <c r="L32" s="37">
        <f t="shared" ref="L32" si="43">I32/E32</f>
        <v>0</v>
      </c>
      <c r="M32" s="37">
        <f>J32/F32</f>
        <v>0.04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15">
        <f t="shared" ca="1" si="0"/>
        <v>2.1111111111111112</v>
      </c>
      <c r="DB32" s="6">
        <f t="shared" si="11"/>
        <v>9</v>
      </c>
      <c r="DC32" s="6">
        <f t="shared" si="12"/>
        <v>0</v>
      </c>
      <c r="DD32" s="6">
        <f t="shared" si="13"/>
        <v>0</v>
      </c>
      <c r="DE32" s="6">
        <f t="shared" si="14"/>
        <v>4</v>
      </c>
      <c r="DF32" s="37">
        <f t="shared" si="15"/>
        <v>1.3119533527696793E-2</v>
      </c>
      <c r="DG32" s="37">
        <f t="shared" si="16"/>
        <v>0</v>
      </c>
      <c r="DH32" s="37">
        <f t="shared" si="17"/>
        <v>0.04</v>
      </c>
      <c r="DI32" s="37">
        <f t="shared" si="18"/>
        <v>0</v>
      </c>
      <c r="DJ32" s="16">
        <f t="shared" ca="1" si="26"/>
        <v>-2.0979915775834144</v>
      </c>
      <c r="DK32" s="16">
        <f t="shared" ca="1" si="27"/>
        <v>-2.1111111111111112</v>
      </c>
    </row>
    <row r="33" spans="1:115" x14ac:dyDescent="0.25">
      <c r="A33" s="51"/>
      <c r="B33" s="24" t="s">
        <v>42</v>
      </c>
      <c r="C33" s="24"/>
      <c r="D33" s="35">
        <v>1255</v>
      </c>
      <c r="E33" s="27">
        <v>300</v>
      </c>
      <c r="F33" s="28">
        <v>250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15">
        <f t="shared" ca="1" si="0"/>
        <v>2.1111111111111112</v>
      </c>
      <c r="DB33" s="6">
        <f t="shared" si="11"/>
        <v>0</v>
      </c>
      <c r="DC33" s="6">
        <f t="shared" si="12"/>
        <v>0</v>
      </c>
      <c r="DD33" s="6">
        <f t="shared" si="13"/>
        <v>0</v>
      </c>
      <c r="DE33" s="6">
        <f t="shared" si="14"/>
        <v>0</v>
      </c>
      <c r="DF33" s="37">
        <f t="shared" si="15"/>
        <v>0</v>
      </c>
      <c r="DG33" s="37">
        <f t="shared" si="16"/>
        <v>0</v>
      </c>
      <c r="DH33" s="37">
        <f t="shared" si="17"/>
        <v>0</v>
      </c>
      <c r="DI33" s="37">
        <f t="shared" si="18"/>
        <v>0</v>
      </c>
      <c r="DJ33" s="16">
        <f t="shared" ca="1" si="26"/>
        <v>-2.1111111111111112</v>
      </c>
      <c r="DK33" s="16">
        <f t="shared" ca="1" si="27"/>
        <v>-2.1111111111111112</v>
      </c>
    </row>
    <row r="34" spans="1:115" x14ac:dyDescent="0.25">
      <c r="A34" s="51"/>
      <c r="B34" s="6" t="s">
        <v>43</v>
      </c>
      <c r="C34" s="6" t="s">
        <v>44</v>
      </c>
      <c r="D34" s="22">
        <f t="shared" ref="D34:E34" si="44">D33/2</f>
        <v>627.5</v>
      </c>
      <c r="E34" s="22">
        <f t="shared" si="44"/>
        <v>150</v>
      </c>
      <c r="F34" s="22">
        <f>F33/2</f>
        <v>125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15">
        <f t="shared" ca="1" si="0"/>
        <v>2.1111111111111112</v>
      </c>
      <c r="DB34" s="6">
        <f t="shared" si="11"/>
        <v>0</v>
      </c>
      <c r="DC34" s="6">
        <f t="shared" si="12"/>
        <v>0</v>
      </c>
      <c r="DD34" s="6">
        <f t="shared" si="13"/>
        <v>0</v>
      </c>
      <c r="DE34" s="6">
        <f t="shared" si="14"/>
        <v>0</v>
      </c>
      <c r="DF34" s="37">
        <f t="shared" si="15"/>
        <v>0</v>
      </c>
      <c r="DG34" s="37">
        <f t="shared" si="16"/>
        <v>0</v>
      </c>
      <c r="DH34" s="37">
        <f t="shared" si="17"/>
        <v>0</v>
      </c>
      <c r="DI34" s="37">
        <f t="shared" si="18"/>
        <v>0</v>
      </c>
      <c r="DJ34" s="16">
        <f t="shared" ca="1" si="26"/>
        <v>-2.1111111111111112</v>
      </c>
      <c r="DK34" s="16">
        <f t="shared" ca="1" si="27"/>
        <v>-2.1111111111111112</v>
      </c>
    </row>
    <row r="35" spans="1:115" x14ac:dyDescent="0.25">
      <c r="A35" s="51"/>
      <c r="B35" s="6" t="s">
        <v>43</v>
      </c>
      <c r="C35" s="6" t="s">
        <v>45</v>
      </c>
      <c r="D35" s="21">
        <f>D34</f>
        <v>627.5</v>
      </c>
      <c r="E35" s="21">
        <f t="shared" ref="E35" si="45">E34</f>
        <v>150</v>
      </c>
      <c r="F35" s="21">
        <f t="shared" ref="F35" si="46">F34</f>
        <v>125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15">
        <f t="shared" ca="1" si="0"/>
        <v>2.1111111111111112</v>
      </c>
      <c r="DB35" s="6">
        <f t="shared" si="11"/>
        <v>0</v>
      </c>
      <c r="DC35" s="6">
        <f t="shared" si="12"/>
        <v>0</v>
      </c>
      <c r="DD35" s="6">
        <f t="shared" si="13"/>
        <v>0</v>
      </c>
      <c r="DE35" s="6">
        <f t="shared" si="14"/>
        <v>0</v>
      </c>
      <c r="DF35" s="37">
        <f t="shared" si="15"/>
        <v>0</v>
      </c>
      <c r="DG35" s="37">
        <f t="shared" si="16"/>
        <v>0</v>
      </c>
      <c r="DH35" s="37">
        <f t="shared" si="17"/>
        <v>0</v>
      </c>
      <c r="DI35" s="37">
        <f t="shared" si="18"/>
        <v>0</v>
      </c>
      <c r="DJ35" s="16">
        <f t="shared" ca="1" si="26"/>
        <v>-2.1111111111111112</v>
      </c>
      <c r="DK35" s="16">
        <f t="shared" ca="1" si="27"/>
        <v>-2.1111111111111112</v>
      </c>
    </row>
    <row r="36" spans="1:115" x14ac:dyDescent="0.25">
      <c r="A36" s="51"/>
      <c r="B36" s="24" t="s">
        <v>46</v>
      </c>
      <c r="C36" s="24"/>
      <c r="D36" s="48">
        <v>260</v>
      </c>
      <c r="E36" s="27">
        <v>80</v>
      </c>
      <c r="F36" s="28">
        <v>50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15">
        <f t="shared" ca="1" si="0"/>
        <v>2.1111111111111112</v>
      </c>
      <c r="DB36" s="6">
        <f t="shared" si="11"/>
        <v>0</v>
      </c>
      <c r="DC36" s="6">
        <f t="shared" si="12"/>
        <v>0</v>
      </c>
      <c r="DD36" s="6">
        <f t="shared" si="13"/>
        <v>0</v>
      </c>
      <c r="DE36" s="6">
        <f t="shared" si="14"/>
        <v>0</v>
      </c>
      <c r="DF36" s="37">
        <f t="shared" si="15"/>
        <v>0</v>
      </c>
      <c r="DG36" s="37">
        <f t="shared" si="16"/>
        <v>0</v>
      </c>
      <c r="DH36" s="37">
        <f t="shared" si="17"/>
        <v>0</v>
      </c>
      <c r="DI36" s="37">
        <f t="shared" si="18"/>
        <v>0</v>
      </c>
      <c r="DJ36" s="16">
        <f t="shared" ca="1" si="26"/>
        <v>-2.1111111111111112</v>
      </c>
      <c r="DK36" s="16">
        <f t="shared" ca="1" si="27"/>
        <v>-2.1111111111111112</v>
      </c>
    </row>
    <row r="37" spans="1:115" ht="15.75" x14ac:dyDescent="0.25">
      <c r="A37" s="51"/>
      <c r="B37" s="29" t="s">
        <v>47</v>
      </c>
      <c r="C37" s="30" t="s">
        <v>48</v>
      </c>
      <c r="D37" s="22">
        <f t="shared" ref="D37:E37" si="47">D36</f>
        <v>260</v>
      </c>
      <c r="E37" s="22">
        <f t="shared" si="47"/>
        <v>80</v>
      </c>
      <c r="F37" s="22">
        <f>F36</f>
        <v>50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15">
        <f t="shared" ca="1" si="0"/>
        <v>2.1111111111111112</v>
      </c>
      <c r="DB37" s="6">
        <f t="shared" si="11"/>
        <v>0</v>
      </c>
      <c r="DC37" s="6">
        <f t="shared" si="12"/>
        <v>0</v>
      </c>
      <c r="DD37" s="6">
        <f t="shared" si="13"/>
        <v>0</v>
      </c>
      <c r="DE37" s="6">
        <f t="shared" si="14"/>
        <v>0</v>
      </c>
      <c r="DF37" s="37">
        <f t="shared" si="15"/>
        <v>0</v>
      </c>
      <c r="DG37" s="37">
        <f t="shared" si="16"/>
        <v>0</v>
      </c>
      <c r="DH37" s="37">
        <f t="shared" si="17"/>
        <v>0</v>
      </c>
      <c r="DI37" s="37">
        <f t="shared" si="18"/>
        <v>0</v>
      </c>
      <c r="DJ37" s="16">
        <f t="shared" ca="1" si="26"/>
        <v>-2.1111111111111112</v>
      </c>
      <c r="DK37" s="16">
        <f t="shared" ca="1" si="27"/>
        <v>-2.1111111111111112</v>
      </c>
    </row>
    <row r="38" spans="1:115" x14ac:dyDescent="0.25">
      <c r="A38" s="51"/>
      <c r="B38" s="24" t="s">
        <v>49</v>
      </c>
      <c r="C38" s="24"/>
      <c r="D38" s="48">
        <v>1038</v>
      </c>
      <c r="E38" s="27">
        <v>200</v>
      </c>
      <c r="F38" s="28">
        <v>150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15">
        <f t="shared" ca="1" si="0"/>
        <v>2.1111111111111112</v>
      </c>
      <c r="DB38" s="6">
        <f t="shared" si="11"/>
        <v>0</v>
      </c>
      <c r="DC38" s="6">
        <f t="shared" si="12"/>
        <v>0</v>
      </c>
      <c r="DD38" s="6">
        <f t="shared" si="13"/>
        <v>0</v>
      </c>
      <c r="DE38" s="6">
        <f t="shared" si="14"/>
        <v>0</v>
      </c>
      <c r="DF38" s="37">
        <f t="shared" si="15"/>
        <v>0</v>
      </c>
      <c r="DG38" s="37">
        <f t="shared" si="16"/>
        <v>0</v>
      </c>
      <c r="DH38" s="37">
        <f t="shared" si="17"/>
        <v>0</v>
      </c>
      <c r="DI38" s="37">
        <f t="shared" si="18"/>
        <v>0</v>
      </c>
      <c r="DJ38" s="16">
        <f t="shared" ca="1" si="26"/>
        <v>-2.1111111111111112</v>
      </c>
      <c r="DK38" s="16">
        <f t="shared" ca="1" si="27"/>
        <v>-2.1111111111111112</v>
      </c>
    </row>
    <row r="39" spans="1:115" x14ac:dyDescent="0.25">
      <c r="A39" s="51"/>
      <c r="B39" s="31" t="s">
        <v>50</v>
      </c>
      <c r="C39" s="31" t="s">
        <v>51</v>
      </c>
      <c r="D39" s="22">
        <f t="shared" ref="D39:E39" si="48">D38/3</f>
        <v>346</v>
      </c>
      <c r="E39" s="22">
        <f t="shared" si="48"/>
        <v>66.666666666666671</v>
      </c>
      <c r="F39" s="22">
        <f>F38/3</f>
        <v>50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15">
        <f t="shared" ca="1" si="0"/>
        <v>2.1111111111111112</v>
      </c>
      <c r="DB39" s="6">
        <f t="shared" si="11"/>
        <v>0</v>
      </c>
      <c r="DC39" s="6">
        <f t="shared" si="12"/>
        <v>0</v>
      </c>
      <c r="DD39" s="6">
        <f t="shared" si="13"/>
        <v>0</v>
      </c>
      <c r="DE39" s="6">
        <f t="shared" si="14"/>
        <v>0</v>
      </c>
      <c r="DF39" s="37">
        <f t="shared" si="15"/>
        <v>0</v>
      </c>
      <c r="DG39" s="37">
        <f t="shared" si="16"/>
        <v>0</v>
      </c>
      <c r="DH39" s="37">
        <f t="shared" si="17"/>
        <v>0</v>
      </c>
      <c r="DI39" s="37">
        <f t="shared" si="18"/>
        <v>0</v>
      </c>
      <c r="DJ39" s="16">
        <f t="shared" ca="1" si="26"/>
        <v>-2.1111111111111112</v>
      </c>
      <c r="DK39" s="16">
        <f t="shared" ca="1" si="27"/>
        <v>-2.1111111111111112</v>
      </c>
    </row>
    <row r="40" spans="1:115" x14ac:dyDescent="0.25">
      <c r="A40" s="51"/>
      <c r="B40" s="31" t="s">
        <v>50</v>
      </c>
      <c r="C40" s="31" t="s">
        <v>52</v>
      </c>
      <c r="D40" s="21">
        <f>D39</f>
        <v>346</v>
      </c>
      <c r="E40" s="21">
        <f t="shared" ref="E40:E45" si="49">E39</f>
        <v>66.666666666666671</v>
      </c>
      <c r="F40" s="21">
        <f t="shared" ref="F40:F45" si="50">F39</f>
        <v>50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15">
        <f t="shared" ca="1" si="0"/>
        <v>2.1111111111111112</v>
      </c>
      <c r="DB40" s="6">
        <f t="shared" si="11"/>
        <v>0</v>
      </c>
      <c r="DC40" s="6">
        <f t="shared" si="12"/>
        <v>0</v>
      </c>
      <c r="DD40" s="6">
        <f t="shared" si="13"/>
        <v>0</v>
      </c>
      <c r="DE40" s="6">
        <f t="shared" si="14"/>
        <v>0</v>
      </c>
      <c r="DF40" s="37">
        <f t="shared" si="15"/>
        <v>0</v>
      </c>
      <c r="DG40" s="37">
        <f t="shared" si="16"/>
        <v>0</v>
      </c>
      <c r="DH40" s="37">
        <f t="shared" si="17"/>
        <v>0</v>
      </c>
      <c r="DI40" s="37">
        <f t="shared" si="18"/>
        <v>0</v>
      </c>
      <c r="DJ40" s="16">
        <f t="shared" ca="1" si="26"/>
        <v>-2.1111111111111112</v>
      </c>
      <c r="DK40" s="16">
        <f t="shared" ca="1" si="27"/>
        <v>-2.1111111111111112</v>
      </c>
    </row>
    <row r="41" spans="1:115" x14ac:dyDescent="0.25">
      <c r="A41" s="51"/>
      <c r="B41" s="31" t="s">
        <v>50</v>
      </c>
      <c r="C41" s="31" t="s">
        <v>53</v>
      </c>
      <c r="D41" s="21">
        <f t="shared" ref="D41:D45" si="51">D40</f>
        <v>346</v>
      </c>
      <c r="E41" s="21">
        <f t="shared" si="49"/>
        <v>66.666666666666671</v>
      </c>
      <c r="F41" s="21">
        <f t="shared" si="50"/>
        <v>50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15">
        <f t="shared" ca="1" si="0"/>
        <v>2.1111111111111112</v>
      </c>
      <c r="DB41" s="6">
        <f t="shared" si="11"/>
        <v>0</v>
      </c>
      <c r="DC41" s="6">
        <f t="shared" si="12"/>
        <v>0</v>
      </c>
      <c r="DD41" s="6">
        <f t="shared" si="13"/>
        <v>0</v>
      </c>
      <c r="DE41" s="6">
        <f t="shared" si="14"/>
        <v>0</v>
      </c>
      <c r="DF41" s="37">
        <f t="shared" si="15"/>
        <v>0</v>
      </c>
      <c r="DG41" s="37">
        <f t="shared" si="16"/>
        <v>0</v>
      </c>
      <c r="DH41" s="37">
        <f t="shared" si="17"/>
        <v>0</v>
      </c>
      <c r="DI41" s="37">
        <f t="shared" si="18"/>
        <v>0</v>
      </c>
      <c r="DJ41" s="16">
        <f t="shared" ca="1" si="26"/>
        <v>-2.1111111111111112</v>
      </c>
      <c r="DK41" s="16">
        <f t="shared" ca="1" si="27"/>
        <v>-2.1111111111111112</v>
      </c>
    </row>
    <row r="42" spans="1:115" x14ac:dyDescent="0.25">
      <c r="A42" s="51"/>
      <c r="B42" s="31" t="s">
        <v>50</v>
      </c>
      <c r="C42" s="6" t="s">
        <v>54</v>
      </c>
      <c r="D42" s="21">
        <f t="shared" si="51"/>
        <v>346</v>
      </c>
      <c r="E42" s="21">
        <f t="shared" si="49"/>
        <v>66.666666666666671</v>
      </c>
      <c r="F42" s="21">
        <f t="shared" si="50"/>
        <v>50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15">
        <f t="shared" ca="1" si="0"/>
        <v>2.1111111111111112</v>
      </c>
      <c r="DB42" s="6">
        <f t="shared" si="11"/>
        <v>0</v>
      </c>
      <c r="DC42" s="6">
        <f t="shared" si="12"/>
        <v>0</v>
      </c>
      <c r="DD42" s="6">
        <f t="shared" si="13"/>
        <v>0</v>
      </c>
      <c r="DE42" s="6">
        <f t="shared" si="14"/>
        <v>0</v>
      </c>
      <c r="DF42" s="37">
        <f t="shared" si="15"/>
        <v>0</v>
      </c>
      <c r="DG42" s="37">
        <f t="shared" si="16"/>
        <v>0</v>
      </c>
      <c r="DH42" s="37">
        <f t="shared" si="17"/>
        <v>0</v>
      </c>
      <c r="DI42" s="37">
        <f t="shared" si="18"/>
        <v>0</v>
      </c>
      <c r="DJ42" s="16">
        <f t="shared" ca="1" si="26"/>
        <v>-2.1111111111111112</v>
      </c>
      <c r="DK42" s="16">
        <f t="shared" ca="1" si="27"/>
        <v>-2.1111111111111112</v>
      </c>
    </row>
    <row r="43" spans="1:115" x14ac:dyDescent="0.25">
      <c r="A43" s="51"/>
      <c r="B43" s="31" t="s">
        <v>50</v>
      </c>
      <c r="C43" s="6" t="s">
        <v>55</v>
      </c>
      <c r="D43" s="21">
        <f t="shared" si="51"/>
        <v>346</v>
      </c>
      <c r="E43" s="21">
        <f t="shared" si="49"/>
        <v>66.666666666666671</v>
      </c>
      <c r="F43" s="21">
        <f t="shared" si="50"/>
        <v>50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15">
        <f t="shared" ca="1" si="0"/>
        <v>2.1111111111111112</v>
      </c>
      <c r="DB43" s="6">
        <f t="shared" si="11"/>
        <v>0</v>
      </c>
      <c r="DC43" s="6">
        <f t="shared" si="12"/>
        <v>0</v>
      </c>
      <c r="DD43" s="6">
        <f t="shared" si="13"/>
        <v>0</v>
      </c>
      <c r="DE43" s="6">
        <f t="shared" si="14"/>
        <v>0</v>
      </c>
      <c r="DF43" s="37">
        <f t="shared" si="15"/>
        <v>0</v>
      </c>
      <c r="DG43" s="37">
        <f t="shared" si="16"/>
        <v>0</v>
      </c>
      <c r="DH43" s="37">
        <f t="shared" si="17"/>
        <v>0</v>
      </c>
      <c r="DI43" s="37">
        <f t="shared" si="18"/>
        <v>0</v>
      </c>
      <c r="DJ43" s="16">
        <f t="shared" ca="1" si="26"/>
        <v>-2.1111111111111112</v>
      </c>
      <c r="DK43" s="16">
        <f t="shared" ca="1" si="27"/>
        <v>-2.1111111111111112</v>
      </c>
    </row>
    <row r="44" spans="1:115" x14ac:dyDescent="0.25">
      <c r="A44" s="51"/>
      <c r="B44" s="31" t="s">
        <v>50</v>
      </c>
      <c r="C44" s="6" t="s">
        <v>50</v>
      </c>
      <c r="D44" s="21">
        <f t="shared" si="51"/>
        <v>346</v>
      </c>
      <c r="E44" s="21">
        <f t="shared" si="49"/>
        <v>66.666666666666671</v>
      </c>
      <c r="F44" s="21">
        <f t="shared" si="50"/>
        <v>50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15">
        <f t="shared" ca="1" si="0"/>
        <v>2.1111111111111112</v>
      </c>
      <c r="DB44" s="6">
        <f t="shared" si="11"/>
        <v>0</v>
      </c>
      <c r="DC44" s="6">
        <f t="shared" si="12"/>
        <v>0</v>
      </c>
      <c r="DD44" s="6">
        <f t="shared" si="13"/>
        <v>0</v>
      </c>
      <c r="DE44" s="6">
        <f t="shared" si="14"/>
        <v>0</v>
      </c>
      <c r="DF44" s="37">
        <f t="shared" si="15"/>
        <v>0</v>
      </c>
      <c r="DG44" s="37">
        <f t="shared" si="16"/>
        <v>0</v>
      </c>
      <c r="DH44" s="37">
        <f t="shared" si="17"/>
        <v>0</v>
      </c>
      <c r="DI44" s="37">
        <f t="shared" si="18"/>
        <v>0</v>
      </c>
      <c r="DJ44" s="16">
        <f t="shared" ca="1" si="26"/>
        <v>-2.1111111111111112</v>
      </c>
      <c r="DK44" s="16">
        <f t="shared" ca="1" si="27"/>
        <v>-2.1111111111111112</v>
      </c>
    </row>
    <row r="45" spans="1:115" x14ac:dyDescent="0.25">
      <c r="A45" s="51"/>
      <c r="B45" s="31" t="s">
        <v>50</v>
      </c>
      <c r="C45" s="6" t="s">
        <v>56</v>
      </c>
      <c r="D45" s="21">
        <f t="shared" si="51"/>
        <v>346</v>
      </c>
      <c r="E45" s="21">
        <f t="shared" si="49"/>
        <v>66.666666666666671</v>
      </c>
      <c r="F45" s="21">
        <f t="shared" si="50"/>
        <v>50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15">
        <f t="shared" ca="1" si="0"/>
        <v>2.1111111111111112</v>
      </c>
      <c r="DB45" s="6">
        <f t="shared" si="11"/>
        <v>0</v>
      </c>
      <c r="DC45" s="6">
        <f t="shared" si="12"/>
        <v>0</v>
      </c>
      <c r="DD45" s="6">
        <f t="shared" si="13"/>
        <v>0</v>
      </c>
      <c r="DE45" s="6">
        <f t="shared" si="14"/>
        <v>0</v>
      </c>
      <c r="DF45" s="37">
        <f t="shared" si="15"/>
        <v>0</v>
      </c>
      <c r="DG45" s="37">
        <f t="shared" si="16"/>
        <v>0</v>
      </c>
      <c r="DH45" s="37">
        <f t="shared" si="17"/>
        <v>0</v>
      </c>
      <c r="DI45" s="37">
        <f t="shared" si="18"/>
        <v>0</v>
      </c>
      <c r="DJ45" s="16">
        <f t="shared" ca="1" si="26"/>
        <v>-2.1111111111111112</v>
      </c>
      <c r="DK45" s="16">
        <f t="shared" ca="1" si="27"/>
        <v>-2.1111111111111112</v>
      </c>
    </row>
    <row r="46" spans="1:115" x14ac:dyDescent="0.25">
      <c r="A46" s="51"/>
      <c r="B46" s="24" t="s">
        <v>57</v>
      </c>
      <c r="C46" s="24"/>
      <c r="D46" s="48">
        <v>1920</v>
      </c>
      <c r="E46" s="27">
        <v>350</v>
      </c>
      <c r="F46" s="28">
        <v>250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15">
        <f t="shared" ca="1" si="0"/>
        <v>2.1111111111111112</v>
      </c>
      <c r="DB46" s="6">
        <f t="shared" si="11"/>
        <v>0</v>
      </c>
      <c r="DC46" s="6">
        <f t="shared" si="12"/>
        <v>0</v>
      </c>
      <c r="DD46" s="6">
        <f t="shared" si="13"/>
        <v>0</v>
      </c>
      <c r="DE46" s="6">
        <f t="shared" si="14"/>
        <v>0</v>
      </c>
      <c r="DF46" s="37">
        <f t="shared" si="15"/>
        <v>0</v>
      </c>
      <c r="DG46" s="37">
        <f t="shared" si="16"/>
        <v>0</v>
      </c>
      <c r="DH46" s="37">
        <f t="shared" si="17"/>
        <v>0</v>
      </c>
      <c r="DI46" s="37">
        <f t="shared" si="18"/>
        <v>0</v>
      </c>
      <c r="DJ46" s="16">
        <f t="shared" ca="1" si="26"/>
        <v>-2.1111111111111112</v>
      </c>
      <c r="DK46" s="16">
        <f t="shared" ca="1" si="27"/>
        <v>-2.1111111111111112</v>
      </c>
    </row>
    <row r="47" spans="1:115" x14ac:dyDescent="0.25">
      <c r="A47" s="51"/>
      <c r="B47" s="33" t="s">
        <v>58</v>
      </c>
      <c r="C47" s="29" t="s">
        <v>59</v>
      </c>
      <c r="D47" s="22">
        <f t="shared" ref="D47:E47" si="52">D46/3</f>
        <v>640</v>
      </c>
      <c r="E47" s="22">
        <f t="shared" si="52"/>
        <v>116.66666666666667</v>
      </c>
      <c r="F47" s="22">
        <f>F46/3</f>
        <v>83.333333333333329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15">
        <f t="shared" ca="1" si="0"/>
        <v>2.1111111111111112</v>
      </c>
      <c r="DB47" s="6">
        <f t="shared" si="11"/>
        <v>0</v>
      </c>
      <c r="DC47" s="6">
        <f t="shared" si="12"/>
        <v>0</v>
      </c>
      <c r="DD47" s="6">
        <f t="shared" si="13"/>
        <v>0</v>
      </c>
      <c r="DE47" s="6">
        <f t="shared" si="14"/>
        <v>0</v>
      </c>
      <c r="DF47" s="37">
        <f t="shared" si="15"/>
        <v>0</v>
      </c>
      <c r="DG47" s="37">
        <f t="shared" si="16"/>
        <v>0</v>
      </c>
      <c r="DH47" s="37">
        <f t="shared" si="17"/>
        <v>0</v>
      </c>
      <c r="DI47" s="37">
        <f t="shared" si="18"/>
        <v>0</v>
      </c>
      <c r="DJ47" s="16">
        <f t="shared" ca="1" si="26"/>
        <v>-2.1111111111111112</v>
      </c>
      <c r="DK47" s="16">
        <f t="shared" ca="1" si="27"/>
        <v>-2.1111111111111112</v>
      </c>
    </row>
    <row r="48" spans="1:115" x14ac:dyDescent="0.25">
      <c r="A48" s="51"/>
      <c r="B48" s="33" t="s">
        <v>58</v>
      </c>
      <c r="C48" s="29" t="s">
        <v>60</v>
      </c>
      <c r="D48" s="21">
        <f>D47</f>
        <v>640</v>
      </c>
      <c r="E48" s="21">
        <f t="shared" ref="E48:E49" si="53">E47</f>
        <v>116.66666666666667</v>
      </c>
      <c r="F48" s="21">
        <f t="shared" ref="F48:F49" si="54">F47</f>
        <v>83.333333333333329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15">
        <f t="shared" ca="1" si="0"/>
        <v>2.1111111111111112</v>
      </c>
      <c r="DB48" s="6">
        <f t="shared" si="11"/>
        <v>0</v>
      </c>
      <c r="DC48" s="6">
        <f t="shared" si="12"/>
        <v>0</v>
      </c>
      <c r="DD48" s="6">
        <f t="shared" si="13"/>
        <v>0</v>
      </c>
      <c r="DE48" s="6">
        <f t="shared" si="14"/>
        <v>0</v>
      </c>
      <c r="DF48" s="37">
        <f t="shared" si="15"/>
        <v>0</v>
      </c>
      <c r="DG48" s="37">
        <f t="shared" si="16"/>
        <v>0</v>
      </c>
      <c r="DH48" s="37">
        <f t="shared" si="17"/>
        <v>0</v>
      </c>
      <c r="DI48" s="37">
        <f t="shared" si="18"/>
        <v>0</v>
      </c>
      <c r="DJ48" s="16">
        <f t="shared" ca="1" si="26"/>
        <v>-2.1111111111111112</v>
      </c>
      <c r="DK48" s="16">
        <f t="shared" ca="1" si="27"/>
        <v>-2.1111111111111112</v>
      </c>
    </row>
    <row r="49" spans="1:115" x14ac:dyDescent="0.25">
      <c r="A49" s="51"/>
      <c r="B49" s="33" t="s">
        <v>58</v>
      </c>
      <c r="C49" s="29" t="s">
        <v>61</v>
      </c>
      <c r="D49" s="21">
        <f>D48</f>
        <v>640</v>
      </c>
      <c r="E49" s="21">
        <f t="shared" si="53"/>
        <v>116.66666666666667</v>
      </c>
      <c r="F49" s="21">
        <f t="shared" si="54"/>
        <v>83.333333333333329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15">
        <f t="shared" ca="1" si="0"/>
        <v>2.1111111111111112</v>
      </c>
      <c r="DB49" s="6">
        <f t="shared" si="11"/>
        <v>0</v>
      </c>
      <c r="DC49" s="6">
        <f t="shared" si="12"/>
        <v>0</v>
      </c>
      <c r="DD49" s="6">
        <f t="shared" si="13"/>
        <v>0</v>
      </c>
      <c r="DE49" s="6">
        <f t="shared" si="14"/>
        <v>0</v>
      </c>
      <c r="DF49" s="37">
        <f t="shared" si="15"/>
        <v>0</v>
      </c>
      <c r="DG49" s="37">
        <f t="shared" si="16"/>
        <v>0</v>
      </c>
      <c r="DH49" s="37">
        <f t="shared" si="17"/>
        <v>0</v>
      </c>
      <c r="DI49" s="37">
        <f t="shared" si="18"/>
        <v>0</v>
      </c>
      <c r="DJ49" s="16">
        <f t="shared" ca="1" si="26"/>
        <v>-2.1111111111111112</v>
      </c>
      <c r="DK49" s="16">
        <f t="shared" ca="1" si="27"/>
        <v>-2.1111111111111112</v>
      </c>
    </row>
    <row r="50" spans="1:115" x14ac:dyDescent="0.25">
      <c r="A50" s="52" t="s">
        <v>94</v>
      </c>
      <c r="B50" s="52"/>
      <c r="C50" s="52"/>
      <c r="D50" s="49">
        <v>6642</v>
      </c>
      <c r="E50" s="49">
        <v>800</v>
      </c>
      <c r="F50" s="50">
        <v>4000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15">
        <f t="shared" ca="1" si="0"/>
        <v>2.1111111111111112</v>
      </c>
      <c r="DB50" s="6">
        <f t="shared" si="11"/>
        <v>0</v>
      </c>
      <c r="DC50" s="6">
        <f t="shared" si="12"/>
        <v>0</v>
      </c>
      <c r="DD50" s="6">
        <f t="shared" si="13"/>
        <v>0</v>
      </c>
      <c r="DE50" s="6">
        <f t="shared" si="14"/>
        <v>0</v>
      </c>
      <c r="DF50" s="37">
        <f t="shared" si="15"/>
        <v>0</v>
      </c>
      <c r="DG50" s="37">
        <f t="shared" si="16"/>
        <v>0</v>
      </c>
      <c r="DH50" s="37">
        <f t="shared" si="17"/>
        <v>0</v>
      </c>
      <c r="DI50" s="37">
        <f t="shared" si="18"/>
        <v>0</v>
      </c>
      <c r="DJ50" s="16">
        <f t="shared" ca="1" si="26"/>
        <v>-2.1111111111111112</v>
      </c>
      <c r="DK50" s="16">
        <f t="shared" ca="1" si="27"/>
        <v>-2.1111111111111112</v>
      </c>
    </row>
    <row r="51" spans="1:115" x14ac:dyDescent="0.25">
      <c r="A51" s="51" t="s">
        <v>62</v>
      </c>
      <c r="B51" s="24" t="s">
        <v>63</v>
      </c>
      <c r="C51" s="24"/>
      <c r="D51" s="6">
        <v>487</v>
      </c>
      <c r="E51" s="22">
        <v>120</v>
      </c>
      <c r="F51" s="22">
        <v>350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15">
        <f t="shared" ca="1" si="0"/>
        <v>2.1111111111111112</v>
      </c>
      <c r="DB51" s="6">
        <f t="shared" si="11"/>
        <v>0</v>
      </c>
      <c r="DC51" s="6">
        <f t="shared" si="12"/>
        <v>0</v>
      </c>
      <c r="DD51" s="6">
        <f t="shared" si="13"/>
        <v>0</v>
      </c>
      <c r="DE51" s="6">
        <f t="shared" si="14"/>
        <v>0</v>
      </c>
      <c r="DF51" s="37">
        <f t="shared" si="15"/>
        <v>0</v>
      </c>
      <c r="DG51" s="37">
        <f t="shared" si="16"/>
        <v>0</v>
      </c>
      <c r="DH51" s="37">
        <f t="shared" si="17"/>
        <v>0</v>
      </c>
      <c r="DI51" s="37">
        <f t="shared" si="18"/>
        <v>0</v>
      </c>
      <c r="DJ51" s="16">
        <f t="shared" ca="1" si="26"/>
        <v>-2.1111111111111112</v>
      </c>
      <c r="DK51" s="16">
        <f t="shared" ca="1" si="27"/>
        <v>-2.1111111111111112</v>
      </c>
    </row>
    <row r="52" spans="1:115" x14ac:dyDescent="0.25">
      <c r="A52" s="51"/>
      <c r="B52" s="6" t="s">
        <v>64</v>
      </c>
      <c r="C52" s="6" t="s">
        <v>65</v>
      </c>
      <c r="D52" s="21">
        <f>D51</f>
        <v>487</v>
      </c>
      <c r="E52" s="21">
        <f>E51</f>
        <v>120</v>
      </c>
      <c r="F52" s="22">
        <f>F51</f>
        <v>350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15">
        <f t="shared" ca="1" si="0"/>
        <v>2.1111111111111112</v>
      </c>
      <c r="DB52" s="6">
        <f t="shared" si="11"/>
        <v>0</v>
      </c>
      <c r="DC52" s="6">
        <f t="shared" si="12"/>
        <v>0</v>
      </c>
      <c r="DD52" s="6">
        <f t="shared" si="13"/>
        <v>0</v>
      </c>
      <c r="DE52" s="6">
        <f t="shared" si="14"/>
        <v>0</v>
      </c>
      <c r="DF52" s="37">
        <f t="shared" si="15"/>
        <v>0</v>
      </c>
      <c r="DG52" s="37">
        <f t="shared" si="16"/>
        <v>0</v>
      </c>
      <c r="DH52" s="37">
        <f t="shared" si="17"/>
        <v>0</v>
      </c>
      <c r="DI52" s="37">
        <f t="shared" si="18"/>
        <v>0</v>
      </c>
      <c r="DJ52" s="16">
        <f t="shared" ca="1" si="26"/>
        <v>-2.1111111111111112</v>
      </c>
      <c r="DK52" s="16">
        <f t="shared" ca="1" si="27"/>
        <v>-2.1111111111111112</v>
      </c>
    </row>
    <row r="53" spans="1:115" x14ac:dyDescent="0.25">
      <c r="A53" s="51"/>
      <c r="B53" s="24" t="s">
        <v>66</v>
      </c>
      <c r="C53" s="24"/>
      <c r="D53" s="47">
        <v>200</v>
      </c>
      <c r="E53" s="46">
        <v>0</v>
      </c>
      <c r="F53" s="46">
        <v>230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15">
        <f t="shared" ca="1" si="0"/>
        <v>2.1111111111111112</v>
      </c>
      <c r="DB53" s="6">
        <f t="shared" si="11"/>
        <v>0</v>
      </c>
      <c r="DC53" s="6">
        <f t="shared" si="12"/>
        <v>0</v>
      </c>
      <c r="DD53" s="6">
        <f t="shared" si="13"/>
        <v>0</v>
      </c>
      <c r="DE53" s="6">
        <f t="shared" si="14"/>
        <v>0</v>
      </c>
      <c r="DF53" s="37">
        <f t="shared" si="15"/>
        <v>0</v>
      </c>
      <c r="DG53" s="37">
        <f t="shared" si="16"/>
        <v>0</v>
      </c>
      <c r="DH53" s="37">
        <f t="shared" si="17"/>
        <v>0</v>
      </c>
      <c r="DI53" s="37">
        <f t="shared" si="18"/>
        <v>0</v>
      </c>
      <c r="DJ53" s="16">
        <f t="shared" ca="1" si="26"/>
        <v>-2.1111111111111112</v>
      </c>
      <c r="DK53" s="16">
        <f t="shared" ca="1" si="27"/>
        <v>-2.1111111111111112</v>
      </c>
    </row>
    <row r="54" spans="1:115" x14ac:dyDescent="0.25">
      <c r="A54" s="51"/>
      <c r="B54" s="6" t="s">
        <v>67</v>
      </c>
      <c r="C54" s="39" t="s">
        <v>109</v>
      </c>
      <c r="D54" s="22">
        <f>D53</f>
        <v>200</v>
      </c>
      <c r="E54" s="6"/>
      <c r="F54" s="22">
        <f>F53</f>
        <v>230</v>
      </c>
      <c r="G54" s="38">
        <v>10</v>
      </c>
      <c r="H54" s="38">
        <v>5</v>
      </c>
      <c r="I54" s="38"/>
      <c r="J54" s="38">
        <v>5</v>
      </c>
      <c r="K54" s="37">
        <f t="shared" ref="K54" si="55">G54/D54</f>
        <v>0.05</v>
      </c>
      <c r="L54" s="37"/>
      <c r="M54" s="37">
        <f>J54/F54</f>
        <v>2.1739130434782608E-2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15">
        <f t="shared" ca="1" si="0"/>
        <v>2.1111111111111112</v>
      </c>
      <c r="DB54" s="6">
        <f t="shared" si="11"/>
        <v>10</v>
      </c>
      <c r="DC54" s="6">
        <f t="shared" si="12"/>
        <v>5</v>
      </c>
      <c r="DD54" s="6">
        <f t="shared" si="13"/>
        <v>0</v>
      </c>
      <c r="DE54" s="6">
        <f t="shared" si="14"/>
        <v>5</v>
      </c>
      <c r="DF54" s="37">
        <f t="shared" si="15"/>
        <v>0.05</v>
      </c>
      <c r="DG54" s="37">
        <f t="shared" si="16"/>
        <v>0</v>
      </c>
      <c r="DH54" s="37">
        <f t="shared" si="17"/>
        <v>2.1739130434782608E-2</v>
      </c>
      <c r="DI54" s="37">
        <f t="shared" si="18"/>
        <v>0</v>
      </c>
      <c r="DJ54" s="16">
        <f t="shared" ca="1" si="26"/>
        <v>-2.0611111111111113</v>
      </c>
      <c r="DK54" s="16">
        <f t="shared" ca="1" si="27"/>
        <v>-2.1111111111111112</v>
      </c>
    </row>
    <row r="55" spans="1:115" x14ac:dyDescent="0.25">
      <c r="A55" s="51"/>
      <c r="B55" s="24" t="s">
        <v>68</v>
      </c>
      <c r="C55" s="24"/>
      <c r="D55" s="47">
        <v>295</v>
      </c>
      <c r="E55" s="46">
        <v>0</v>
      </c>
      <c r="F55" s="46">
        <v>250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15">
        <f t="shared" ca="1" si="0"/>
        <v>2.1111111111111112</v>
      </c>
      <c r="DB55" s="6">
        <f t="shared" si="11"/>
        <v>0</v>
      </c>
      <c r="DC55" s="6">
        <f t="shared" si="12"/>
        <v>0</v>
      </c>
      <c r="DD55" s="6">
        <f t="shared" si="13"/>
        <v>0</v>
      </c>
      <c r="DE55" s="6">
        <f t="shared" si="14"/>
        <v>0</v>
      </c>
      <c r="DF55" s="37">
        <f t="shared" si="15"/>
        <v>0</v>
      </c>
      <c r="DG55" s="37">
        <f t="shared" si="16"/>
        <v>0</v>
      </c>
      <c r="DH55" s="37">
        <f t="shared" si="17"/>
        <v>0</v>
      </c>
      <c r="DI55" s="37">
        <f t="shared" si="18"/>
        <v>0</v>
      </c>
      <c r="DJ55" s="16">
        <f t="shared" ca="1" si="26"/>
        <v>-2.1111111111111112</v>
      </c>
      <c r="DK55" s="16">
        <f t="shared" ca="1" si="27"/>
        <v>-2.1111111111111112</v>
      </c>
    </row>
    <row r="56" spans="1:115" x14ac:dyDescent="0.25">
      <c r="A56" s="51"/>
      <c r="B56" s="6" t="s">
        <v>69</v>
      </c>
      <c r="C56" s="6" t="s">
        <v>70</v>
      </c>
      <c r="D56" s="6">
        <f>D55/2</f>
        <v>147.5</v>
      </c>
      <c r="E56" s="6"/>
      <c r="F56" s="22">
        <f>F55/2</f>
        <v>125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15">
        <f t="shared" ca="1" si="0"/>
        <v>2.1111111111111112</v>
      </c>
      <c r="DB56" s="6">
        <f t="shared" si="11"/>
        <v>0</v>
      </c>
      <c r="DC56" s="6">
        <f t="shared" si="12"/>
        <v>0</v>
      </c>
      <c r="DD56" s="6">
        <f t="shared" si="13"/>
        <v>0</v>
      </c>
      <c r="DE56" s="6">
        <f t="shared" si="14"/>
        <v>0</v>
      </c>
      <c r="DF56" s="37">
        <f t="shared" si="15"/>
        <v>0</v>
      </c>
      <c r="DG56" s="37">
        <f t="shared" si="16"/>
        <v>0</v>
      </c>
      <c r="DH56" s="37">
        <f t="shared" si="17"/>
        <v>0</v>
      </c>
      <c r="DI56" s="37">
        <f t="shared" si="18"/>
        <v>0</v>
      </c>
      <c r="DJ56" s="16">
        <f t="shared" ca="1" si="26"/>
        <v>-2.1111111111111112</v>
      </c>
      <c r="DK56" s="16">
        <f t="shared" ca="1" si="27"/>
        <v>-2.1111111111111112</v>
      </c>
    </row>
    <row r="57" spans="1:115" x14ac:dyDescent="0.25">
      <c r="A57" s="51"/>
      <c r="B57" s="6" t="s">
        <v>69</v>
      </c>
      <c r="C57" s="6" t="s">
        <v>71</v>
      </c>
      <c r="D57" s="6">
        <f>D56</f>
        <v>147.5</v>
      </c>
      <c r="E57" s="6"/>
      <c r="F57" s="6">
        <f>F56</f>
        <v>125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15">
        <f t="shared" ca="1" si="0"/>
        <v>2.1111111111111112</v>
      </c>
      <c r="DB57" s="6">
        <f t="shared" si="11"/>
        <v>0</v>
      </c>
      <c r="DC57" s="6">
        <f t="shared" si="12"/>
        <v>0</v>
      </c>
      <c r="DD57" s="6">
        <f t="shared" si="13"/>
        <v>0</v>
      </c>
      <c r="DE57" s="6">
        <f t="shared" si="14"/>
        <v>0</v>
      </c>
      <c r="DF57" s="37">
        <f t="shared" si="15"/>
        <v>0</v>
      </c>
      <c r="DG57" s="37">
        <f t="shared" si="16"/>
        <v>0</v>
      </c>
      <c r="DH57" s="37">
        <f t="shared" si="17"/>
        <v>0</v>
      </c>
      <c r="DI57" s="37">
        <f t="shared" si="18"/>
        <v>0</v>
      </c>
      <c r="DJ57" s="16">
        <f t="shared" ca="1" si="26"/>
        <v>-2.1111111111111112</v>
      </c>
      <c r="DK57" s="16">
        <f t="shared" ca="1" si="27"/>
        <v>-2.1111111111111112</v>
      </c>
    </row>
    <row r="58" spans="1:115" x14ac:dyDescent="0.25">
      <c r="A58" s="51"/>
      <c r="B58" s="24" t="s">
        <v>72</v>
      </c>
      <c r="C58" s="24"/>
      <c r="D58" s="47">
        <v>384</v>
      </c>
      <c r="E58" s="46">
        <v>100</v>
      </c>
      <c r="F58" s="46">
        <v>270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15">
        <f t="shared" ca="1" si="0"/>
        <v>2.1111111111111112</v>
      </c>
      <c r="DB58" s="6">
        <f t="shared" si="11"/>
        <v>0</v>
      </c>
      <c r="DC58" s="6">
        <f t="shared" si="12"/>
        <v>0</v>
      </c>
      <c r="DD58" s="6">
        <f t="shared" si="13"/>
        <v>0</v>
      </c>
      <c r="DE58" s="6">
        <f t="shared" si="14"/>
        <v>0</v>
      </c>
      <c r="DF58" s="37">
        <f t="shared" si="15"/>
        <v>0</v>
      </c>
      <c r="DG58" s="37">
        <f t="shared" si="16"/>
        <v>0</v>
      </c>
      <c r="DH58" s="37">
        <f t="shared" si="17"/>
        <v>0</v>
      </c>
      <c r="DI58" s="37">
        <f t="shared" si="18"/>
        <v>0</v>
      </c>
      <c r="DJ58" s="16">
        <f t="shared" ca="1" si="26"/>
        <v>-2.1111111111111112</v>
      </c>
      <c r="DK58" s="16">
        <f t="shared" ca="1" si="27"/>
        <v>-2.1111111111111112</v>
      </c>
    </row>
    <row r="59" spans="1:115" x14ac:dyDescent="0.25">
      <c r="A59" s="51"/>
      <c r="B59" s="6" t="s">
        <v>73</v>
      </c>
      <c r="C59" s="39" t="s">
        <v>110</v>
      </c>
      <c r="D59" s="6">
        <f>D58/4</f>
        <v>96</v>
      </c>
      <c r="E59" s="34">
        <f>E58/4</f>
        <v>25</v>
      </c>
      <c r="F59" s="32">
        <f>F58/4</f>
        <v>67.5</v>
      </c>
      <c r="G59" s="38">
        <v>13</v>
      </c>
      <c r="H59" s="38">
        <v>3</v>
      </c>
      <c r="I59" s="38">
        <v>10</v>
      </c>
      <c r="J59" s="38">
        <v>0</v>
      </c>
      <c r="K59" s="37">
        <f t="shared" ref="K59" si="56">G59/D59</f>
        <v>0.13541666666666666</v>
      </c>
      <c r="L59" s="37">
        <f t="shared" ref="L59" si="57">I59/E59</f>
        <v>0.4</v>
      </c>
      <c r="M59" s="37">
        <f>J59/F59</f>
        <v>0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15">
        <f t="shared" ca="1" si="0"/>
        <v>2.1111111111111112</v>
      </c>
      <c r="DB59" s="6">
        <f t="shared" si="11"/>
        <v>13</v>
      </c>
      <c r="DC59" s="6">
        <f t="shared" si="12"/>
        <v>3</v>
      </c>
      <c r="DD59" s="6">
        <f t="shared" si="13"/>
        <v>10</v>
      </c>
      <c r="DE59" s="6">
        <f t="shared" si="14"/>
        <v>0</v>
      </c>
      <c r="DF59" s="37">
        <f t="shared" si="15"/>
        <v>0.13541666666666666</v>
      </c>
      <c r="DG59" s="37">
        <f t="shared" si="16"/>
        <v>0.4</v>
      </c>
      <c r="DH59" s="37">
        <f t="shared" si="17"/>
        <v>0</v>
      </c>
      <c r="DI59" s="37">
        <f t="shared" si="18"/>
        <v>0</v>
      </c>
      <c r="DJ59" s="16">
        <f t="shared" ca="1" si="26"/>
        <v>-1.9756944444444444</v>
      </c>
      <c r="DK59" s="16">
        <f t="shared" ca="1" si="27"/>
        <v>-1.7111111111111112</v>
      </c>
    </row>
    <row r="60" spans="1:115" x14ac:dyDescent="0.25">
      <c r="A60" s="51"/>
      <c r="B60" s="6" t="s">
        <v>73</v>
      </c>
      <c r="C60" s="6" t="s">
        <v>74</v>
      </c>
      <c r="D60" s="6">
        <f>D59</f>
        <v>96</v>
      </c>
      <c r="E60" s="6">
        <f t="shared" ref="E60:E62" si="58">E59</f>
        <v>25</v>
      </c>
      <c r="F60" s="6">
        <f t="shared" ref="F60:F62" si="59">F59</f>
        <v>67.5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15">
        <f t="shared" ca="1" si="0"/>
        <v>2.1111111111111112</v>
      </c>
      <c r="DB60" s="6">
        <f t="shared" si="11"/>
        <v>0</v>
      </c>
      <c r="DC60" s="6">
        <f t="shared" si="12"/>
        <v>0</v>
      </c>
      <c r="DD60" s="6">
        <f t="shared" si="13"/>
        <v>0</v>
      </c>
      <c r="DE60" s="6">
        <f t="shared" si="14"/>
        <v>0</v>
      </c>
      <c r="DF60" s="37">
        <f t="shared" si="15"/>
        <v>0</v>
      </c>
      <c r="DG60" s="37">
        <f t="shared" si="16"/>
        <v>0</v>
      </c>
      <c r="DH60" s="37">
        <f t="shared" si="17"/>
        <v>0</v>
      </c>
      <c r="DI60" s="37">
        <f t="shared" si="18"/>
        <v>0</v>
      </c>
      <c r="DJ60" s="16">
        <f t="shared" ca="1" si="26"/>
        <v>-2.1111111111111112</v>
      </c>
      <c r="DK60" s="16">
        <f t="shared" ca="1" si="27"/>
        <v>-2.1111111111111112</v>
      </c>
    </row>
    <row r="61" spans="1:115" x14ac:dyDescent="0.25">
      <c r="A61" s="51"/>
      <c r="B61" s="6" t="s">
        <v>73</v>
      </c>
      <c r="C61" s="39" t="s">
        <v>111</v>
      </c>
      <c r="D61" s="6">
        <f t="shared" ref="D61:D62" si="60">D60</f>
        <v>96</v>
      </c>
      <c r="E61" s="6">
        <f t="shared" si="58"/>
        <v>25</v>
      </c>
      <c r="F61" s="6">
        <f t="shared" si="59"/>
        <v>67.5</v>
      </c>
      <c r="G61" s="38">
        <v>1</v>
      </c>
      <c r="H61" s="38">
        <v>1</v>
      </c>
      <c r="I61" s="38">
        <v>0</v>
      </c>
      <c r="J61" s="38">
        <v>0</v>
      </c>
      <c r="K61" s="37">
        <f t="shared" ref="K61" si="61">G61/D61</f>
        <v>1.0416666666666666E-2</v>
      </c>
      <c r="L61" s="37">
        <f t="shared" ref="L61" si="62">I61/E61</f>
        <v>0</v>
      </c>
      <c r="M61" s="37">
        <f>J61/F61</f>
        <v>0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15">
        <f t="shared" ca="1" si="0"/>
        <v>2.1111111111111112</v>
      </c>
      <c r="DB61" s="6">
        <f t="shared" si="11"/>
        <v>1</v>
      </c>
      <c r="DC61" s="6">
        <f t="shared" si="12"/>
        <v>1</v>
      </c>
      <c r="DD61" s="6">
        <f t="shared" si="13"/>
        <v>0</v>
      </c>
      <c r="DE61" s="6">
        <f t="shared" si="14"/>
        <v>0</v>
      </c>
      <c r="DF61" s="37">
        <f t="shared" si="15"/>
        <v>1.0416666666666666E-2</v>
      </c>
      <c r="DG61" s="37">
        <f t="shared" si="16"/>
        <v>0</v>
      </c>
      <c r="DH61" s="37">
        <f t="shared" si="17"/>
        <v>0</v>
      </c>
      <c r="DI61" s="37">
        <f t="shared" si="18"/>
        <v>0</v>
      </c>
      <c r="DJ61" s="16">
        <f t="shared" ca="1" si="26"/>
        <v>-2.1006944444444446</v>
      </c>
      <c r="DK61" s="16">
        <f t="shared" ca="1" si="27"/>
        <v>-2.1111111111111112</v>
      </c>
    </row>
    <row r="62" spans="1:115" x14ac:dyDescent="0.25">
      <c r="A62" s="51"/>
      <c r="B62" s="6" t="s">
        <v>73</v>
      </c>
      <c r="C62" s="6" t="s">
        <v>73</v>
      </c>
      <c r="D62" s="6">
        <f t="shared" si="60"/>
        <v>96</v>
      </c>
      <c r="E62" s="6">
        <f t="shared" si="58"/>
        <v>25</v>
      </c>
      <c r="F62" s="6">
        <f t="shared" si="59"/>
        <v>67.5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15">
        <f t="shared" ca="1" si="0"/>
        <v>2.1111111111111112</v>
      </c>
      <c r="DB62" s="6">
        <f t="shared" si="11"/>
        <v>0</v>
      </c>
      <c r="DC62" s="6">
        <f t="shared" si="12"/>
        <v>0</v>
      </c>
      <c r="DD62" s="6">
        <f t="shared" si="13"/>
        <v>0</v>
      </c>
      <c r="DE62" s="6">
        <f t="shared" si="14"/>
        <v>0</v>
      </c>
      <c r="DF62" s="37">
        <f t="shared" si="15"/>
        <v>0</v>
      </c>
      <c r="DG62" s="37">
        <f t="shared" si="16"/>
        <v>0</v>
      </c>
      <c r="DH62" s="37">
        <f t="shared" si="17"/>
        <v>0</v>
      </c>
      <c r="DI62" s="37">
        <f t="shared" si="18"/>
        <v>0</v>
      </c>
      <c r="DJ62" s="16">
        <f t="shared" ca="1" si="26"/>
        <v>-2.1111111111111112</v>
      </c>
      <c r="DK62" s="16">
        <f t="shared" ca="1" si="27"/>
        <v>-2.1111111111111112</v>
      </c>
    </row>
    <row r="63" spans="1:115" x14ac:dyDescent="0.25">
      <c r="A63" s="51"/>
      <c r="B63" s="24" t="s">
        <v>75</v>
      </c>
      <c r="C63" s="24"/>
      <c r="D63" s="47">
        <v>914</v>
      </c>
      <c r="E63" s="46">
        <v>220</v>
      </c>
      <c r="F63" s="46">
        <v>500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15">
        <f t="shared" ca="1" si="0"/>
        <v>2.1111111111111112</v>
      </c>
      <c r="DB63" s="6">
        <f t="shared" si="11"/>
        <v>0</v>
      </c>
      <c r="DC63" s="6">
        <f t="shared" si="12"/>
        <v>0</v>
      </c>
      <c r="DD63" s="6">
        <f t="shared" si="13"/>
        <v>0</v>
      </c>
      <c r="DE63" s="6">
        <f t="shared" si="14"/>
        <v>0</v>
      </c>
      <c r="DF63" s="37">
        <f t="shared" si="15"/>
        <v>0</v>
      </c>
      <c r="DG63" s="37">
        <f t="shared" si="16"/>
        <v>0</v>
      </c>
      <c r="DH63" s="37">
        <f t="shared" si="17"/>
        <v>0</v>
      </c>
      <c r="DI63" s="37">
        <f t="shared" si="18"/>
        <v>0</v>
      </c>
      <c r="DJ63" s="16">
        <f t="shared" ca="1" si="26"/>
        <v>-2.1111111111111112</v>
      </c>
      <c r="DK63" s="16">
        <f t="shared" ca="1" si="27"/>
        <v>-2.1111111111111112</v>
      </c>
    </row>
    <row r="64" spans="1:115" x14ac:dyDescent="0.25">
      <c r="A64" s="51"/>
      <c r="B64" s="6" t="s">
        <v>76</v>
      </c>
      <c r="C64" s="39" t="s">
        <v>112</v>
      </c>
      <c r="D64" s="21">
        <f>D63/7</f>
        <v>130.57142857142858</v>
      </c>
      <c r="E64" s="34">
        <f>E63/7</f>
        <v>31.428571428571427</v>
      </c>
      <c r="F64" s="22">
        <f>F63/7</f>
        <v>71.428571428571431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15">
        <f t="shared" ca="1" si="0"/>
        <v>2.1111111111111112</v>
      </c>
      <c r="DB64" s="6">
        <f t="shared" si="11"/>
        <v>0</v>
      </c>
      <c r="DC64" s="6">
        <f t="shared" si="12"/>
        <v>0</v>
      </c>
      <c r="DD64" s="6">
        <f t="shared" si="13"/>
        <v>0</v>
      </c>
      <c r="DE64" s="6">
        <f t="shared" si="14"/>
        <v>0</v>
      </c>
      <c r="DF64" s="37">
        <f t="shared" si="15"/>
        <v>0</v>
      </c>
      <c r="DG64" s="37">
        <f t="shared" si="16"/>
        <v>0</v>
      </c>
      <c r="DH64" s="37">
        <f t="shared" si="17"/>
        <v>0</v>
      </c>
      <c r="DI64" s="37">
        <f t="shared" si="18"/>
        <v>0</v>
      </c>
      <c r="DJ64" s="16">
        <f t="shared" ca="1" si="26"/>
        <v>-2.1111111111111112</v>
      </c>
      <c r="DK64" s="16">
        <f t="shared" ca="1" si="27"/>
        <v>-2.1111111111111112</v>
      </c>
    </row>
    <row r="65" spans="1:115" x14ac:dyDescent="0.25">
      <c r="A65" s="51"/>
      <c r="B65" s="6" t="s">
        <v>76</v>
      </c>
      <c r="C65" s="39" t="s">
        <v>113</v>
      </c>
      <c r="D65" s="21">
        <f>D64</f>
        <v>130.57142857142858</v>
      </c>
      <c r="E65" s="21">
        <f t="shared" ref="E65:E70" si="63">E64</f>
        <v>31.428571428571427</v>
      </c>
      <c r="F65" s="22">
        <f>F64</f>
        <v>71.428571428571431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15">
        <f t="shared" ca="1" si="0"/>
        <v>2.1111111111111112</v>
      </c>
      <c r="DB65" s="6">
        <f t="shared" si="11"/>
        <v>0</v>
      </c>
      <c r="DC65" s="6">
        <f t="shared" si="12"/>
        <v>0</v>
      </c>
      <c r="DD65" s="6">
        <f t="shared" si="13"/>
        <v>0</v>
      </c>
      <c r="DE65" s="6">
        <f t="shared" si="14"/>
        <v>0</v>
      </c>
      <c r="DF65" s="37">
        <f t="shared" si="15"/>
        <v>0</v>
      </c>
      <c r="DG65" s="37">
        <f t="shared" si="16"/>
        <v>0</v>
      </c>
      <c r="DH65" s="37">
        <f t="shared" si="17"/>
        <v>0</v>
      </c>
      <c r="DI65" s="37">
        <f t="shared" si="18"/>
        <v>0</v>
      </c>
      <c r="DJ65" s="16">
        <f t="shared" ca="1" si="26"/>
        <v>-2.1111111111111112</v>
      </c>
      <c r="DK65" s="16">
        <f t="shared" ca="1" si="27"/>
        <v>-2.1111111111111112</v>
      </c>
    </row>
    <row r="66" spans="1:115" x14ac:dyDescent="0.25">
      <c r="A66" s="51"/>
      <c r="B66" s="6" t="s">
        <v>76</v>
      </c>
      <c r="C66" s="39" t="s">
        <v>114</v>
      </c>
      <c r="D66" s="21">
        <f t="shared" ref="D66:D70" si="64">D65</f>
        <v>130.57142857142858</v>
      </c>
      <c r="E66" s="21">
        <f t="shared" si="63"/>
        <v>31.428571428571427</v>
      </c>
      <c r="F66" s="22">
        <f t="shared" ref="F66:F70" si="65">F65</f>
        <v>71.428571428571431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15">
        <f t="shared" ca="1" si="0"/>
        <v>2.1111111111111112</v>
      </c>
      <c r="DB66" s="6">
        <f t="shared" si="11"/>
        <v>0</v>
      </c>
      <c r="DC66" s="6">
        <f t="shared" si="12"/>
        <v>0</v>
      </c>
      <c r="DD66" s="6">
        <f t="shared" si="13"/>
        <v>0</v>
      </c>
      <c r="DE66" s="6">
        <f t="shared" si="14"/>
        <v>0</v>
      </c>
      <c r="DF66" s="37">
        <f t="shared" si="15"/>
        <v>0</v>
      </c>
      <c r="DG66" s="37">
        <f t="shared" si="16"/>
        <v>0</v>
      </c>
      <c r="DH66" s="37">
        <f t="shared" si="17"/>
        <v>0</v>
      </c>
      <c r="DI66" s="37">
        <f t="shared" si="18"/>
        <v>0</v>
      </c>
      <c r="DJ66" s="16">
        <f t="shared" ca="1" si="26"/>
        <v>-2.1111111111111112</v>
      </c>
      <c r="DK66" s="16">
        <f t="shared" ca="1" si="27"/>
        <v>-2.1111111111111112</v>
      </c>
    </row>
    <row r="67" spans="1:115" x14ac:dyDescent="0.25">
      <c r="A67" s="51"/>
      <c r="B67" s="6" t="s">
        <v>76</v>
      </c>
      <c r="C67" s="39" t="s">
        <v>115</v>
      </c>
      <c r="D67" s="21">
        <f t="shared" si="64"/>
        <v>130.57142857142858</v>
      </c>
      <c r="E67" s="21">
        <f t="shared" si="63"/>
        <v>31.428571428571427</v>
      </c>
      <c r="F67" s="22">
        <f t="shared" si="65"/>
        <v>71.428571428571431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15">
        <f t="shared" ca="1" si="0"/>
        <v>2.1111111111111112</v>
      </c>
      <c r="DB67" s="6">
        <f t="shared" si="11"/>
        <v>0</v>
      </c>
      <c r="DC67" s="6">
        <f t="shared" si="12"/>
        <v>0</v>
      </c>
      <c r="DD67" s="6">
        <f t="shared" si="13"/>
        <v>0</v>
      </c>
      <c r="DE67" s="6">
        <f t="shared" si="14"/>
        <v>0</v>
      </c>
      <c r="DF67" s="37">
        <f t="shared" si="15"/>
        <v>0</v>
      </c>
      <c r="DG67" s="37">
        <f t="shared" si="16"/>
        <v>0</v>
      </c>
      <c r="DH67" s="37">
        <f t="shared" si="17"/>
        <v>0</v>
      </c>
      <c r="DI67" s="37">
        <f t="shared" si="18"/>
        <v>0</v>
      </c>
      <c r="DJ67" s="16">
        <f t="shared" ca="1" si="26"/>
        <v>-2.1111111111111112</v>
      </c>
      <c r="DK67" s="16">
        <f t="shared" ca="1" si="27"/>
        <v>-2.1111111111111112</v>
      </c>
    </row>
    <row r="68" spans="1:115" x14ac:dyDescent="0.25">
      <c r="A68" s="51"/>
      <c r="B68" s="6" t="s">
        <v>76</v>
      </c>
      <c r="C68" s="39" t="s">
        <v>116</v>
      </c>
      <c r="D68" s="21">
        <f t="shared" si="64"/>
        <v>130.57142857142858</v>
      </c>
      <c r="E68" s="21">
        <f t="shared" si="63"/>
        <v>31.428571428571427</v>
      </c>
      <c r="F68" s="22">
        <f t="shared" si="65"/>
        <v>71.428571428571431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15">
        <f t="shared" ca="1" si="0"/>
        <v>2.1111111111111112</v>
      </c>
      <c r="DB68" s="6">
        <f t="shared" si="11"/>
        <v>0</v>
      </c>
      <c r="DC68" s="6">
        <f t="shared" si="12"/>
        <v>0</v>
      </c>
      <c r="DD68" s="6">
        <f t="shared" si="13"/>
        <v>0</v>
      </c>
      <c r="DE68" s="6">
        <f t="shared" si="14"/>
        <v>0</v>
      </c>
      <c r="DF68" s="37">
        <f t="shared" si="15"/>
        <v>0</v>
      </c>
      <c r="DG68" s="37">
        <f t="shared" si="16"/>
        <v>0</v>
      </c>
      <c r="DH68" s="37">
        <f t="shared" si="17"/>
        <v>0</v>
      </c>
      <c r="DI68" s="37">
        <f t="shared" si="18"/>
        <v>0</v>
      </c>
      <c r="DJ68" s="16">
        <f t="shared" ca="1" si="26"/>
        <v>-2.1111111111111112</v>
      </c>
      <c r="DK68" s="16">
        <f t="shared" ca="1" si="27"/>
        <v>-2.1111111111111112</v>
      </c>
    </row>
    <row r="69" spans="1:115" x14ac:dyDescent="0.25">
      <c r="A69" s="51"/>
      <c r="B69" s="6" t="s">
        <v>76</v>
      </c>
      <c r="C69" s="39" t="s">
        <v>117</v>
      </c>
      <c r="D69" s="21">
        <f t="shared" si="64"/>
        <v>130.57142857142858</v>
      </c>
      <c r="E69" s="21">
        <f t="shared" si="63"/>
        <v>31.428571428571427</v>
      </c>
      <c r="F69" s="22">
        <f t="shared" si="65"/>
        <v>71.428571428571431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15">
        <f t="shared" ca="1" si="0"/>
        <v>2.1111111111111112</v>
      </c>
      <c r="DB69" s="6">
        <f t="shared" si="11"/>
        <v>0</v>
      </c>
      <c r="DC69" s="6">
        <f t="shared" si="12"/>
        <v>0</v>
      </c>
      <c r="DD69" s="6">
        <f t="shared" si="13"/>
        <v>0</v>
      </c>
      <c r="DE69" s="6">
        <f t="shared" si="14"/>
        <v>0</v>
      </c>
      <c r="DF69" s="37">
        <f t="shared" si="15"/>
        <v>0</v>
      </c>
      <c r="DG69" s="37">
        <f t="shared" si="16"/>
        <v>0</v>
      </c>
      <c r="DH69" s="37">
        <f t="shared" si="17"/>
        <v>0</v>
      </c>
      <c r="DI69" s="37">
        <f t="shared" si="18"/>
        <v>0</v>
      </c>
      <c r="DJ69" s="16">
        <f t="shared" ca="1" si="26"/>
        <v>-2.1111111111111112</v>
      </c>
      <c r="DK69" s="16">
        <f t="shared" ca="1" si="27"/>
        <v>-2.1111111111111112</v>
      </c>
    </row>
    <row r="70" spans="1:115" x14ac:dyDescent="0.25">
      <c r="A70" s="51"/>
      <c r="B70" s="6" t="s">
        <v>76</v>
      </c>
      <c r="C70" s="39" t="s">
        <v>118</v>
      </c>
      <c r="D70" s="21">
        <f t="shared" si="64"/>
        <v>130.57142857142858</v>
      </c>
      <c r="E70" s="21">
        <f t="shared" si="63"/>
        <v>31.428571428571427</v>
      </c>
      <c r="F70" s="22">
        <f t="shared" si="65"/>
        <v>71.428571428571431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15">
        <f t="shared" ref="DA70:DA93" ca="1" si="66">$DC$2</f>
        <v>2.1111111111111112</v>
      </c>
      <c r="DB70" s="6">
        <f t="shared" si="11"/>
        <v>0</v>
      </c>
      <c r="DC70" s="6">
        <f t="shared" si="12"/>
        <v>0</v>
      </c>
      <c r="DD70" s="6">
        <f t="shared" si="13"/>
        <v>0</v>
      </c>
      <c r="DE70" s="6">
        <f t="shared" si="14"/>
        <v>0</v>
      </c>
      <c r="DF70" s="37">
        <f t="shared" si="15"/>
        <v>0</v>
      </c>
      <c r="DG70" s="37">
        <f t="shared" si="16"/>
        <v>0</v>
      </c>
      <c r="DH70" s="37">
        <f t="shared" si="17"/>
        <v>0</v>
      </c>
      <c r="DI70" s="37">
        <f t="shared" si="18"/>
        <v>0</v>
      </c>
      <c r="DJ70" s="16">
        <f t="shared" ca="1" si="26"/>
        <v>-2.1111111111111112</v>
      </c>
      <c r="DK70" s="16">
        <f t="shared" ca="1" si="27"/>
        <v>-2.1111111111111112</v>
      </c>
    </row>
    <row r="71" spans="1:115" x14ac:dyDescent="0.25">
      <c r="A71" s="51"/>
      <c r="B71" s="24" t="s">
        <v>78</v>
      </c>
      <c r="C71" s="24"/>
      <c r="D71" s="47">
        <v>219</v>
      </c>
      <c r="E71" s="46">
        <v>0</v>
      </c>
      <c r="F71" s="46">
        <v>220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15">
        <f t="shared" ca="1" si="66"/>
        <v>2.1111111111111112</v>
      </c>
      <c r="DB71" s="6">
        <f t="shared" ref="DB71:DB93" si="67">G71</f>
        <v>0</v>
      </c>
      <c r="DC71" s="6">
        <f t="shared" ref="DC71:DC93" si="68">H71</f>
        <v>0</v>
      </c>
      <c r="DD71" s="6">
        <f t="shared" ref="DD71:DD93" si="69">I71</f>
        <v>0</v>
      </c>
      <c r="DE71" s="6">
        <f t="shared" ref="DE71:DE93" si="70">J71</f>
        <v>0</v>
      </c>
      <c r="DF71" s="37">
        <f t="shared" ref="DF71:DF93" si="71">K71</f>
        <v>0</v>
      </c>
      <c r="DG71" s="37">
        <f t="shared" ref="DG71:DG93" si="72">L71</f>
        <v>0</v>
      </c>
      <c r="DH71" s="37">
        <f t="shared" ref="DH71:DH93" si="73">M71</f>
        <v>0</v>
      </c>
      <c r="DI71" s="37">
        <f t="shared" ref="DI71:DI93" si="74">N71</f>
        <v>0</v>
      </c>
      <c r="DJ71" s="16">
        <f t="shared" ca="1" si="26"/>
        <v>-2.1111111111111112</v>
      </c>
      <c r="DK71" s="16">
        <f t="shared" ca="1" si="27"/>
        <v>-2.1111111111111112</v>
      </c>
    </row>
    <row r="72" spans="1:115" x14ac:dyDescent="0.25">
      <c r="A72" s="51"/>
      <c r="B72" s="6" t="s">
        <v>77</v>
      </c>
      <c r="C72" s="39" t="s">
        <v>127</v>
      </c>
      <c r="D72" s="22">
        <f>D71/2</f>
        <v>109.5</v>
      </c>
      <c r="E72" s="6"/>
      <c r="F72" s="22">
        <f>F71/2</f>
        <v>110</v>
      </c>
      <c r="G72" s="38">
        <v>14</v>
      </c>
      <c r="H72" s="38">
        <v>1</v>
      </c>
      <c r="I72" s="38"/>
      <c r="J72" s="38">
        <v>13</v>
      </c>
      <c r="K72" s="37">
        <f t="shared" ref="K72:K73" si="75">G72/D72</f>
        <v>0.12785388127853881</v>
      </c>
      <c r="L72" s="37"/>
      <c r="M72" s="37">
        <f t="shared" ref="M72:M73" si="76">J72/F72</f>
        <v>0.11818181818181818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15">
        <f t="shared" ca="1" si="66"/>
        <v>2.1111111111111112</v>
      </c>
      <c r="DB72" s="6">
        <f t="shared" si="67"/>
        <v>14</v>
      </c>
      <c r="DC72" s="6">
        <f t="shared" si="68"/>
        <v>1</v>
      </c>
      <c r="DD72" s="6">
        <f t="shared" si="69"/>
        <v>0</v>
      </c>
      <c r="DE72" s="6">
        <f t="shared" si="70"/>
        <v>13</v>
      </c>
      <c r="DF72" s="37">
        <f t="shared" si="71"/>
        <v>0.12785388127853881</v>
      </c>
      <c r="DG72" s="37">
        <f t="shared" si="72"/>
        <v>0</v>
      </c>
      <c r="DH72" s="37">
        <f t="shared" si="73"/>
        <v>0.11818181818181818</v>
      </c>
      <c r="DI72" s="37">
        <f t="shared" si="74"/>
        <v>0</v>
      </c>
      <c r="DJ72" s="16">
        <f t="shared" ca="1" si="26"/>
        <v>-1.9832572298325724</v>
      </c>
      <c r="DK72" s="16">
        <f t="shared" ca="1" si="27"/>
        <v>-2.1111111111111112</v>
      </c>
    </row>
    <row r="73" spans="1:115" x14ac:dyDescent="0.25">
      <c r="A73" s="51"/>
      <c r="B73" s="6" t="s">
        <v>77</v>
      </c>
      <c r="C73" s="39" t="s">
        <v>128</v>
      </c>
      <c r="D73" s="6">
        <f>D72</f>
        <v>109.5</v>
      </c>
      <c r="E73" s="6"/>
      <c r="F73" s="6">
        <f>F72</f>
        <v>110</v>
      </c>
      <c r="G73" s="38">
        <v>22</v>
      </c>
      <c r="H73" s="38">
        <v>12</v>
      </c>
      <c r="I73" s="38"/>
      <c r="J73" s="38">
        <v>10</v>
      </c>
      <c r="K73" s="37">
        <f t="shared" si="75"/>
        <v>0.20091324200913241</v>
      </c>
      <c r="L73" s="37"/>
      <c r="M73" s="37">
        <f t="shared" si="76"/>
        <v>9.0909090909090912E-2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15">
        <f t="shared" ca="1" si="66"/>
        <v>2.1111111111111112</v>
      </c>
      <c r="DB73" s="6">
        <f t="shared" si="67"/>
        <v>22</v>
      </c>
      <c r="DC73" s="6">
        <f t="shared" si="68"/>
        <v>12</v>
      </c>
      <c r="DD73" s="6">
        <f t="shared" si="69"/>
        <v>0</v>
      </c>
      <c r="DE73" s="6">
        <f t="shared" si="70"/>
        <v>10</v>
      </c>
      <c r="DF73" s="37">
        <f t="shared" si="71"/>
        <v>0.20091324200913241</v>
      </c>
      <c r="DG73" s="37">
        <f t="shared" si="72"/>
        <v>0</v>
      </c>
      <c r="DH73" s="37">
        <f t="shared" si="73"/>
        <v>9.0909090909090912E-2</v>
      </c>
      <c r="DI73" s="37">
        <f t="shared" si="74"/>
        <v>0</v>
      </c>
      <c r="DJ73" s="16">
        <f t="shared" ca="1" si="26"/>
        <v>-1.9101978691019788</v>
      </c>
      <c r="DK73" s="16">
        <f t="shared" ca="1" si="27"/>
        <v>-2.1111111111111112</v>
      </c>
    </row>
    <row r="74" spans="1:115" x14ac:dyDescent="0.25">
      <c r="A74" s="51"/>
      <c r="B74" s="24" t="s">
        <v>79</v>
      </c>
      <c r="C74" s="24"/>
      <c r="D74" s="47">
        <v>406</v>
      </c>
      <c r="E74" s="46">
        <v>0</v>
      </c>
      <c r="F74" s="46">
        <v>290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15">
        <f t="shared" ca="1" si="66"/>
        <v>2.1111111111111112</v>
      </c>
      <c r="DB74" s="6">
        <f t="shared" si="67"/>
        <v>0</v>
      </c>
      <c r="DC74" s="6">
        <f t="shared" si="68"/>
        <v>0</v>
      </c>
      <c r="DD74" s="6">
        <f t="shared" si="69"/>
        <v>0</v>
      </c>
      <c r="DE74" s="6">
        <f t="shared" si="70"/>
        <v>0</v>
      </c>
      <c r="DF74" s="37">
        <f t="shared" si="71"/>
        <v>0</v>
      </c>
      <c r="DG74" s="37">
        <f t="shared" si="72"/>
        <v>0</v>
      </c>
      <c r="DH74" s="37">
        <f t="shared" si="73"/>
        <v>0</v>
      </c>
      <c r="DI74" s="37">
        <f t="shared" si="74"/>
        <v>0</v>
      </c>
      <c r="DJ74" s="16">
        <f t="shared" ca="1" si="26"/>
        <v>-2.1111111111111112</v>
      </c>
      <c r="DK74" s="16">
        <f t="shared" ca="1" si="27"/>
        <v>-2.1111111111111112</v>
      </c>
    </row>
    <row r="75" spans="1:115" x14ac:dyDescent="0.25">
      <c r="A75" s="51"/>
      <c r="B75" s="6" t="s">
        <v>80</v>
      </c>
      <c r="C75" s="39" t="s">
        <v>126</v>
      </c>
      <c r="D75" s="22">
        <f>D74</f>
        <v>406</v>
      </c>
      <c r="E75" s="6"/>
      <c r="F75" s="22">
        <f>F74</f>
        <v>290</v>
      </c>
      <c r="G75" s="38">
        <v>6</v>
      </c>
      <c r="H75" s="38">
        <v>5</v>
      </c>
      <c r="I75" s="38"/>
      <c r="J75" s="38">
        <v>1</v>
      </c>
      <c r="K75" s="37">
        <f t="shared" ref="K75" si="77">G75/D75</f>
        <v>1.4778325123152709E-2</v>
      </c>
      <c r="L75" s="37"/>
      <c r="M75" s="37">
        <f>J75/F75</f>
        <v>3.4482758620689655E-3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15">
        <f t="shared" ca="1" si="66"/>
        <v>2.1111111111111112</v>
      </c>
      <c r="DB75" s="6">
        <f t="shared" si="67"/>
        <v>6</v>
      </c>
      <c r="DC75" s="6">
        <f t="shared" si="68"/>
        <v>5</v>
      </c>
      <c r="DD75" s="6">
        <f t="shared" si="69"/>
        <v>0</v>
      </c>
      <c r="DE75" s="6">
        <f t="shared" si="70"/>
        <v>1</v>
      </c>
      <c r="DF75" s="37">
        <f t="shared" si="71"/>
        <v>1.4778325123152709E-2</v>
      </c>
      <c r="DG75" s="37">
        <f t="shared" si="72"/>
        <v>0</v>
      </c>
      <c r="DH75" s="37">
        <f t="shared" si="73"/>
        <v>3.4482758620689655E-3</v>
      </c>
      <c r="DI75" s="37">
        <f t="shared" si="74"/>
        <v>0</v>
      </c>
      <c r="DJ75" s="16">
        <f t="shared" ca="1" si="26"/>
        <v>-2.0963327859879586</v>
      </c>
      <c r="DK75" s="16">
        <f t="shared" ca="1" si="27"/>
        <v>-2.1111111111111112</v>
      </c>
    </row>
    <row r="76" spans="1:115" x14ac:dyDescent="0.25">
      <c r="A76" s="51"/>
      <c r="B76" s="24" t="s">
        <v>81</v>
      </c>
      <c r="C76" s="24"/>
      <c r="D76" s="47">
        <v>617</v>
      </c>
      <c r="E76" s="46">
        <v>120</v>
      </c>
      <c r="F76" s="46">
        <v>400</v>
      </c>
      <c r="G76" s="3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15">
        <f t="shared" ca="1" si="66"/>
        <v>2.1111111111111112</v>
      </c>
      <c r="DB76" s="6">
        <f t="shared" si="67"/>
        <v>0</v>
      </c>
      <c r="DC76" s="6">
        <f t="shared" si="68"/>
        <v>0</v>
      </c>
      <c r="DD76" s="6">
        <f t="shared" si="69"/>
        <v>0</v>
      </c>
      <c r="DE76" s="6">
        <f t="shared" si="70"/>
        <v>0</v>
      </c>
      <c r="DF76" s="37">
        <f t="shared" si="71"/>
        <v>0</v>
      </c>
      <c r="DG76" s="37">
        <f t="shared" si="72"/>
        <v>0</v>
      </c>
      <c r="DH76" s="37">
        <f t="shared" si="73"/>
        <v>0</v>
      </c>
      <c r="DI76" s="37">
        <f t="shared" si="74"/>
        <v>0</v>
      </c>
      <c r="DJ76" s="16">
        <f t="shared" ca="1" si="26"/>
        <v>-2.1111111111111112</v>
      </c>
      <c r="DK76" s="16">
        <f t="shared" ca="1" si="27"/>
        <v>-2.1111111111111112</v>
      </c>
    </row>
    <row r="77" spans="1:115" x14ac:dyDescent="0.25">
      <c r="A77" s="51"/>
      <c r="B77" s="6" t="s">
        <v>82</v>
      </c>
      <c r="C77" s="39" t="s">
        <v>125</v>
      </c>
      <c r="D77" s="21">
        <f>D76/3</f>
        <v>205.66666666666666</v>
      </c>
      <c r="E77" s="34">
        <f>E76/3</f>
        <v>40</v>
      </c>
      <c r="F77" s="22">
        <f>F76/3</f>
        <v>133.33333333333334</v>
      </c>
      <c r="G77" s="38">
        <v>4</v>
      </c>
      <c r="H77" s="38">
        <v>2</v>
      </c>
      <c r="I77" s="38">
        <v>2</v>
      </c>
      <c r="J77" s="38">
        <v>1</v>
      </c>
      <c r="K77" s="37">
        <f t="shared" ref="K77" si="78">G77/D77</f>
        <v>1.9448946515397084E-2</v>
      </c>
      <c r="L77" s="37">
        <f t="shared" ref="L77" si="79">I77/E77</f>
        <v>0.05</v>
      </c>
      <c r="M77" s="37">
        <f>J77/F77</f>
        <v>7.4999999999999997E-3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15">
        <f t="shared" ca="1" si="66"/>
        <v>2.1111111111111112</v>
      </c>
      <c r="DB77" s="6">
        <f t="shared" si="67"/>
        <v>4</v>
      </c>
      <c r="DC77" s="6">
        <f t="shared" si="68"/>
        <v>2</v>
      </c>
      <c r="DD77" s="6">
        <f t="shared" si="69"/>
        <v>2</v>
      </c>
      <c r="DE77" s="6">
        <f t="shared" si="70"/>
        <v>1</v>
      </c>
      <c r="DF77" s="37">
        <f t="shared" si="71"/>
        <v>1.9448946515397084E-2</v>
      </c>
      <c r="DG77" s="37">
        <f t="shared" si="72"/>
        <v>0.05</v>
      </c>
      <c r="DH77" s="37">
        <f t="shared" si="73"/>
        <v>7.4999999999999997E-3</v>
      </c>
      <c r="DI77" s="37">
        <f t="shared" si="74"/>
        <v>0</v>
      </c>
      <c r="DJ77" s="16">
        <f t="shared" ref="DJ77:DJ93" ca="1" si="80">DF77-DA77</f>
        <v>-2.0916621645957139</v>
      </c>
      <c r="DK77" s="16">
        <f t="shared" ref="DK77:DK93" ca="1" si="81">DG77-DA77</f>
        <v>-2.0611111111111113</v>
      </c>
    </row>
    <row r="78" spans="1:115" x14ac:dyDescent="0.25">
      <c r="A78" s="51"/>
      <c r="B78" s="6" t="s">
        <v>82</v>
      </c>
      <c r="C78" s="6" t="s">
        <v>83</v>
      </c>
      <c r="D78" s="21">
        <f>D77</f>
        <v>205.66666666666666</v>
      </c>
      <c r="E78" s="6">
        <f t="shared" ref="E78:E79" si="82">E77</f>
        <v>40</v>
      </c>
      <c r="F78" s="21">
        <f t="shared" ref="F78:F79" si="83">F77</f>
        <v>133.33333333333334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15">
        <f t="shared" ca="1" si="66"/>
        <v>2.1111111111111112</v>
      </c>
      <c r="DB78" s="6">
        <f t="shared" si="67"/>
        <v>0</v>
      </c>
      <c r="DC78" s="6">
        <f t="shared" si="68"/>
        <v>0</v>
      </c>
      <c r="DD78" s="6">
        <f t="shared" si="69"/>
        <v>0</v>
      </c>
      <c r="DE78" s="6">
        <f t="shared" si="70"/>
        <v>0</v>
      </c>
      <c r="DF78" s="37">
        <f t="shared" si="71"/>
        <v>0</v>
      </c>
      <c r="DG78" s="37">
        <f t="shared" si="72"/>
        <v>0</v>
      </c>
      <c r="DH78" s="37">
        <f t="shared" si="73"/>
        <v>0</v>
      </c>
      <c r="DI78" s="37">
        <f t="shared" si="74"/>
        <v>0</v>
      </c>
      <c r="DJ78" s="16">
        <f t="shared" ca="1" si="80"/>
        <v>-2.1111111111111112</v>
      </c>
      <c r="DK78" s="16">
        <f t="shared" ca="1" si="81"/>
        <v>-2.1111111111111112</v>
      </c>
    </row>
    <row r="79" spans="1:115" x14ac:dyDescent="0.25">
      <c r="A79" s="51"/>
      <c r="B79" s="6" t="s">
        <v>82</v>
      </c>
      <c r="C79" s="6"/>
      <c r="D79" s="21">
        <f t="shared" ref="D79" si="84">D78</f>
        <v>205.66666666666666</v>
      </c>
      <c r="E79" s="6">
        <f t="shared" si="82"/>
        <v>40</v>
      </c>
      <c r="F79" s="21">
        <f t="shared" si="83"/>
        <v>133.33333333333334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15">
        <f t="shared" ca="1" si="66"/>
        <v>2.1111111111111112</v>
      </c>
      <c r="DB79" s="6">
        <f t="shared" si="67"/>
        <v>0</v>
      </c>
      <c r="DC79" s="6">
        <f t="shared" si="68"/>
        <v>0</v>
      </c>
      <c r="DD79" s="6">
        <f t="shared" si="69"/>
        <v>0</v>
      </c>
      <c r="DE79" s="6">
        <f t="shared" si="70"/>
        <v>0</v>
      </c>
      <c r="DF79" s="37">
        <f t="shared" si="71"/>
        <v>0</v>
      </c>
      <c r="DG79" s="37">
        <f t="shared" si="72"/>
        <v>0</v>
      </c>
      <c r="DH79" s="37">
        <f t="shared" si="73"/>
        <v>0</v>
      </c>
      <c r="DI79" s="37">
        <f t="shared" si="74"/>
        <v>0</v>
      </c>
      <c r="DJ79" s="16">
        <f t="shared" ca="1" si="80"/>
        <v>-2.1111111111111112</v>
      </c>
      <c r="DK79" s="16">
        <f t="shared" ca="1" si="81"/>
        <v>-2.1111111111111112</v>
      </c>
    </row>
    <row r="80" spans="1:115" x14ac:dyDescent="0.25">
      <c r="A80" s="51"/>
      <c r="B80" s="24" t="s">
        <v>84</v>
      </c>
      <c r="C80" s="24"/>
      <c r="D80" s="47">
        <v>337</v>
      </c>
      <c r="E80" s="46">
        <v>0</v>
      </c>
      <c r="F80" s="46">
        <v>250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15">
        <f t="shared" ca="1" si="66"/>
        <v>2.1111111111111112</v>
      </c>
      <c r="DB80" s="6">
        <f t="shared" si="67"/>
        <v>0</v>
      </c>
      <c r="DC80" s="6">
        <f t="shared" si="68"/>
        <v>0</v>
      </c>
      <c r="DD80" s="6">
        <f t="shared" si="69"/>
        <v>0</v>
      </c>
      <c r="DE80" s="6">
        <f t="shared" si="70"/>
        <v>0</v>
      </c>
      <c r="DF80" s="37">
        <f t="shared" si="71"/>
        <v>0</v>
      </c>
      <c r="DG80" s="37">
        <f t="shared" si="72"/>
        <v>0</v>
      </c>
      <c r="DH80" s="37">
        <f t="shared" si="73"/>
        <v>0</v>
      </c>
      <c r="DI80" s="37">
        <f t="shared" si="74"/>
        <v>0</v>
      </c>
      <c r="DJ80" s="16">
        <f t="shared" ca="1" si="80"/>
        <v>-2.1111111111111112</v>
      </c>
      <c r="DK80" s="16">
        <f t="shared" ca="1" si="81"/>
        <v>-2.1111111111111112</v>
      </c>
    </row>
    <row r="81" spans="1:115" x14ac:dyDescent="0.25">
      <c r="A81" s="51"/>
      <c r="B81" s="6" t="s">
        <v>85</v>
      </c>
      <c r="C81" s="39" t="s">
        <v>122</v>
      </c>
      <c r="D81" s="21">
        <f>D80/3</f>
        <v>112.33333333333333</v>
      </c>
      <c r="E81" s="6"/>
      <c r="F81" s="22">
        <f>F80/3</f>
        <v>83.333333333333329</v>
      </c>
      <c r="G81" s="38">
        <v>17</v>
      </c>
      <c r="H81" s="38">
        <v>5</v>
      </c>
      <c r="I81" s="38"/>
      <c r="J81" s="38">
        <v>12</v>
      </c>
      <c r="K81" s="37">
        <f t="shared" ref="K81:K83" si="85">G81/D81</f>
        <v>0.1513353115727003</v>
      </c>
      <c r="L81" s="37"/>
      <c r="M81" s="37">
        <f t="shared" ref="M81:M89" si="86">J81/F81</f>
        <v>0.14400000000000002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15">
        <f t="shared" ca="1" si="66"/>
        <v>2.1111111111111112</v>
      </c>
      <c r="DB81" s="6">
        <f t="shared" si="67"/>
        <v>17</v>
      </c>
      <c r="DC81" s="6">
        <f t="shared" si="68"/>
        <v>5</v>
      </c>
      <c r="DD81" s="6">
        <f t="shared" si="69"/>
        <v>0</v>
      </c>
      <c r="DE81" s="6">
        <f t="shared" si="70"/>
        <v>12</v>
      </c>
      <c r="DF81" s="37">
        <f t="shared" si="71"/>
        <v>0.1513353115727003</v>
      </c>
      <c r="DG81" s="37">
        <f t="shared" si="72"/>
        <v>0</v>
      </c>
      <c r="DH81" s="37">
        <f t="shared" si="73"/>
        <v>0.14400000000000002</v>
      </c>
      <c r="DI81" s="37">
        <f t="shared" si="74"/>
        <v>0</v>
      </c>
      <c r="DJ81" s="16">
        <f t="shared" ca="1" si="80"/>
        <v>-1.9597757995384109</v>
      </c>
      <c r="DK81" s="16">
        <f t="shared" ca="1" si="81"/>
        <v>-2.1111111111111112</v>
      </c>
    </row>
    <row r="82" spans="1:115" x14ac:dyDescent="0.25">
      <c r="A82" s="51"/>
      <c r="B82" s="6" t="s">
        <v>85</v>
      </c>
      <c r="C82" s="39" t="s">
        <v>123</v>
      </c>
      <c r="D82" s="22">
        <f t="shared" ref="D82:D83" si="87">D81</f>
        <v>112.33333333333333</v>
      </c>
      <c r="E82" s="6"/>
      <c r="F82" s="22">
        <f>F81</f>
        <v>83.333333333333329</v>
      </c>
      <c r="G82" s="38">
        <v>12</v>
      </c>
      <c r="H82" s="38">
        <v>7</v>
      </c>
      <c r="I82" s="38"/>
      <c r="J82" s="38">
        <v>5</v>
      </c>
      <c r="K82" s="37">
        <f t="shared" si="85"/>
        <v>0.10682492581602375</v>
      </c>
      <c r="L82" s="37"/>
      <c r="M82" s="37">
        <f t="shared" si="86"/>
        <v>6.0000000000000005E-2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15">
        <f t="shared" ca="1" si="66"/>
        <v>2.1111111111111112</v>
      </c>
      <c r="DB82" s="6">
        <f t="shared" si="67"/>
        <v>12</v>
      </c>
      <c r="DC82" s="6">
        <f t="shared" si="68"/>
        <v>7</v>
      </c>
      <c r="DD82" s="6">
        <f t="shared" si="69"/>
        <v>0</v>
      </c>
      <c r="DE82" s="6">
        <f t="shared" si="70"/>
        <v>5</v>
      </c>
      <c r="DF82" s="37">
        <f t="shared" si="71"/>
        <v>0.10682492581602375</v>
      </c>
      <c r="DG82" s="37">
        <f t="shared" si="72"/>
        <v>0</v>
      </c>
      <c r="DH82" s="37">
        <f t="shared" si="73"/>
        <v>6.0000000000000005E-2</v>
      </c>
      <c r="DI82" s="37">
        <f t="shared" si="74"/>
        <v>0</v>
      </c>
      <c r="DJ82" s="16">
        <f t="shared" ca="1" si="80"/>
        <v>-2.0042861852950873</v>
      </c>
      <c r="DK82" s="16">
        <f t="shared" ca="1" si="81"/>
        <v>-2.1111111111111112</v>
      </c>
    </row>
    <row r="83" spans="1:115" x14ac:dyDescent="0.25">
      <c r="A83" s="51"/>
      <c r="B83" s="6" t="s">
        <v>85</v>
      </c>
      <c r="C83" s="39" t="s">
        <v>124</v>
      </c>
      <c r="D83" s="22">
        <f t="shared" si="87"/>
        <v>112.33333333333333</v>
      </c>
      <c r="E83" s="6"/>
      <c r="F83" s="22">
        <f>F82</f>
        <v>83.333333333333329</v>
      </c>
      <c r="G83" s="38">
        <v>39</v>
      </c>
      <c r="H83" s="38">
        <v>3</v>
      </c>
      <c r="I83" s="38"/>
      <c r="J83" s="38">
        <v>36</v>
      </c>
      <c r="K83" s="37">
        <f t="shared" si="85"/>
        <v>0.34718100890207715</v>
      </c>
      <c r="L83" s="37"/>
      <c r="M83" s="37">
        <f t="shared" si="86"/>
        <v>0.43200000000000005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15">
        <f t="shared" ca="1" si="66"/>
        <v>2.1111111111111112</v>
      </c>
      <c r="DB83" s="6">
        <f t="shared" si="67"/>
        <v>39</v>
      </c>
      <c r="DC83" s="6">
        <f t="shared" si="68"/>
        <v>3</v>
      </c>
      <c r="DD83" s="6">
        <f t="shared" si="69"/>
        <v>0</v>
      </c>
      <c r="DE83" s="6">
        <f t="shared" si="70"/>
        <v>36</v>
      </c>
      <c r="DF83" s="37">
        <f t="shared" si="71"/>
        <v>0.34718100890207715</v>
      </c>
      <c r="DG83" s="37">
        <f t="shared" si="72"/>
        <v>0</v>
      </c>
      <c r="DH83" s="37">
        <f t="shared" si="73"/>
        <v>0.43200000000000005</v>
      </c>
      <c r="DI83" s="37">
        <f t="shared" si="74"/>
        <v>0</v>
      </c>
      <c r="DJ83" s="16">
        <f t="shared" ca="1" si="80"/>
        <v>-1.7639301022090339</v>
      </c>
      <c r="DK83" s="16">
        <f t="shared" ca="1" si="81"/>
        <v>-2.1111111111111112</v>
      </c>
    </row>
    <row r="84" spans="1:115" x14ac:dyDescent="0.25">
      <c r="A84" s="51"/>
      <c r="B84" s="24" t="s">
        <v>86</v>
      </c>
      <c r="C84" s="24"/>
      <c r="D84" s="47">
        <v>272</v>
      </c>
      <c r="E84" s="46">
        <v>0</v>
      </c>
      <c r="F84" s="46">
        <v>220</v>
      </c>
      <c r="G84" s="6"/>
      <c r="H84" s="6"/>
      <c r="I84" s="6"/>
      <c r="J84" s="6"/>
      <c r="K84" s="6"/>
      <c r="L84" s="6"/>
      <c r="M84" s="37">
        <f t="shared" si="86"/>
        <v>0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15">
        <f t="shared" ca="1" si="66"/>
        <v>2.1111111111111112</v>
      </c>
      <c r="DB84" s="6">
        <f t="shared" si="67"/>
        <v>0</v>
      </c>
      <c r="DC84" s="6">
        <f t="shared" si="68"/>
        <v>0</v>
      </c>
      <c r="DD84" s="6">
        <f t="shared" si="69"/>
        <v>0</v>
      </c>
      <c r="DE84" s="6">
        <f t="shared" si="70"/>
        <v>0</v>
      </c>
      <c r="DF84" s="37">
        <f t="shared" si="71"/>
        <v>0</v>
      </c>
      <c r="DG84" s="37">
        <f t="shared" si="72"/>
        <v>0</v>
      </c>
      <c r="DH84" s="37">
        <f t="shared" si="73"/>
        <v>0</v>
      </c>
      <c r="DI84" s="37">
        <f t="shared" si="74"/>
        <v>0</v>
      </c>
      <c r="DJ84" s="16">
        <f t="shared" ca="1" si="80"/>
        <v>-2.1111111111111112</v>
      </c>
      <c r="DK84" s="16">
        <f t="shared" ca="1" si="81"/>
        <v>-2.1111111111111112</v>
      </c>
    </row>
    <row r="85" spans="1:115" x14ac:dyDescent="0.25">
      <c r="A85" s="51"/>
      <c r="B85" s="6" t="s">
        <v>87</v>
      </c>
      <c r="C85" s="6" t="s">
        <v>87</v>
      </c>
      <c r="D85" s="22">
        <f>D84</f>
        <v>272</v>
      </c>
      <c r="E85" s="6"/>
      <c r="F85" s="22">
        <f>F84</f>
        <v>220</v>
      </c>
      <c r="G85" s="6"/>
      <c r="H85" s="6"/>
      <c r="I85" s="6"/>
      <c r="J85" s="6"/>
      <c r="K85" s="6"/>
      <c r="L85" s="6"/>
      <c r="M85" s="37">
        <f t="shared" si="86"/>
        <v>0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15">
        <f t="shared" ca="1" si="66"/>
        <v>2.1111111111111112</v>
      </c>
      <c r="DB85" s="6">
        <f t="shared" si="67"/>
        <v>0</v>
      </c>
      <c r="DC85" s="6">
        <f t="shared" si="68"/>
        <v>0</v>
      </c>
      <c r="DD85" s="6">
        <f t="shared" si="69"/>
        <v>0</v>
      </c>
      <c r="DE85" s="6">
        <f t="shared" si="70"/>
        <v>0</v>
      </c>
      <c r="DF85" s="37">
        <f t="shared" si="71"/>
        <v>0</v>
      </c>
      <c r="DG85" s="37">
        <f t="shared" si="72"/>
        <v>0</v>
      </c>
      <c r="DH85" s="37">
        <f t="shared" si="73"/>
        <v>0</v>
      </c>
      <c r="DI85" s="37">
        <f t="shared" si="74"/>
        <v>0</v>
      </c>
      <c r="DJ85" s="16">
        <f t="shared" ca="1" si="80"/>
        <v>-2.1111111111111112</v>
      </c>
      <c r="DK85" s="16">
        <f t="shared" ca="1" si="81"/>
        <v>-2.1111111111111112</v>
      </c>
    </row>
    <row r="86" spans="1:115" x14ac:dyDescent="0.25">
      <c r="A86" s="51"/>
      <c r="B86" s="24" t="s">
        <v>131</v>
      </c>
      <c r="C86" s="24"/>
      <c r="D86" s="47">
        <v>706</v>
      </c>
      <c r="E86" s="46">
        <v>140</v>
      </c>
      <c r="F86" s="46">
        <v>450</v>
      </c>
      <c r="G86" s="6"/>
      <c r="H86" s="6"/>
      <c r="I86" s="6"/>
      <c r="J86" s="6"/>
      <c r="K86" s="6"/>
      <c r="L86" s="6"/>
      <c r="M86" s="37">
        <f t="shared" si="86"/>
        <v>0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15">
        <f t="shared" ca="1" si="66"/>
        <v>2.1111111111111112</v>
      </c>
      <c r="DB86" s="6">
        <f t="shared" si="67"/>
        <v>0</v>
      </c>
      <c r="DC86" s="6">
        <f t="shared" si="68"/>
        <v>0</v>
      </c>
      <c r="DD86" s="6">
        <f t="shared" si="69"/>
        <v>0</v>
      </c>
      <c r="DE86" s="6">
        <f t="shared" si="70"/>
        <v>0</v>
      </c>
      <c r="DF86" s="37">
        <f t="shared" si="71"/>
        <v>0</v>
      </c>
      <c r="DG86" s="37">
        <f t="shared" si="72"/>
        <v>0</v>
      </c>
      <c r="DH86" s="37">
        <f t="shared" si="73"/>
        <v>0</v>
      </c>
      <c r="DI86" s="37">
        <f t="shared" si="74"/>
        <v>0</v>
      </c>
      <c r="DJ86" s="16">
        <f t="shared" ca="1" si="80"/>
        <v>-2.1111111111111112</v>
      </c>
      <c r="DK86" s="16">
        <f t="shared" ca="1" si="81"/>
        <v>-2.1111111111111112</v>
      </c>
    </row>
    <row r="87" spans="1:115" x14ac:dyDescent="0.25">
      <c r="A87" s="51"/>
      <c r="B87" s="6" t="s">
        <v>88</v>
      </c>
      <c r="C87" s="39" t="s">
        <v>119</v>
      </c>
      <c r="D87" s="22">
        <f t="shared" ref="D87:E87" si="88">D86/3</f>
        <v>235.33333333333334</v>
      </c>
      <c r="E87" s="22">
        <f t="shared" si="88"/>
        <v>46.666666666666664</v>
      </c>
      <c r="F87" s="22">
        <f>F86/3</f>
        <v>150</v>
      </c>
      <c r="G87" s="38">
        <v>55</v>
      </c>
      <c r="H87" s="38">
        <v>14</v>
      </c>
      <c r="I87" s="38">
        <v>37</v>
      </c>
      <c r="J87" s="38">
        <v>38</v>
      </c>
      <c r="K87" s="37">
        <f t="shared" ref="K87:K89" si="89">G87/D87</f>
        <v>0.23371104815864022</v>
      </c>
      <c r="L87" s="37">
        <f>I87/E87</f>
        <v>0.79285714285714293</v>
      </c>
      <c r="M87" s="37">
        <f t="shared" si="86"/>
        <v>0.25333333333333335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15">
        <f t="shared" ref="DA87" ca="1" si="90">$DC$2</f>
        <v>2.1111111111111112</v>
      </c>
      <c r="DB87" s="6">
        <f t="shared" si="67"/>
        <v>55</v>
      </c>
      <c r="DC87" s="6">
        <f t="shared" si="68"/>
        <v>14</v>
      </c>
      <c r="DD87" s="6">
        <f t="shared" si="69"/>
        <v>37</v>
      </c>
      <c r="DE87" s="6">
        <f t="shared" si="70"/>
        <v>38</v>
      </c>
      <c r="DF87" s="37">
        <f t="shared" si="71"/>
        <v>0.23371104815864022</v>
      </c>
      <c r="DG87" s="37">
        <f t="shared" si="72"/>
        <v>0.79285714285714293</v>
      </c>
      <c r="DH87" s="37">
        <f t="shared" si="73"/>
        <v>0.25333333333333335</v>
      </c>
      <c r="DI87" s="37">
        <f t="shared" si="74"/>
        <v>0</v>
      </c>
      <c r="DJ87" s="16">
        <f t="shared" ca="1" si="80"/>
        <v>-1.877400062952471</v>
      </c>
      <c r="DK87" s="16">
        <f t="shared" ca="1" si="81"/>
        <v>-1.3182539682539682</v>
      </c>
    </row>
    <row r="88" spans="1:115" x14ac:dyDescent="0.25">
      <c r="A88" s="51"/>
      <c r="B88" s="6" t="s">
        <v>88</v>
      </c>
      <c r="C88" s="39" t="s">
        <v>120</v>
      </c>
      <c r="D88" s="22">
        <f t="shared" ref="D88:E89" si="91">D87</f>
        <v>235.33333333333334</v>
      </c>
      <c r="E88" s="22">
        <f t="shared" si="91"/>
        <v>46.666666666666664</v>
      </c>
      <c r="F88" s="22">
        <f>F87</f>
        <v>150</v>
      </c>
      <c r="G88" s="38">
        <v>59</v>
      </c>
      <c r="H88" s="38">
        <v>32</v>
      </c>
      <c r="I88" s="38">
        <v>14</v>
      </c>
      <c r="J88" s="38">
        <v>15</v>
      </c>
      <c r="K88" s="37">
        <f t="shared" si="89"/>
        <v>0.25070821529745041</v>
      </c>
      <c r="L88" s="37">
        <f t="shared" ref="L88:L89" si="92">I88/E88</f>
        <v>0.3</v>
      </c>
      <c r="M88" s="37">
        <f t="shared" si="86"/>
        <v>0.1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15">
        <f t="shared" ca="1" si="66"/>
        <v>2.1111111111111112</v>
      </c>
      <c r="DB88" s="6">
        <f t="shared" si="67"/>
        <v>59</v>
      </c>
      <c r="DC88" s="6">
        <f t="shared" si="68"/>
        <v>32</v>
      </c>
      <c r="DD88" s="6">
        <f t="shared" si="69"/>
        <v>14</v>
      </c>
      <c r="DE88" s="6">
        <f t="shared" si="70"/>
        <v>15</v>
      </c>
      <c r="DF88" s="37">
        <f t="shared" si="71"/>
        <v>0.25070821529745041</v>
      </c>
      <c r="DG88" s="37">
        <f t="shared" si="72"/>
        <v>0.3</v>
      </c>
      <c r="DH88" s="37">
        <f t="shared" si="73"/>
        <v>0.1</v>
      </c>
      <c r="DI88" s="37">
        <f t="shared" si="74"/>
        <v>0</v>
      </c>
      <c r="DJ88" s="16">
        <f t="shared" ca="1" si="80"/>
        <v>-1.8604028958136607</v>
      </c>
      <c r="DK88" s="16">
        <f t="shared" ca="1" si="81"/>
        <v>-1.8111111111111111</v>
      </c>
    </row>
    <row r="89" spans="1:115" x14ac:dyDescent="0.25">
      <c r="A89" s="51"/>
      <c r="B89" s="6" t="s">
        <v>88</v>
      </c>
      <c r="C89" s="39" t="s">
        <v>121</v>
      </c>
      <c r="D89" s="22">
        <f t="shared" si="91"/>
        <v>235.33333333333334</v>
      </c>
      <c r="E89" s="22">
        <f t="shared" si="91"/>
        <v>46.666666666666664</v>
      </c>
      <c r="F89" s="22">
        <f t="shared" ref="F89" si="93">F88</f>
        <v>150</v>
      </c>
      <c r="G89" s="38">
        <v>35</v>
      </c>
      <c r="H89" s="38">
        <v>10</v>
      </c>
      <c r="I89" s="38">
        <v>24</v>
      </c>
      <c r="J89" s="38">
        <v>13</v>
      </c>
      <c r="K89" s="37">
        <f t="shared" si="89"/>
        <v>0.14872521246458922</v>
      </c>
      <c r="L89" s="37">
        <f t="shared" si="92"/>
        <v>0.51428571428571435</v>
      </c>
      <c r="M89" s="37">
        <f t="shared" si="86"/>
        <v>8.666666666666667E-2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15">
        <f t="shared" ca="1" si="66"/>
        <v>2.1111111111111112</v>
      </c>
      <c r="DB89" s="6">
        <f t="shared" si="67"/>
        <v>35</v>
      </c>
      <c r="DC89" s="6">
        <f t="shared" si="68"/>
        <v>10</v>
      </c>
      <c r="DD89" s="6">
        <f t="shared" si="69"/>
        <v>24</v>
      </c>
      <c r="DE89" s="6">
        <f t="shared" si="70"/>
        <v>13</v>
      </c>
      <c r="DF89" s="37">
        <f t="shared" si="71"/>
        <v>0.14872521246458922</v>
      </c>
      <c r="DG89" s="37">
        <f t="shared" si="72"/>
        <v>0.51428571428571435</v>
      </c>
      <c r="DH89" s="37">
        <f t="shared" si="73"/>
        <v>8.666666666666667E-2</v>
      </c>
      <c r="DI89" s="37">
        <f t="shared" si="74"/>
        <v>0</v>
      </c>
      <c r="DJ89" s="16">
        <f t="shared" ca="1" si="80"/>
        <v>-1.9623858986465219</v>
      </c>
      <c r="DK89" s="16">
        <f t="shared" ca="1" si="81"/>
        <v>-1.5968253968253969</v>
      </c>
    </row>
    <row r="90" spans="1:115" x14ac:dyDescent="0.25">
      <c r="A90" s="51"/>
      <c r="B90" s="24" t="s">
        <v>89</v>
      </c>
      <c r="C90" s="24"/>
      <c r="D90" s="47">
        <v>197</v>
      </c>
      <c r="E90" s="46">
        <v>0</v>
      </c>
      <c r="F90" s="46">
        <v>230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15">
        <f t="shared" ca="1" si="66"/>
        <v>2.1111111111111112</v>
      </c>
      <c r="DB90" s="6">
        <f t="shared" si="67"/>
        <v>0</v>
      </c>
      <c r="DC90" s="6">
        <f t="shared" si="68"/>
        <v>0</v>
      </c>
      <c r="DD90" s="6">
        <f t="shared" si="69"/>
        <v>0</v>
      </c>
      <c r="DE90" s="6">
        <f t="shared" si="70"/>
        <v>0</v>
      </c>
      <c r="DF90" s="37">
        <f t="shared" si="71"/>
        <v>0</v>
      </c>
      <c r="DG90" s="37">
        <f t="shared" si="72"/>
        <v>0</v>
      </c>
      <c r="DH90" s="37">
        <f t="shared" si="73"/>
        <v>0</v>
      </c>
      <c r="DI90" s="37">
        <f t="shared" si="74"/>
        <v>0</v>
      </c>
      <c r="DJ90" s="16">
        <f t="shared" ca="1" si="80"/>
        <v>-2.1111111111111112</v>
      </c>
      <c r="DK90" s="16">
        <f t="shared" ca="1" si="81"/>
        <v>-2.1111111111111112</v>
      </c>
    </row>
    <row r="91" spans="1:115" x14ac:dyDescent="0.25">
      <c r="A91" s="51"/>
      <c r="B91" s="6" t="s">
        <v>73</v>
      </c>
      <c r="C91" s="6" t="s">
        <v>90</v>
      </c>
      <c r="D91" s="22">
        <f>D90</f>
        <v>197</v>
      </c>
      <c r="E91" s="6"/>
      <c r="F91" s="22">
        <f>F90</f>
        <v>230</v>
      </c>
      <c r="G91" s="3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15">
        <f t="shared" ca="1" si="66"/>
        <v>2.1111111111111112</v>
      </c>
      <c r="DB91" s="6">
        <f t="shared" si="67"/>
        <v>0</v>
      </c>
      <c r="DC91" s="6">
        <f t="shared" si="68"/>
        <v>0</v>
      </c>
      <c r="DD91" s="6">
        <f t="shared" si="69"/>
        <v>0</v>
      </c>
      <c r="DE91" s="6">
        <f t="shared" si="70"/>
        <v>0</v>
      </c>
      <c r="DF91" s="37">
        <f t="shared" si="71"/>
        <v>0</v>
      </c>
      <c r="DG91" s="37">
        <f t="shared" si="72"/>
        <v>0</v>
      </c>
      <c r="DH91" s="37">
        <f t="shared" si="73"/>
        <v>0</v>
      </c>
      <c r="DI91" s="37">
        <f t="shared" si="74"/>
        <v>0</v>
      </c>
      <c r="DJ91" s="16">
        <f t="shared" ca="1" si="80"/>
        <v>-2.1111111111111112</v>
      </c>
      <c r="DK91" s="16">
        <f t="shared" ca="1" si="81"/>
        <v>-2.1111111111111112</v>
      </c>
    </row>
    <row r="92" spans="1:115" x14ac:dyDescent="0.25">
      <c r="A92" s="51"/>
      <c r="B92" s="24" t="s">
        <v>91</v>
      </c>
      <c r="C92" s="24"/>
      <c r="D92" s="47">
        <v>485</v>
      </c>
      <c r="E92" s="46">
        <v>100</v>
      </c>
      <c r="F92" s="46">
        <v>340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15">
        <f t="shared" ca="1" si="66"/>
        <v>2.1111111111111112</v>
      </c>
      <c r="DB92" s="6">
        <f t="shared" si="67"/>
        <v>0</v>
      </c>
      <c r="DC92" s="6">
        <f t="shared" si="68"/>
        <v>0</v>
      </c>
      <c r="DD92" s="6">
        <f t="shared" si="69"/>
        <v>0</v>
      </c>
      <c r="DE92" s="6">
        <f t="shared" si="70"/>
        <v>0</v>
      </c>
      <c r="DF92" s="37">
        <f t="shared" si="71"/>
        <v>0</v>
      </c>
      <c r="DG92" s="37">
        <f t="shared" si="72"/>
        <v>0</v>
      </c>
      <c r="DH92" s="37">
        <f t="shared" si="73"/>
        <v>0</v>
      </c>
      <c r="DI92" s="37">
        <f t="shared" si="74"/>
        <v>0</v>
      </c>
      <c r="DJ92" s="16">
        <f t="shared" ca="1" si="80"/>
        <v>-2.1111111111111112</v>
      </c>
      <c r="DK92" s="16">
        <f t="shared" ca="1" si="81"/>
        <v>-2.1111111111111112</v>
      </c>
    </row>
    <row r="93" spans="1:115" x14ac:dyDescent="0.25">
      <c r="A93" s="51"/>
      <c r="B93" s="6" t="s">
        <v>92</v>
      </c>
      <c r="C93" s="6" t="s">
        <v>93</v>
      </c>
      <c r="D93" s="22">
        <f t="shared" ref="D93:E93" si="94">D92</f>
        <v>485</v>
      </c>
      <c r="E93" s="22">
        <f t="shared" si="94"/>
        <v>100</v>
      </c>
      <c r="F93" s="22">
        <f>F92</f>
        <v>340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15">
        <f t="shared" ca="1" si="66"/>
        <v>2.1111111111111112</v>
      </c>
      <c r="DB93" s="22">
        <f t="shared" si="67"/>
        <v>0</v>
      </c>
      <c r="DC93" s="6">
        <f t="shared" si="68"/>
        <v>0</v>
      </c>
      <c r="DD93" s="6">
        <f t="shared" si="69"/>
        <v>0</v>
      </c>
      <c r="DE93" s="6">
        <f t="shared" si="70"/>
        <v>0</v>
      </c>
      <c r="DF93" s="37">
        <f t="shared" si="71"/>
        <v>0</v>
      </c>
      <c r="DG93" s="37">
        <f t="shared" si="72"/>
        <v>0</v>
      </c>
      <c r="DH93" s="37">
        <f t="shared" si="73"/>
        <v>0</v>
      </c>
      <c r="DI93" s="37">
        <f t="shared" si="74"/>
        <v>0</v>
      </c>
      <c r="DJ93" s="16">
        <f t="shared" ca="1" si="80"/>
        <v>-2.1111111111111112</v>
      </c>
      <c r="DK93" s="16">
        <f t="shared" ca="1" si="81"/>
        <v>-2.1111111111111112</v>
      </c>
    </row>
  </sheetData>
  <autoFilter ref="A5:DK93"/>
  <mergeCells count="31">
    <mergeCell ref="D3:F3"/>
    <mergeCell ref="G3:CZ3"/>
    <mergeCell ref="DA3:DA5"/>
    <mergeCell ref="DB3:DI4"/>
    <mergeCell ref="DJ3:DK4"/>
    <mergeCell ref="CO4:CT4"/>
    <mergeCell ref="CU4:CZ4"/>
    <mergeCell ref="BW4:CB4"/>
    <mergeCell ref="CC4:CH4"/>
    <mergeCell ref="CI4:CN4"/>
    <mergeCell ref="G4:N4"/>
    <mergeCell ref="O4:T4"/>
    <mergeCell ref="A6:C6"/>
    <mergeCell ref="A25:C25"/>
    <mergeCell ref="BE4:BJ4"/>
    <mergeCell ref="BK4:BP4"/>
    <mergeCell ref="BQ4:BV4"/>
    <mergeCell ref="U4:Z4"/>
    <mergeCell ref="AA4:AF4"/>
    <mergeCell ref="AG4:AL4"/>
    <mergeCell ref="AM4:AR4"/>
    <mergeCell ref="AS4:AX4"/>
    <mergeCell ref="AY4:BD4"/>
    <mergeCell ref="A4:A5"/>
    <mergeCell ref="B4:B5"/>
    <mergeCell ref="C4:C5"/>
    <mergeCell ref="A26:A49"/>
    <mergeCell ref="A50:C50"/>
    <mergeCell ref="A51:A93"/>
    <mergeCell ref="A8:A16"/>
    <mergeCell ref="A17:A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Quang</dc:creator>
  <cp:lastModifiedBy>Dang Quang</cp:lastModifiedBy>
  <dcterms:created xsi:type="dcterms:W3CDTF">2017-12-21T11:03:33Z</dcterms:created>
  <dcterms:modified xsi:type="dcterms:W3CDTF">2018-01-25T08:32:48Z</dcterms:modified>
</cp:coreProperties>
</file>