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TOSHIBA\Desktop\Pres. y Crono. IOARR DIRESA\"/>
    </mc:Choice>
  </mc:AlternateContent>
  <xr:revisionPtr revIDLastSave="0" documentId="13_ncr:1_{C6639BCB-5A4B-4A8B-A432-013E30D7283A}" xr6:coauthVersionLast="36" xr6:coauthVersionMax="36" xr10:uidLastSave="{00000000-0000-0000-0000-000000000000}"/>
  <bookViews>
    <workbookView xWindow="0" yWindow="0" windowWidth="20490" windowHeight="7695" xr2:uid="{00000000-000D-0000-FFFF-FFFF00000000}"/>
  </bookViews>
  <sheets>
    <sheet name="Consistencia Lab. DIRESA"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1" i="1" l="1"/>
  <c r="F23" i="1" l="1"/>
  <c r="F31" i="1" l="1"/>
  <c r="F30" i="1" s="1"/>
  <c r="E67" i="1" s="1"/>
  <c r="F11" i="1"/>
  <c r="F12" i="1"/>
  <c r="F13" i="1"/>
  <c r="F14" i="1"/>
  <c r="F15" i="1"/>
  <c r="F16" i="1"/>
  <c r="F17" i="1"/>
  <c r="F18" i="1"/>
  <c r="F21" i="1"/>
  <c r="F22" i="1"/>
  <c r="F24" i="1"/>
  <c r="F25" i="1"/>
  <c r="F26" i="1"/>
  <c r="F10" i="1"/>
  <c r="F6" i="1" s="1"/>
  <c r="I7" i="1"/>
  <c r="D7" i="1"/>
  <c r="K10" i="1"/>
  <c r="K36" i="1"/>
  <c r="K37" i="1"/>
  <c r="K38" i="1"/>
  <c r="K39" i="1"/>
  <c r="K40" i="1"/>
  <c r="K41" i="1"/>
  <c r="K42" i="1"/>
  <c r="K44" i="1"/>
  <c r="K45" i="1"/>
  <c r="K35" i="1"/>
  <c r="F47" i="1" l="1"/>
  <c r="E66" i="1"/>
  <c r="H68" i="1"/>
  <c r="E61" i="1"/>
  <c r="E68" i="1" s="1"/>
  <c r="K34" i="1"/>
  <c r="K33" i="1"/>
  <c r="K32" i="1"/>
  <c r="K28" i="1"/>
  <c r="K27" i="1"/>
  <c r="K26" i="1"/>
  <c r="K25" i="1"/>
  <c r="K24" i="1"/>
  <c r="K23" i="1"/>
  <c r="K22" i="1"/>
  <c r="K21" i="1"/>
  <c r="K20" i="1"/>
  <c r="K19" i="1"/>
  <c r="K18" i="1"/>
  <c r="K17" i="1"/>
  <c r="K16" i="1"/>
  <c r="K15" i="1"/>
  <c r="K14" i="1"/>
  <c r="K13" i="1"/>
  <c r="K12" i="1"/>
  <c r="K11" i="1"/>
  <c r="K6" i="1" l="1"/>
  <c r="H66" i="1" s="1"/>
  <c r="K30" i="1"/>
  <c r="K47" i="1" l="1"/>
  <c r="H67" i="1"/>
  <c r="H69" i="1"/>
  <c r="E69" i="1"/>
</calcChain>
</file>

<file path=xl/sharedStrings.xml><?xml version="1.0" encoding="utf-8"?>
<sst xmlns="http://schemas.openxmlformats.org/spreadsheetml/2006/main" count="177" uniqueCount="112">
  <si>
    <t>Nombre del IOARR:</t>
  </si>
  <si>
    <t>N°</t>
  </si>
  <si>
    <t>EQUIPOS IOARR</t>
  </si>
  <si>
    <t>CANTIDAD</t>
  </si>
  <si>
    <t>EQUIPOS EXPEDIENTE TÉCNICO</t>
  </si>
  <si>
    <t>COSTO TOTAL</t>
  </si>
  <si>
    <t>Observaciones</t>
  </si>
  <si>
    <t>Costos indirectos establecidos en el IOARR y el Expediente Técnico</t>
  </si>
  <si>
    <t>IOARR</t>
  </si>
  <si>
    <t>COSTO</t>
  </si>
  <si>
    <t>EXPEDIENTE TÉCNICO</t>
  </si>
  <si>
    <t>EXPEDIENTE TECNICO</t>
  </si>
  <si>
    <t>SUPERVISIÓN</t>
  </si>
  <si>
    <t>LIQUIDACIÓN</t>
  </si>
  <si>
    <t>SUB TOTAL</t>
  </si>
  <si>
    <t>Resumen del Costo Total establecidos en el IOARR y Expediente Técnico</t>
  </si>
  <si>
    <t xml:space="preserve">EQUIPAMIENTO </t>
  </si>
  <si>
    <t xml:space="preserve">EQUIPOS ESPECIALIZADOS </t>
  </si>
  <si>
    <t>EXTRACCION DE ACIDOS NUCLEICOS</t>
  </si>
  <si>
    <t xml:space="preserve">CABINA DE FLUJO LAMINAR </t>
  </si>
  <si>
    <t>EQUIPO AUTOMATIZADO DE EXTRACCIÓN DE ÁCIDOS NUCLEICOS.</t>
  </si>
  <si>
    <t>MICRO CENTRIFUGA REFRIGERADA PARA TUBOS DE 1.5ML</t>
  </si>
  <si>
    <t xml:space="preserve">CENTRIFUGADA  REFRIGERADA </t>
  </si>
  <si>
    <t xml:space="preserve">TERMOBLOQUE </t>
  </si>
  <si>
    <t>PREPARACION DE MIX DE PCR y PCR EN TIEMPO REAL</t>
  </si>
  <si>
    <t>CABINA DE BIOSEGURIDAD BIOLÓGICA  (ÁREA LIMPIA)</t>
  </si>
  <si>
    <t>CENTRIFUGA MINI-SPIN PARA 6 U 8 TUBOS DE 1,5 ML</t>
  </si>
  <si>
    <t>TERMOCICLADOR DE TIEMPO REAL 5 CANALES (DEBE INCLUIR TRANSFORMADOR, UPS Y LAPTOP)</t>
  </si>
  <si>
    <t xml:space="preserve">EQUIPOS COMUNES </t>
  </si>
  <si>
    <t xml:space="preserve">ÁREA DE CADENA DE FRIO </t>
  </si>
  <si>
    <t>CONGELADORA VERTICAL DE -20 °C</t>
  </si>
  <si>
    <t>CONGELADORA DE -80 °C (ÁREA PROCESAMIENTO)</t>
  </si>
  <si>
    <t>REFRIGERADORA  CONSERVADORA DE LABORATORIO DE 0 A 8 °C 500L</t>
  </si>
  <si>
    <t xml:space="preserve">ÁREA DE ANÁLISIS Y ENTREGA DE RESULTADOS </t>
  </si>
  <si>
    <t>EQUIPO DE CÓMPUTO E IMPRESORA</t>
  </si>
  <si>
    <t>IMPRESORA MULTIFUNCIONAL</t>
  </si>
  <si>
    <t xml:space="preserve">ÁREA DE RECEPCIÓN DE MUESTRAS </t>
  </si>
  <si>
    <t xml:space="preserve">INFRAESTRUCTURA </t>
  </si>
  <si>
    <t xml:space="preserve">OBRAS PRELIMINARES </t>
  </si>
  <si>
    <t xml:space="preserve">MOVILIZAVION DE MUEBLES Y ENSERES DE AREA A INTERVENIR </t>
  </si>
  <si>
    <t xml:space="preserve">LIMPIEZA DEL AREA A INTERVENIR </t>
  </si>
  <si>
    <t xml:space="preserve">DEMOLICION DE PISOS Y CONTRAZOCALO DE CERAMICO </t>
  </si>
  <si>
    <t xml:space="preserve">DESMONTAJE DE PUERTA MARCO DE ALUMINIO DE VIDRIO PAVONADO </t>
  </si>
  <si>
    <t>LIMPIEZA Y DESINFECCION DE VENTANAS.</t>
  </si>
  <si>
    <t xml:space="preserve">ARQUITECTURA </t>
  </si>
  <si>
    <t>HABILITACION DE PISO DE POLIURETRANO.</t>
  </si>
  <si>
    <t xml:space="preserve">HABILITACION DE CONTRAZOCALO SANITARIO DE PVC CON RIEL </t>
  </si>
  <si>
    <t xml:space="preserve">MONTAJE DE PUERTA, DE ALUMINIO CON ACOPLE DE SISTEMA VAIVEN </t>
  </si>
  <si>
    <t xml:space="preserve">COLOCACION DE MICA EMPAVONADA PARA POLARIZAR VENTANAS </t>
  </si>
  <si>
    <t xml:space="preserve">PROVICION E INSTALACION DE MAMPARA DE ALUMINIO DE VIDRIO PAVONADO </t>
  </si>
  <si>
    <t xml:space="preserve">INSTALACIONES ESPECIALES </t>
  </si>
  <si>
    <t xml:space="preserve">PROVICION E INSTALACION DE ESTRACTOR DE AIRE INDUSTRIAL </t>
  </si>
  <si>
    <t xml:space="preserve">HABILITACION DE ASCENSOR METALICO </t>
  </si>
  <si>
    <t>I.</t>
  </si>
  <si>
    <t>01.00.00</t>
  </si>
  <si>
    <t>01.01.00</t>
  </si>
  <si>
    <t>01.01.01</t>
  </si>
  <si>
    <t>01.01.02</t>
  </si>
  <si>
    <t>01.01.03</t>
  </si>
  <si>
    <t>01.01.04</t>
  </si>
  <si>
    <t>01.01.05</t>
  </si>
  <si>
    <t>01.02.00</t>
  </si>
  <si>
    <t>01.02.01</t>
  </si>
  <si>
    <t>01.02.02</t>
  </si>
  <si>
    <t>01.02.03</t>
  </si>
  <si>
    <t>02.00.00</t>
  </si>
  <si>
    <t>02.01.00</t>
  </si>
  <si>
    <t>02.01.01</t>
  </si>
  <si>
    <t>02.01.02</t>
  </si>
  <si>
    <t>02.01.03</t>
  </si>
  <si>
    <t>02.02.00</t>
  </si>
  <si>
    <t>02.02.01</t>
  </si>
  <si>
    <t>02.02.02.</t>
  </si>
  <si>
    <t>II.</t>
  </si>
  <si>
    <t>UNIDAD</t>
  </si>
  <si>
    <t>UND.</t>
  </si>
  <si>
    <t>GLB</t>
  </si>
  <si>
    <t>M2</t>
  </si>
  <si>
    <t>UND</t>
  </si>
  <si>
    <t>ML</t>
  </si>
  <si>
    <t>Matriz de Consistencia entre IOARR y Expediente Técnico del IOARR de equipamiento e Infraestructura del  Servicio de Salud Pública  - Laboratorio Molecular de la DIRESA Región Apurímac CODIGO 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</si>
  <si>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</si>
  <si>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CANTIDAD DE EQUIPOS</t>
  </si>
  <si>
    <t>ÁREA DE CADENA DE FRIO Y RECEPCIÓN DE MUESTRAS</t>
  </si>
  <si>
    <t>TERMOCICLADOR (TERMOCICLADOR DE TIEMPO REAL 5 CANALES -DEBE INCLUIR TRANSFORMADOR, UPS Y LAPTOP)*</t>
  </si>
  <si>
    <t>EQUIPAMIENTO</t>
  </si>
  <si>
    <t>COSTOS INDIRECTOS</t>
  </si>
  <si>
    <t xml:space="preserve">CABINA DE FLUJO LAMINAR VERTICAL (CABINA DE FLUJO LAMINAR)* </t>
  </si>
  <si>
    <t>COSTO REF</t>
  </si>
  <si>
    <t xml:space="preserve">COSTO REF </t>
  </si>
  <si>
    <t>02.01</t>
  </si>
  <si>
    <t>M2 (GLOBAL)&amp;</t>
  </si>
  <si>
    <t>ESTRACTOR AUTOMATIZADO DE ÁCIDOS NUCLEICOS (EQUIPO AUTOMATIZADO DE EXTRACCIÓN DE ÁCIDOS NUCLEICOS)*.</t>
  </si>
  <si>
    <t>MICROCENTRIFUGA (MICRO CENTRIFUGA REFRIGERADA PARA TUBOS DE 1.5ML)*</t>
  </si>
  <si>
    <t xml:space="preserve">TERMOFORO (TERMOBLOQUE)* </t>
  </si>
  <si>
    <t>CABINA DE FLUJO LAMINAR VERTICAL (CABINA DE BIOSEGURIDAD BIOLÓGICA  (ÁREA LIMPIA))*</t>
  </si>
  <si>
    <t>CENTRIFUGA PARA TUBOS (CENTRIFUGA MINI-SPIN PARA 6 U 8 TUBOS DE 1,5 ML)*</t>
  </si>
  <si>
    <t>CONGELADORA (CONGELADORA VERTICAL DE -20 °C)*</t>
  </si>
  <si>
    <t>CONGELADORA (CONGELADORA DE -80 °C (ÁREA PROCESAMIENTO))*</t>
  </si>
  <si>
    <t xml:space="preserve">REFRIGERADORA (REFRIGERADORA  CONSERVADORA DE LABORATORIO DE 0 A 8 °C 500L)$ </t>
  </si>
  <si>
    <t>COMPUTADORA (EQUIPO DE CÓMPUTO E IMPRESORA)</t>
  </si>
  <si>
    <t>El bien a adquirir debe denominarse Equipo de Computo compatible</t>
  </si>
  <si>
    <t xml:space="preserve">* Denominación correcta del equipo o mobiliario establecida por el Area Usuaria, que no es identica al establecido en el catalogo del Banco de Proyectos del MEF, la adquisición de los mismos se realizara con la denominación del area usuaria, los equipos que no tienen asterisco (*) son iguales en el catalogo como en el requerimiento del area usuaria que cuenta con cotizaciones de proveedores del ramo. </t>
  </si>
  <si>
    <t xml:space="preserve">$ En el IOARR se registran 2 refrigeradoras (1 del area de Cadena de Frio y otra del  area de recepción de Muestras), se realiza la misma por evitar repetir el mismo bien en doble fila, toda vez que el bien tiene el mismo precio, en la estructura de costos registrada en el Banco de Proyectos se mantiene separada en ambas Areas, en el Expediente Técnico se describen ambas refrigeradoras por separado en cada Area). </t>
  </si>
  <si>
    <t>&amp; En el IOARR se registra como unidad de medida M2 toda vez que no se tenia la opción de Global, siendo esta la adecuada toda vez que se coloca el costo total en un solo rubro o registro , sin embargo en la estructura de costos registrada en el Banco de Proyectos las metas de la infraestructura estan por separado).</t>
  </si>
  <si>
    <t>INFRAESTRUCTURA</t>
  </si>
  <si>
    <t>REMODELACIÓN DEL LABORATORIO REGIONAL O DE REFERENCIA</t>
  </si>
  <si>
    <t>RESIDENTE DE OBRA</t>
  </si>
  <si>
    <t xml:space="preserve">ASISTENTE TECNICO </t>
  </si>
  <si>
    <t>GESTION DEL PROYECTO</t>
  </si>
  <si>
    <t>GASTOS GENERALES</t>
  </si>
  <si>
    <t>GESTIÓN DE PROYECTOS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</si>
</sst>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 #,##0.00_ ;_ * \-#,##0.00_ ;_ * &quot;-&quot;??_ ;_ @_ "/>
    <numFmt numFmtId="165" formatCode="#,##0.000"/>
    <numFmt numFmtId="166" formatCode="#,##0.00&quot; &quot;_ ;[Red]#,##0.00&quot; &quot;_ "/>
  </numFmts>
  <fonts count="15" x14ac:knownFonts="1">
    <font>
      <sz val="11"/>
      <color theme="1"/>
      <name val="Calibri"/>
      <family val="2"/>
      <scheme val="minor"/>
    </font>
    <font>
      <sz val="11"/>
      <color theme="1"/>
      <name val="Calibri"/>
      <family val="2"/>
      <scheme val="minor"/>
    </font>
    <font>
      <sz val="10"/>
      <color theme="1"/>
      <name val="Calibri"/>
      <family val="2"/>
      <scheme val="minor"/>
    </font>
    <font>
      <sz val="12"/>
      <name val="Arial"/>
      <family val="2"/>
    </font>
    <font>
      <sz val="9"/>
      <name val="Arial"/>
      <family val="2"/>
    </font>
    <font>
      <b/>
      <sz val="10"/>
      <color rgb="FFFF0000"/>
      <name val="Arial"/>
      <family val="2"/>
    </font>
    <font>
      <b/>
      <sz val="10"/>
      <color theme="8"/>
      <name val="Arial"/>
      <family val="2"/>
    </font>
    <font>
      <sz val="10"/>
      <name val="Arial"/>
      <family val="2"/>
    </font>
    <font>
      <b/>
      <sz val="10"/>
      <name val="Arial"/>
      <family val="2"/>
    </font>
    <font>
      <b/>
      <sz val="12"/>
      <color theme="1"/>
      <name val="Arial"/>
      <family val="2"/>
    </font>
    <font>
      <b/>
      <sz val="10"/>
      <color theme="1"/>
      <name val="Arial"/>
      <family val="2"/>
    </font>
    <font>
      <sz val="10"/>
      <color theme="1"/>
      <name val="Arial"/>
      <family val="2"/>
    </font>
    <font>
      <b/>
      <sz val="9"/>
      <name val="Arial"/>
      <family val="2"/>
    </font>
    <font>
      <sz val="9"/>
      <color theme="1"/>
      <name val="Arial"/>
      <family val="2"/>
    </font>
    <font>
      <b/>
      <sz val="11"/>
      <color theme="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6">
    <xf numFmtId="0" fontId="0" fillId="0" borderId="0" xfId="0"/>
    <xf numFmtId="0" fontId="2" fillId="0" borderId="0" xfId="0" applyFont="1" applyAlignment="1">
      <alignment wrapText="1"/>
    </xf>
    <xf numFmtId="0" fontId="2" fillId="0" borderId="0" xfId="0" applyFont="1" applyBorder="1" applyAlignment="1">
      <alignment vertical="center" wrapText="1"/>
    </xf>
    <xf numFmtId="164" fontId="2" fillId="0" borderId="0" xfId="0" applyNumberFormat="1" applyFont="1" applyAlignment="1">
      <alignment wrapText="1"/>
    </xf>
    <xf numFmtId="0" fontId="2" fillId="0" borderId="0" xfId="0" applyFont="1" applyAlignment="1">
      <alignment horizontal="left" wrapText="1"/>
    </xf>
    <xf numFmtId="164" fontId="2" fillId="0" borderId="0" xfId="1" applyFont="1" applyAlignment="1">
      <alignment wrapText="1"/>
    </xf>
    <xf numFmtId="166" fontId="5" fillId="3" borderId="2" xfId="0" applyNumberFormat="1" applyFont="1" applyFill="1" applyBorder="1" applyAlignment="1">
      <alignment vertical="center" wrapText="1"/>
    </xf>
    <xf numFmtId="166" fontId="3" fillId="3" borderId="2" xfId="0" applyNumberFormat="1" applyFont="1" applyFill="1" applyBorder="1" applyAlignment="1">
      <alignment horizontal="center" vertical="center" wrapText="1"/>
    </xf>
    <xf numFmtId="166" fontId="7" fillId="3" borderId="2" xfId="0" applyNumberFormat="1" applyFont="1" applyFill="1" applyBorder="1" applyAlignment="1">
      <alignment horizontal="center" vertical="center" wrapText="1"/>
    </xf>
    <xf numFmtId="49" fontId="5" fillId="3" borderId="2" xfId="0" applyNumberFormat="1" applyFont="1" applyFill="1" applyBorder="1" applyAlignment="1">
      <alignment vertical="center" wrapText="1"/>
    </xf>
    <xf numFmtId="166" fontId="6" fillId="3" borderId="2" xfId="0" applyNumberFormat="1" applyFont="1" applyFill="1" applyBorder="1" applyAlignment="1">
      <alignment vertical="center" wrapText="1"/>
    </xf>
    <xf numFmtId="49" fontId="7" fillId="3" borderId="2" xfId="0" applyNumberFormat="1" applyFont="1" applyFill="1" applyBorder="1" applyAlignment="1">
      <alignment horizontal="left" vertical="center" wrapText="1"/>
    </xf>
    <xf numFmtId="164" fontId="7" fillId="3" borderId="2" xfId="1" applyFont="1" applyFill="1" applyBorder="1" applyAlignment="1">
      <alignment horizontal="center" vertical="center" wrapText="1"/>
    </xf>
    <xf numFmtId="49" fontId="7" fillId="3" borderId="2" xfId="0" applyNumberFormat="1" applyFont="1" applyFill="1" applyBorder="1" applyAlignment="1">
      <alignment vertical="center" wrapText="1"/>
    </xf>
    <xf numFmtId="166" fontId="7" fillId="3" borderId="2" xfId="0" applyNumberFormat="1" applyFont="1" applyFill="1" applyBorder="1" applyAlignment="1">
      <alignment vertical="center" wrapText="1"/>
    </xf>
    <xf numFmtId="166" fontId="5" fillId="3" borderId="2" xfId="0" applyNumberFormat="1" applyFont="1" applyFill="1" applyBorder="1" applyAlignment="1">
      <alignment horizontal="center" vertical="center" wrapText="1"/>
    </xf>
    <xf numFmtId="166" fontId="6" fillId="3" borderId="2" xfId="0" applyNumberFormat="1" applyFont="1" applyFill="1" applyBorder="1" applyAlignment="1">
      <alignment horizontal="center" vertical="center" wrapText="1"/>
    </xf>
    <xf numFmtId="166" fontId="7" fillId="0" borderId="2" xfId="0" applyNumberFormat="1" applyFont="1" applyFill="1" applyBorder="1" applyAlignment="1">
      <alignment horizontal="center" vertical="center" wrapText="1"/>
    </xf>
    <xf numFmtId="166" fontId="5" fillId="0" borderId="2" xfId="0" applyNumberFormat="1" applyFont="1" applyFill="1" applyBorder="1" applyAlignment="1">
      <alignment vertical="center" wrapText="1"/>
    </xf>
    <xf numFmtId="166" fontId="7" fillId="0" borderId="2" xfId="0" applyNumberFormat="1" applyFont="1" applyFill="1" applyBorder="1" applyAlignment="1">
      <alignment vertical="center" wrapText="1"/>
    </xf>
    <xf numFmtId="166" fontId="8" fillId="3" borderId="2" xfId="0" applyNumberFormat="1" applyFont="1" applyFill="1" applyBorder="1" applyAlignment="1">
      <alignment vertical="center" wrapText="1"/>
    </xf>
    <xf numFmtId="166" fontId="7" fillId="3" borderId="2" xfId="0" applyNumberFormat="1" applyFont="1" applyFill="1" applyBorder="1" applyAlignment="1">
      <alignment horizontal="right" vertical="center" wrapText="1"/>
    </xf>
    <xf numFmtId="0" fontId="11" fillId="0" borderId="0" xfId="0" applyFont="1" applyBorder="1" applyAlignment="1">
      <alignment vertical="center" wrapText="1"/>
    </xf>
    <xf numFmtId="0" fontId="10" fillId="2" borderId="2" xfId="0" applyFont="1" applyFill="1" applyBorder="1" applyAlignment="1">
      <alignment horizontal="center" vertical="center" wrapText="1"/>
    </xf>
    <xf numFmtId="0" fontId="11" fillId="0" borderId="2" xfId="0" applyFont="1" applyBorder="1" applyAlignment="1">
      <alignment wrapText="1"/>
    </xf>
    <xf numFmtId="43" fontId="11" fillId="0" borderId="2" xfId="0" applyNumberFormat="1" applyFont="1" applyBorder="1" applyAlignment="1">
      <alignment wrapText="1"/>
    </xf>
    <xf numFmtId="3" fontId="10" fillId="2" borderId="2" xfId="0" applyNumberFormat="1" applyFont="1" applyFill="1" applyBorder="1" applyAlignment="1">
      <alignment horizontal="center" vertical="center" wrapText="1"/>
    </xf>
    <xf numFmtId="165" fontId="10" fillId="2" borderId="2" xfId="0" applyNumberFormat="1" applyFont="1" applyFill="1" applyBorder="1" applyAlignment="1">
      <alignment horizontal="center" vertical="center" wrapText="1"/>
    </xf>
    <xf numFmtId="164" fontId="10" fillId="2" borderId="2" xfId="1" applyFont="1" applyFill="1" applyBorder="1" applyAlignment="1">
      <alignment horizontal="center" vertical="center" wrapText="1"/>
    </xf>
    <xf numFmtId="0" fontId="11" fillId="0" borderId="0" xfId="0" applyFont="1" applyAlignment="1">
      <alignment horizontal="left" wrapText="1"/>
    </xf>
    <xf numFmtId="0" fontId="11" fillId="0" borderId="0" xfId="0" applyFont="1" applyAlignment="1">
      <alignment wrapText="1"/>
    </xf>
    <xf numFmtId="164" fontId="11" fillId="0" borderId="0" xfId="1" applyFont="1" applyAlignment="1">
      <alignment wrapText="1"/>
    </xf>
    <xf numFmtId="0" fontId="11" fillId="0" borderId="2" xfId="0" applyFont="1" applyBorder="1" applyAlignment="1">
      <alignment horizontal="left" wrapText="1"/>
    </xf>
    <xf numFmtId="164" fontId="8" fillId="3" borderId="2" xfId="1" applyFont="1" applyFill="1" applyBorder="1" applyAlignment="1">
      <alignment horizontal="center" vertical="center" wrapText="1"/>
    </xf>
    <xf numFmtId="166" fontId="4" fillId="0" borderId="2" xfId="0" applyNumberFormat="1" applyFont="1" applyFill="1" applyBorder="1" applyAlignment="1">
      <alignment vertical="center" wrapText="1"/>
    </xf>
    <xf numFmtId="166" fontId="4" fillId="3" borderId="2" xfId="0" applyNumberFormat="1" applyFont="1" applyFill="1" applyBorder="1" applyAlignment="1">
      <alignment vertical="center" wrapText="1"/>
    </xf>
    <xf numFmtId="0" fontId="11" fillId="2" borderId="2" xfId="0" applyFont="1" applyFill="1" applyBorder="1" applyAlignment="1">
      <alignment vertical="center" wrapText="1"/>
    </xf>
    <xf numFmtId="164" fontId="11" fillId="0" borderId="2" xfId="1" applyFont="1" applyBorder="1" applyAlignment="1">
      <alignment vertical="center" wrapText="1"/>
    </xf>
    <xf numFmtId="0" fontId="7" fillId="3" borderId="2" xfId="0" applyFont="1" applyFill="1" applyBorder="1" applyAlignment="1">
      <alignment horizontal="left" vertical="center" wrapText="1"/>
    </xf>
    <xf numFmtId="164" fontId="11" fillId="0" borderId="2" xfId="1" applyFont="1" applyFill="1" applyBorder="1" applyAlignment="1">
      <alignment vertical="center" wrapText="1"/>
    </xf>
    <xf numFmtId="0" fontId="11" fillId="0" borderId="2" xfId="0" applyFont="1" applyBorder="1" applyAlignment="1">
      <alignment vertical="center" wrapText="1"/>
    </xf>
    <xf numFmtId="164" fontId="11" fillId="0" borderId="2" xfId="0" applyNumberFormat="1" applyFont="1" applyBorder="1" applyAlignment="1">
      <alignment vertical="center" wrapText="1"/>
    </xf>
    <xf numFmtId="0" fontId="11" fillId="0" borderId="0" xfId="0" applyFont="1" applyAlignment="1">
      <alignment horizontal="left" vertical="center" wrapText="1"/>
    </xf>
    <xf numFmtId="0" fontId="11" fillId="0" borderId="0" xfId="0" applyFont="1" applyAlignment="1">
      <alignment vertical="center" wrapText="1"/>
    </xf>
    <xf numFmtId="0" fontId="11" fillId="0" borderId="2" xfId="0" applyFont="1" applyBorder="1" applyAlignment="1">
      <alignment horizontal="left" vertical="center" wrapText="1"/>
    </xf>
    <xf numFmtId="164" fontId="10" fillId="0" borderId="2" xfId="0" applyNumberFormat="1" applyFont="1" applyBorder="1" applyAlignment="1">
      <alignment vertical="center" wrapText="1"/>
    </xf>
    <xf numFmtId="0" fontId="10" fillId="0" borderId="2" xfId="0" applyFont="1" applyBorder="1" applyAlignment="1">
      <alignment horizontal="left" vertical="center" wrapText="1"/>
    </xf>
    <xf numFmtId="166" fontId="10" fillId="0" borderId="2" xfId="0" applyNumberFormat="1" applyFont="1" applyBorder="1" applyAlignment="1">
      <alignment wrapText="1"/>
    </xf>
    <xf numFmtId="166" fontId="12" fillId="3" borderId="2" xfId="0" applyNumberFormat="1" applyFont="1" applyFill="1" applyBorder="1" applyAlignment="1">
      <alignment vertical="center" wrapText="1"/>
    </xf>
    <xf numFmtId="166" fontId="8" fillId="3" borderId="2" xfId="0" applyNumberFormat="1" applyFont="1" applyFill="1" applyBorder="1" applyAlignment="1">
      <alignment horizontal="right" vertical="center" wrapText="1"/>
    </xf>
    <xf numFmtId="164" fontId="11" fillId="0" borderId="3" xfId="0" applyNumberFormat="1" applyFont="1" applyBorder="1" applyAlignment="1">
      <alignment horizontal="center" vertical="center" wrapText="1"/>
    </xf>
    <xf numFmtId="164" fontId="11" fillId="0" borderId="4" xfId="0" applyNumberFormat="1" applyFont="1" applyBorder="1" applyAlignment="1">
      <alignment horizontal="center" vertical="center" wrapText="1"/>
    </xf>
    <xf numFmtId="164" fontId="11" fillId="0" borderId="5" xfId="0" applyNumberFormat="1" applyFont="1" applyBorder="1" applyAlignment="1">
      <alignment horizontal="center"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164" fontId="11" fillId="0" borderId="6" xfId="0" applyNumberFormat="1" applyFont="1" applyBorder="1" applyAlignment="1">
      <alignment horizontal="center" vertical="center" wrapText="1"/>
    </xf>
    <xf numFmtId="164" fontId="11" fillId="0" borderId="7" xfId="0" applyNumberFormat="1" applyFont="1" applyBorder="1" applyAlignment="1">
      <alignment horizontal="center" vertical="center" wrapText="1"/>
    </xf>
    <xf numFmtId="0" fontId="10" fillId="0" borderId="0" xfId="0" applyFont="1" applyBorder="1" applyAlignment="1">
      <alignment horizontal="center" wrapText="1"/>
    </xf>
    <xf numFmtId="0" fontId="11" fillId="0" borderId="2" xfId="0" applyFont="1" applyBorder="1" applyAlignment="1">
      <alignment horizontal="left" vertical="center" wrapText="1"/>
    </xf>
    <xf numFmtId="0" fontId="10" fillId="0" borderId="2" xfId="0" applyFont="1" applyBorder="1" applyAlignment="1">
      <alignment horizontal="left" vertical="center" wrapText="1"/>
    </xf>
    <xf numFmtId="0" fontId="14" fillId="0" borderId="0" xfId="0" applyFont="1" applyAlignment="1">
      <alignment horizontal="center" vertical="center" wrapText="1"/>
    </xf>
    <xf numFmtId="0" fontId="10" fillId="0" borderId="0" xfId="0" applyFont="1" applyAlignment="1">
      <alignment horizontal="center" wrapText="1"/>
    </xf>
    <xf numFmtId="0" fontId="11" fillId="2" borderId="6" xfId="0" applyFont="1" applyFill="1" applyBorder="1" applyAlignment="1">
      <alignment horizontal="center" vertical="center" wrapText="1"/>
    </xf>
    <xf numFmtId="0" fontId="11" fillId="2" borderId="7" xfId="0" applyFont="1" applyFill="1" applyBorder="1" applyAlignment="1">
      <alignment horizontal="center" vertical="center" wrapText="1"/>
    </xf>
    <xf numFmtId="164" fontId="11" fillId="0" borderId="6" xfId="1" applyFont="1" applyBorder="1" applyAlignment="1">
      <alignment horizontal="center" vertical="center" wrapText="1"/>
    </xf>
    <xf numFmtId="164" fontId="11" fillId="0" borderId="7" xfId="1" applyFont="1" applyBorder="1" applyAlignment="1">
      <alignment horizontal="center" vertical="center" wrapText="1"/>
    </xf>
    <xf numFmtId="164" fontId="10" fillId="0" borderId="6" xfId="0" applyNumberFormat="1" applyFont="1" applyBorder="1" applyAlignment="1">
      <alignment horizontal="center" vertical="center" wrapText="1"/>
    </xf>
    <xf numFmtId="164" fontId="10" fillId="0" borderId="7"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13" fillId="0" borderId="8" xfId="0" applyFont="1" applyBorder="1" applyAlignment="1">
      <alignment horizontal="left" wrapText="1"/>
    </xf>
    <xf numFmtId="0" fontId="11" fillId="2" borderId="2" xfId="0" applyFont="1" applyFill="1" applyBorder="1" applyAlignment="1">
      <alignment horizontal="center" vertical="center" wrapText="1"/>
    </xf>
    <xf numFmtId="0" fontId="13" fillId="0" borderId="0" xfId="0" applyFont="1" applyBorder="1" applyAlignment="1">
      <alignment horizontal="left" vertical="center" wrapText="1"/>
    </xf>
    <xf numFmtId="0" fontId="13" fillId="0" borderId="0" xfId="0" applyFont="1" applyBorder="1" applyAlignment="1">
      <alignment horizontal="left" wrapText="1"/>
    </xf>
    <xf numFmtId="164" fontId="11" fillId="0" borderId="3" xfId="1" applyFont="1" applyBorder="1" applyAlignment="1">
      <alignment horizontal="center" vertical="center" wrapText="1"/>
    </xf>
    <xf numFmtId="164" fontId="11" fillId="0" borderId="4" xfId="1" applyFont="1" applyBorder="1" applyAlignment="1">
      <alignment horizontal="center" vertical="center" wrapText="1"/>
    </xf>
    <xf numFmtId="164" fontId="11" fillId="0" borderId="5" xfId="1" applyFont="1" applyBorder="1" applyAlignment="1">
      <alignment horizontal="center" vertical="center" wrapText="1"/>
    </xf>
    <xf numFmtId="0" fontId="11" fillId="0" borderId="0" xfId="0" applyFont="1" applyBorder="1" applyAlignment="1">
      <alignment horizontal="left" vertical="center" wrapText="1"/>
    </xf>
    <xf numFmtId="0" fontId="11" fillId="0" borderId="1" xfId="0" applyFont="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left" vertical="center" wrapText="1"/>
    </xf>
    <xf numFmtId="0" fontId="7" fillId="3" borderId="3" xfId="0" applyFont="1" applyFill="1" applyBorder="1" applyAlignment="1">
      <alignment horizontal="center" vertical="center" wrapText="1"/>
    </xf>
    <xf numFmtId="0" fontId="7" fillId="3" borderId="5" xfId="0" applyFont="1" applyFill="1" applyBorder="1" applyAlignment="1">
      <alignment horizontal="center" vertical="center" wrapText="1"/>
    </xf>
    <xf numFmtId="164" fontId="11" fillId="0" borderId="9" xfId="1" applyFont="1" applyBorder="1" applyAlignment="1">
      <alignment horizontal="center" vertical="center" wrapText="1"/>
    </xf>
    <xf numFmtId="164" fontId="11" fillId="0" borderId="10" xfId="1" applyFont="1" applyBorder="1" applyAlignment="1">
      <alignment horizontal="center" vertical="center" wrapText="1"/>
    </xf>
    <xf numFmtId="164" fontId="11" fillId="0" borderId="11" xfId="1" applyFont="1" applyBorder="1" applyAlignment="1">
      <alignment horizontal="center" vertical="center" wrapText="1"/>
    </xf>
    <xf numFmtId="164" fontId="11" fillId="0" borderId="12" xfId="1"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
  <sheetViews>
    <sheetView tabSelected="1" view="pageBreakPreview" topLeftCell="A41" zoomScale="70" zoomScaleNormal="100" zoomScaleSheetLayoutView="70" workbookViewId="0">
      <selection activeCell="J55" sqref="J55"/>
    </sheetView>
  </sheetViews>
  <sheetFormatPr baseColWidth="10" defaultRowHeight="12.75" x14ac:dyDescent="0.2"/>
  <cols>
    <col min="1" max="1" width="9.7109375" style="1" customWidth="1"/>
    <col min="2" max="2" width="33.7109375" style="4" customWidth="1"/>
    <col min="3" max="3" width="10.42578125" style="4" customWidth="1"/>
    <col min="4" max="4" width="12.7109375" style="1" customWidth="1"/>
    <col min="5" max="5" width="18.28515625" style="1" customWidth="1"/>
    <col min="6" max="6" width="13.85546875" style="1" customWidth="1"/>
    <col min="7" max="7" width="35.5703125" style="1" customWidth="1"/>
    <col min="8" max="8" width="8.5703125" style="1" customWidth="1"/>
    <col min="9" max="9" width="10.85546875" style="1" customWidth="1"/>
    <col min="10" max="10" width="12.28515625" style="1" customWidth="1"/>
    <col min="11" max="11" width="17.28515625" style="5" customWidth="1"/>
    <col min="12" max="12" width="27.85546875" style="1" customWidth="1"/>
    <col min="13" max="13" width="12.140625" style="1" bestFit="1" customWidth="1"/>
    <col min="14" max="16384" width="11.42578125" style="1"/>
  </cols>
  <sheetData>
    <row r="1" spans="1:16" ht="30.75" customHeight="1" x14ac:dyDescent="0.2">
      <c r="A1" s="68" t="s">
        <v>80</v>
      </c>
      <c r="B1" s="68"/>
      <c r="C1" s="68"/>
      <c r="D1" s="68"/>
      <c r="E1" s="68"/>
      <c r="F1" s="68"/>
      <c r="G1" s="68"/>
      <c r="H1" s="68"/>
      <c r="I1" s="68"/>
      <c r="J1" s="68"/>
      <c r="K1" s="68"/>
      <c r="L1" s="68"/>
    </row>
    <row r="2" spans="1:16" x14ac:dyDescent="0.2">
      <c r="A2" s="57"/>
      <c r="B2" s="57"/>
      <c r="C2" s="57"/>
      <c r="D2" s="57"/>
      <c r="E2" s="57"/>
      <c r="F2" s="57"/>
      <c r="G2" s="57"/>
      <c r="H2" s="57"/>
      <c r="I2" s="57"/>
      <c r="J2" s="57"/>
      <c r="K2" s="57"/>
      <c r="L2" s="57"/>
    </row>
    <row r="3" spans="1:16" ht="39.75" customHeight="1" x14ac:dyDescent="0.2">
      <c r="A3" s="22" t="s">
        <v>0</v>
      </c>
      <c r="B3" s="76" t="s">
        <v>81</v>
      </c>
      <c r="C3" s="76"/>
      <c r="D3" s="76"/>
      <c r="E3" s="76"/>
      <c r="F3" s="76"/>
      <c r="G3" s="76"/>
      <c r="H3" s="76"/>
      <c r="I3" s="76"/>
      <c r="J3" s="76"/>
      <c r="K3" s="76"/>
      <c r="L3" s="76"/>
      <c r="M3" s="2"/>
    </row>
    <row r="4" spans="1:16" x14ac:dyDescent="0.2">
      <c r="A4" s="77"/>
      <c r="B4" s="77"/>
      <c r="C4" s="77"/>
      <c r="D4" s="77"/>
      <c r="E4" s="77"/>
      <c r="F4" s="77"/>
      <c r="G4" s="77"/>
      <c r="H4" s="77"/>
      <c r="I4" s="77"/>
      <c r="J4" s="77"/>
      <c r="K4" s="77"/>
      <c r="L4" s="77"/>
    </row>
    <row r="5" spans="1:16" ht="25.5" x14ac:dyDescent="0.2">
      <c r="A5" s="23" t="s">
        <v>1</v>
      </c>
      <c r="B5" s="23" t="s">
        <v>2</v>
      </c>
      <c r="C5" s="23" t="s">
        <v>74</v>
      </c>
      <c r="D5" s="23" t="s">
        <v>3</v>
      </c>
      <c r="E5" s="23" t="s">
        <v>88</v>
      </c>
      <c r="F5" s="23" t="s">
        <v>5</v>
      </c>
      <c r="G5" s="23" t="s">
        <v>4</v>
      </c>
      <c r="H5" s="23" t="s">
        <v>74</v>
      </c>
      <c r="I5" s="23" t="s">
        <v>3</v>
      </c>
      <c r="J5" s="23" t="s">
        <v>89</v>
      </c>
      <c r="K5" s="23" t="s">
        <v>5</v>
      </c>
      <c r="L5" s="23" t="s">
        <v>6</v>
      </c>
    </row>
    <row r="6" spans="1:16" ht="15" x14ac:dyDescent="0.2">
      <c r="A6" s="6" t="s">
        <v>53</v>
      </c>
      <c r="B6" s="6" t="s">
        <v>16</v>
      </c>
      <c r="C6" s="15"/>
      <c r="D6" s="7"/>
      <c r="E6" s="7"/>
      <c r="F6" s="21">
        <f>SUM(F10:F26)</f>
        <v>1145000</v>
      </c>
      <c r="G6" s="6" t="s">
        <v>16</v>
      </c>
      <c r="H6" s="6"/>
      <c r="I6" s="8"/>
      <c r="J6" s="8"/>
      <c r="K6" s="33">
        <f>SUM(K10:K28)</f>
        <v>1145000</v>
      </c>
      <c r="L6" s="24"/>
    </row>
    <row r="7" spans="1:16" x14ac:dyDescent="0.2">
      <c r="A7" s="6"/>
      <c r="B7" s="20" t="s">
        <v>82</v>
      </c>
      <c r="C7" s="17" t="s">
        <v>75</v>
      </c>
      <c r="D7" s="49">
        <f>SUM(D10:D28)</f>
        <v>17</v>
      </c>
      <c r="E7" s="21"/>
      <c r="F7" s="21"/>
      <c r="G7" s="6"/>
      <c r="H7" s="17" t="s">
        <v>75</v>
      </c>
      <c r="I7" s="49">
        <f>SUM(I10:I28)</f>
        <v>17</v>
      </c>
      <c r="J7" s="8"/>
      <c r="K7" s="12"/>
      <c r="L7" s="24"/>
    </row>
    <row r="8" spans="1:16" ht="15" x14ac:dyDescent="0.2">
      <c r="A8" s="9" t="s">
        <v>54</v>
      </c>
      <c r="B8" s="6" t="s">
        <v>17</v>
      </c>
      <c r="C8" s="15"/>
      <c r="D8" s="7"/>
      <c r="E8" s="7"/>
      <c r="F8" s="7"/>
      <c r="G8" s="6" t="s">
        <v>17</v>
      </c>
      <c r="H8" s="6"/>
      <c r="I8" s="8"/>
      <c r="J8" s="8"/>
      <c r="K8" s="12"/>
      <c r="L8" s="24"/>
    </row>
    <row r="9" spans="1:16" ht="25.5" x14ac:dyDescent="0.2">
      <c r="A9" s="10" t="s">
        <v>55</v>
      </c>
      <c r="B9" s="10" t="s">
        <v>18</v>
      </c>
      <c r="C9" s="16"/>
      <c r="D9" s="7"/>
      <c r="E9" s="7"/>
      <c r="F9" s="7"/>
      <c r="G9" s="10" t="s">
        <v>18</v>
      </c>
      <c r="H9" s="10"/>
      <c r="I9" s="8"/>
      <c r="J9" s="8"/>
      <c r="K9" s="12"/>
      <c r="L9" s="24"/>
    </row>
    <row r="10" spans="1:16" ht="24" x14ac:dyDescent="0.2">
      <c r="A10" s="11" t="s">
        <v>56</v>
      </c>
      <c r="B10" s="34" t="s">
        <v>87</v>
      </c>
      <c r="C10" s="17" t="s">
        <v>75</v>
      </c>
      <c r="D10" s="12">
        <v>2</v>
      </c>
      <c r="E10" s="12">
        <v>53500</v>
      </c>
      <c r="F10" s="12">
        <f>+D10*E10</f>
        <v>107000</v>
      </c>
      <c r="G10" s="34" t="s">
        <v>19</v>
      </c>
      <c r="H10" s="17" t="s">
        <v>75</v>
      </c>
      <c r="I10" s="12">
        <v>2</v>
      </c>
      <c r="J10" s="12">
        <v>53500</v>
      </c>
      <c r="K10" s="12">
        <f>I10*J10</f>
        <v>107000</v>
      </c>
      <c r="L10" s="24"/>
    </row>
    <row r="11" spans="1:16" ht="33" customHeight="1" x14ac:dyDescent="0.2">
      <c r="A11" s="11" t="s">
        <v>57</v>
      </c>
      <c r="B11" s="34" t="s">
        <v>92</v>
      </c>
      <c r="C11" s="17" t="s">
        <v>75</v>
      </c>
      <c r="D11" s="12">
        <v>1</v>
      </c>
      <c r="E11" s="12">
        <v>235000</v>
      </c>
      <c r="F11" s="12">
        <f t="shared" ref="F11:F26" si="0">+D11*E11</f>
        <v>235000</v>
      </c>
      <c r="G11" s="34" t="s">
        <v>20</v>
      </c>
      <c r="H11" s="17" t="s">
        <v>75</v>
      </c>
      <c r="I11" s="12">
        <v>1</v>
      </c>
      <c r="J11" s="12">
        <v>235000</v>
      </c>
      <c r="K11" s="12">
        <f t="shared" ref="K11:K34" si="1">I11*J11</f>
        <v>235000</v>
      </c>
      <c r="L11" s="24"/>
      <c r="P11" s="3"/>
    </row>
    <row r="12" spans="1:16" ht="27.75" customHeight="1" x14ac:dyDescent="0.2">
      <c r="A12" s="11" t="s">
        <v>58</v>
      </c>
      <c r="B12" s="34" t="s">
        <v>93</v>
      </c>
      <c r="C12" s="17" t="s">
        <v>75</v>
      </c>
      <c r="D12" s="12">
        <v>1</v>
      </c>
      <c r="E12" s="12">
        <v>12000</v>
      </c>
      <c r="F12" s="12">
        <f t="shared" si="0"/>
        <v>12000</v>
      </c>
      <c r="G12" s="34" t="s">
        <v>21</v>
      </c>
      <c r="H12" s="17" t="s">
        <v>75</v>
      </c>
      <c r="I12" s="12">
        <v>1</v>
      </c>
      <c r="J12" s="12">
        <v>12000</v>
      </c>
      <c r="K12" s="12">
        <f t="shared" si="1"/>
        <v>12000</v>
      </c>
      <c r="L12" s="25"/>
    </row>
    <row r="13" spans="1:16" x14ac:dyDescent="0.2">
      <c r="A13" s="11" t="s">
        <v>59</v>
      </c>
      <c r="B13" s="34" t="s">
        <v>22</v>
      </c>
      <c r="C13" s="17" t="s">
        <v>75</v>
      </c>
      <c r="D13" s="12">
        <v>1</v>
      </c>
      <c r="E13" s="12">
        <v>22800</v>
      </c>
      <c r="F13" s="12">
        <f t="shared" si="0"/>
        <v>22800</v>
      </c>
      <c r="G13" s="34" t="s">
        <v>22</v>
      </c>
      <c r="H13" s="17" t="s">
        <v>75</v>
      </c>
      <c r="I13" s="12">
        <v>1</v>
      </c>
      <c r="J13" s="12">
        <v>22800</v>
      </c>
      <c r="K13" s="12">
        <f t="shared" si="1"/>
        <v>22800</v>
      </c>
      <c r="L13" s="24"/>
    </row>
    <row r="14" spans="1:16" x14ac:dyDescent="0.2">
      <c r="A14" s="11" t="s">
        <v>60</v>
      </c>
      <c r="B14" s="34" t="s">
        <v>94</v>
      </c>
      <c r="C14" s="17" t="s">
        <v>75</v>
      </c>
      <c r="D14" s="12">
        <v>1</v>
      </c>
      <c r="E14" s="12">
        <v>4500</v>
      </c>
      <c r="F14" s="12">
        <f t="shared" si="0"/>
        <v>4500</v>
      </c>
      <c r="G14" s="34" t="s">
        <v>23</v>
      </c>
      <c r="H14" s="17" t="s">
        <v>75</v>
      </c>
      <c r="I14" s="12">
        <v>1</v>
      </c>
      <c r="J14" s="12">
        <v>4500</v>
      </c>
      <c r="K14" s="12">
        <f t="shared" si="1"/>
        <v>4500</v>
      </c>
      <c r="L14" s="24"/>
    </row>
    <row r="15" spans="1:16" ht="25.5" x14ac:dyDescent="0.2">
      <c r="A15" s="10" t="s">
        <v>61</v>
      </c>
      <c r="B15" s="10" t="s">
        <v>24</v>
      </c>
      <c r="C15" s="17" t="s">
        <v>75</v>
      </c>
      <c r="D15" s="12"/>
      <c r="E15" s="12"/>
      <c r="F15" s="12">
        <f t="shared" si="0"/>
        <v>0</v>
      </c>
      <c r="G15" s="10" t="s">
        <v>24</v>
      </c>
      <c r="H15" s="17" t="s">
        <v>75</v>
      </c>
      <c r="I15" s="12"/>
      <c r="J15" s="12"/>
      <c r="K15" s="12">
        <f t="shared" si="1"/>
        <v>0</v>
      </c>
      <c r="L15" s="24"/>
    </row>
    <row r="16" spans="1:16" ht="36" x14ac:dyDescent="0.2">
      <c r="A16" s="11" t="s">
        <v>62</v>
      </c>
      <c r="B16" s="34" t="s">
        <v>95</v>
      </c>
      <c r="C16" s="17" t="s">
        <v>75</v>
      </c>
      <c r="D16" s="12">
        <v>2</v>
      </c>
      <c r="E16" s="12">
        <v>53500</v>
      </c>
      <c r="F16" s="12">
        <f t="shared" si="0"/>
        <v>107000</v>
      </c>
      <c r="G16" s="34" t="s">
        <v>25</v>
      </c>
      <c r="H16" s="17" t="s">
        <v>75</v>
      </c>
      <c r="I16" s="12">
        <v>2</v>
      </c>
      <c r="J16" s="12">
        <v>53500</v>
      </c>
      <c r="K16" s="12">
        <f t="shared" si="1"/>
        <v>107000</v>
      </c>
      <c r="L16" s="24"/>
    </row>
    <row r="17" spans="1:12" ht="26.25" customHeight="1" x14ac:dyDescent="0.2">
      <c r="A17" s="11" t="s">
        <v>63</v>
      </c>
      <c r="B17" s="34" t="s">
        <v>96</v>
      </c>
      <c r="C17" s="17" t="s">
        <v>75</v>
      </c>
      <c r="D17" s="12">
        <v>1</v>
      </c>
      <c r="E17" s="12">
        <v>2400</v>
      </c>
      <c r="F17" s="12">
        <f t="shared" si="0"/>
        <v>2400</v>
      </c>
      <c r="G17" s="34" t="s">
        <v>26</v>
      </c>
      <c r="H17" s="17" t="s">
        <v>75</v>
      </c>
      <c r="I17" s="12">
        <v>1</v>
      </c>
      <c r="J17" s="12">
        <v>2400</v>
      </c>
      <c r="K17" s="12">
        <f t="shared" si="1"/>
        <v>2400</v>
      </c>
      <c r="L17" s="24"/>
    </row>
    <row r="18" spans="1:12" ht="41.25" customHeight="1" x14ac:dyDescent="0.2">
      <c r="A18" s="11" t="s">
        <v>64</v>
      </c>
      <c r="B18" s="34" t="s">
        <v>84</v>
      </c>
      <c r="C18" s="17" t="s">
        <v>75</v>
      </c>
      <c r="D18" s="12">
        <v>2</v>
      </c>
      <c r="E18" s="12">
        <v>220000</v>
      </c>
      <c r="F18" s="12">
        <f t="shared" si="0"/>
        <v>440000</v>
      </c>
      <c r="G18" s="34" t="s">
        <v>27</v>
      </c>
      <c r="H18" s="17" t="s">
        <v>75</v>
      </c>
      <c r="I18" s="12">
        <v>2</v>
      </c>
      <c r="J18" s="12">
        <v>220000</v>
      </c>
      <c r="K18" s="12">
        <f t="shared" si="1"/>
        <v>440000</v>
      </c>
      <c r="L18" s="24"/>
    </row>
    <row r="19" spans="1:12" x14ac:dyDescent="0.2">
      <c r="A19" s="9" t="s">
        <v>65</v>
      </c>
      <c r="B19" s="6" t="s">
        <v>28</v>
      </c>
      <c r="C19" s="17"/>
      <c r="D19" s="12"/>
      <c r="E19" s="12"/>
      <c r="F19" s="12"/>
      <c r="G19" s="6" t="s">
        <v>28</v>
      </c>
      <c r="H19" s="6"/>
      <c r="I19" s="12"/>
      <c r="J19" s="12"/>
      <c r="K19" s="12">
        <f t="shared" si="1"/>
        <v>0</v>
      </c>
      <c r="L19" s="24"/>
    </row>
    <row r="20" spans="1:12" ht="25.5" x14ac:dyDescent="0.2">
      <c r="A20" s="10" t="s">
        <v>66</v>
      </c>
      <c r="B20" s="10" t="s">
        <v>83</v>
      </c>
      <c r="C20" s="17"/>
      <c r="D20" s="12"/>
      <c r="E20" s="12"/>
      <c r="F20" s="12"/>
      <c r="G20" s="10" t="s">
        <v>29</v>
      </c>
      <c r="H20" s="10"/>
      <c r="I20" s="12"/>
      <c r="J20" s="12"/>
      <c r="K20" s="12">
        <f t="shared" si="1"/>
        <v>0</v>
      </c>
      <c r="L20" s="24"/>
    </row>
    <row r="21" spans="1:12" ht="30" customHeight="1" x14ac:dyDescent="0.2">
      <c r="A21" s="11" t="s">
        <v>67</v>
      </c>
      <c r="B21" s="34" t="s">
        <v>97</v>
      </c>
      <c r="C21" s="17" t="s">
        <v>75</v>
      </c>
      <c r="D21" s="12">
        <v>1</v>
      </c>
      <c r="E21" s="12">
        <v>51000</v>
      </c>
      <c r="F21" s="12">
        <f t="shared" si="0"/>
        <v>51000</v>
      </c>
      <c r="G21" s="34" t="s">
        <v>30</v>
      </c>
      <c r="H21" s="17" t="s">
        <v>75</v>
      </c>
      <c r="I21" s="12">
        <v>1</v>
      </c>
      <c r="J21" s="12">
        <v>51000</v>
      </c>
      <c r="K21" s="12">
        <f t="shared" si="1"/>
        <v>51000</v>
      </c>
      <c r="L21" s="24"/>
    </row>
    <row r="22" spans="1:12" ht="24" x14ac:dyDescent="0.2">
      <c r="A22" s="11" t="s">
        <v>68</v>
      </c>
      <c r="B22" s="34" t="s">
        <v>98</v>
      </c>
      <c r="C22" s="17" t="s">
        <v>75</v>
      </c>
      <c r="D22" s="12">
        <v>1</v>
      </c>
      <c r="E22" s="12">
        <v>84000</v>
      </c>
      <c r="F22" s="12">
        <f t="shared" si="0"/>
        <v>84000</v>
      </c>
      <c r="G22" s="34" t="s">
        <v>31</v>
      </c>
      <c r="H22" s="17" t="s">
        <v>75</v>
      </c>
      <c r="I22" s="12">
        <v>1</v>
      </c>
      <c r="J22" s="12">
        <v>84000</v>
      </c>
      <c r="K22" s="12">
        <f t="shared" si="1"/>
        <v>84000</v>
      </c>
      <c r="L22" s="24"/>
    </row>
    <row r="23" spans="1:12" ht="36" x14ac:dyDescent="0.2">
      <c r="A23" s="11" t="s">
        <v>69</v>
      </c>
      <c r="B23" s="34" t="s">
        <v>99</v>
      </c>
      <c r="C23" s="17" t="s">
        <v>75</v>
      </c>
      <c r="D23" s="12">
        <v>2</v>
      </c>
      <c r="E23" s="12">
        <v>35400</v>
      </c>
      <c r="F23" s="12">
        <f>+D23*E23</f>
        <v>70800</v>
      </c>
      <c r="G23" s="34" t="s">
        <v>32</v>
      </c>
      <c r="H23" s="17" t="s">
        <v>75</v>
      </c>
      <c r="I23" s="12">
        <v>1</v>
      </c>
      <c r="J23" s="12">
        <v>35400</v>
      </c>
      <c r="K23" s="12">
        <f t="shared" si="1"/>
        <v>35400</v>
      </c>
      <c r="L23" s="24"/>
    </row>
    <row r="24" spans="1:12" ht="25.5" x14ac:dyDescent="0.2">
      <c r="A24" s="10" t="s">
        <v>70</v>
      </c>
      <c r="B24" s="10" t="s">
        <v>33</v>
      </c>
      <c r="C24" s="17"/>
      <c r="D24" s="12"/>
      <c r="E24" s="12"/>
      <c r="F24" s="12">
        <f t="shared" si="0"/>
        <v>0</v>
      </c>
      <c r="G24" s="10" t="s">
        <v>33</v>
      </c>
      <c r="H24" s="17"/>
      <c r="I24" s="12"/>
      <c r="J24" s="12"/>
      <c r="K24" s="12">
        <f t="shared" si="1"/>
        <v>0</v>
      </c>
      <c r="L24" s="24"/>
    </row>
    <row r="25" spans="1:12" ht="25.5" customHeight="1" x14ac:dyDescent="0.2">
      <c r="A25" s="11" t="s">
        <v>71</v>
      </c>
      <c r="B25" s="34" t="s">
        <v>100</v>
      </c>
      <c r="C25" s="17" t="s">
        <v>75</v>
      </c>
      <c r="D25" s="12">
        <v>1</v>
      </c>
      <c r="E25" s="12">
        <v>4000</v>
      </c>
      <c r="F25" s="12">
        <f t="shared" si="0"/>
        <v>4000</v>
      </c>
      <c r="G25" s="34" t="s">
        <v>34</v>
      </c>
      <c r="H25" s="17" t="s">
        <v>75</v>
      </c>
      <c r="I25" s="12">
        <v>1</v>
      </c>
      <c r="J25" s="12">
        <v>4000</v>
      </c>
      <c r="K25" s="12">
        <f t="shared" si="1"/>
        <v>4000</v>
      </c>
      <c r="L25" s="24" t="s">
        <v>101</v>
      </c>
    </row>
    <row r="26" spans="1:12" x14ac:dyDescent="0.2">
      <c r="A26" s="11" t="s">
        <v>72</v>
      </c>
      <c r="B26" s="34" t="s">
        <v>35</v>
      </c>
      <c r="C26" s="17" t="s">
        <v>75</v>
      </c>
      <c r="D26" s="12">
        <v>1</v>
      </c>
      <c r="E26" s="12">
        <v>4500</v>
      </c>
      <c r="F26" s="12">
        <f t="shared" si="0"/>
        <v>4500</v>
      </c>
      <c r="G26" s="34" t="s">
        <v>35</v>
      </c>
      <c r="H26" s="17" t="s">
        <v>75</v>
      </c>
      <c r="I26" s="12">
        <v>1</v>
      </c>
      <c r="J26" s="12">
        <v>4500</v>
      </c>
      <c r="K26" s="12">
        <f t="shared" si="1"/>
        <v>4500</v>
      </c>
      <c r="L26" s="24"/>
    </row>
    <row r="27" spans="1:12" x14ac:dyDescent="0.2">
      <c r="A27" s="10"/>
      <c r="B27" s="10"/>
      <c r="C27" s="17"/>
      <c r="D27" s="12"/>
      <c r="E27" s="12"/>
      <c r="F27" s="12"/>
      <c r="G27" s="10" t="s">
        <v>36</v>
      </c>
      <c r="H27" s="10"/>
      <c r="I27" s="12"/>
      <c r="J27" s="12"/>
      <c r="K27" s="12">
        <f t="shared" si="1"/>
        <v>0</v>
      </c>
      <c r="L27" s="24"/>
    </row>
    <row r="28" spans="1:12" ht="24" x14ac:dyDescent="0.2">
      <c r="A28" s="11"/>
      <c r="B28" s="19"/>
      <c r="C28" s="17"/>
      <c r="D28" s="12"/>
      <c r="E28" s="12"/>
      <c r="F28" s="12"/>
      <c r="G28" s="34" t="s">
        <v>32</v>
      </c>
      <c r="H28" s="17" t="s">
        <v>75</v>
      </c>
      <c r="I28" s="12">
        <v>1</v>
      </c>
      <c r="J28" s="12">
        <v>35400</v>
      </c>
      <c r="K28" s="12">
        <f t="shared" si="1"/>
        <v>35400</v>
      </c>
      <c r="L28" s="24"/>
    </row>
    <row r="29" spans="1:12" x14ac:dyDescent="0.2">
      <c r="A29" s="13"/>
      <c r="B29" s="14"/>
      <c r="C29" s="17"/>
      <c r="D29" s="12"/>
      <c r="E29" s="12"/>
      <c r="F29" s="12"/>
      <c r="G29" s="14"/>
      <c r="H29" s="14"/>
      <c r="I29" s="12"/>
      <c r="J29" s="12"/>
      <c r="K29" s="12"/>
      <c r="L29" s="24"/>
    </row>
    <row r="30" spans="1:12" x14ac:dyDescent="0.2">
      <c r="A30" s="9" t="s">
        <v>73</v>
      </c>
      <c r="B30" s="6" t="s">
        <v>37</v>
      </c>
      <c r="C30" s="32"/>
      <c r="D30" s="24"/>
      <c r="E30" s="24"/>
      <c r="F30" s="47">
        <f>SUM(F31)</f>
        <v>33131.24</v>
      </c>
      <c r="G30" s="6" t="s">
        <v>37</v>
      </c>
      <c r="H30" s="6"/>
      <c r="I30" s="6"/>
      <c r="J30" s="6"/>
      <c r="K30" s="33">
        <f>SUM(K32:K46)</f>
        <v>33131.436199999996</v>
      </c>
      <c r="L30" s="24"/>
    </row>
    <row r="31" spans="1:12" ht="38.25" customHeight="1" x14ac:dyDescent="0.2">
      <c r="A31" s="9" t="s">
        <v>90</v>
      </c>
      <c r="B31" s="48" t="s">
        <v>106</v>
      </c>
      <c r="C31" s="19" t="s">
        <v>91</v>
      </c>
      <c r="D31" s="14">
        <v>1</v>
      </c>
      <c r="E31" s="14">
        <v>33131.24</v>
      </c>
      <c r="F31" s="14">
        <f>+D31*E31</f>
        <v>33131.24</v>
      </c>
      <c r="G31" s="6" t="s">
        <v>38</v>
      </c>
      <c r="H31" s="6"/>
      <c r="I31" s="6"/>
      <c r="J31" s="6"/>
      <c r="K31" s="12"/>
      <c r="L31" s="24"/>
    </row>
    <row r="32" spans="1:12" ht="23.25" customHeight="1" x14ac:dyDescent="0.2">
      <c r="A32" s="11"/>
      <c r="B32" s="35"/>
      <c r="C32" s="17"/>
      <c r="D32" s="8"/>
      <c r="E32" s="8"/>
      <c r="F32" s="8"/>
      <c r="G32" s="35" t="s">
        <v>39</v>
      </c>
      <c r="H32" s="8" t="s">
        <v>76</v>
      </c>
      <c r="I32" s="8">
        <v>1</v>
      </c>
      <c r="J32" s="8">
        <v>500</v>
      </c>
      <c r="K32" s="12">
        <f t="shared" si="1"/>
        <v>500</v>
      </c>
      <c r="L32" s="24"/>
    </row>
    <row r="33" spans="1:13" ht="19.5" customHeight="1" x14ac:dyDescent="0.2">
      <c r="A33" s="11"/>
      <c r="B33" s="35"/>
      <c r="C33" s="17"/>
      <c r="D33" s="8"/>
      <c r="E33" s="8"/>
      <c r="F33" s="8"/>
      <c r="G33" s="35" t="s">
        <v>40</v>
      </c>
      <c r="H33" s="8" t="s">
        <v>76</v>
      </c>
      <c r="I33" s="8">
        <v>1</v>
      </c>
      <c r="J33" s="8">
        <v>500</v>
      </c>
      <c r="K33" s="12">
        <f t="shared" si="1"/>
        <v>500</v>
      </c>
      <c r="L33" s="24"/>
    </row>
    <row r="34" spans="1:13" ht="24" x14ac:dyDescent="0.2">
      <c r="A34" s="13"/>
      <c r="B34" s="35"/>
      <c r="C34" s="17"/>
      <c r="D34" s="8"/>
      <c r="E34" s="8"/>
      <c r="F34" s="8"/>
      <c r="G34" s="35" t="s">
        <v>41</v>
      </c>
      <c r="H34" s="8" t="s">
        <v>77</v>
      </c>
      <c r="I34" s="8">
        <v>98.45</v>
      </c>
      <c r="J34" s="8">
        <v>12</v>
      </c>
      <c r="K34" s="12">
        <f t="shared" si="1"/>
        <v>1181.4000000000001</v>
      </c>
      <c r="L34" s="24"/>
    </row>
    <row r="35" spans="1:13" ht="22.5" customHeight="1" x14ac:dyDescent="0.2">
      <c r="A35" s="13"/>
      <c r="B35" s="35"/>
      <c r="C35" s="17"/>
      <c r="D35" s="8"/>
      <c r="E35" s="8"/>
      <c r="F35" s="8"/>
      <c r="G35" s="35" t="s">
        <v>42</v>
      </c>
      <c r="H35" s="8" t="s">
        <v>78</v>
      </c>
      <c r="I35" s="8">
        <v>4</v>
      </c>
      <c r="J35" s="8">
        <v>150</v>
      </c>
      <c r="K35" s="12">
        <f>I35*J35</f>
        <v>600</v>
      </c>
      <c r="L35" s="24"/>
    </row>
    <row r="36" spans="1:13" ht="24" x14ac:dyDescent="0.2">
      <c r="A36" s="13"/>
      <c r="B36" s="35"/>
      <c r="C36" s="17"/>
      <c r="D36" s="8"/>
      <c r="E36" s="8"/>
      <c r="F36" s="8"/>
      <c r="G36" s="35" t="s">
        <v>43</v>
      </c>
      <c r="H36" s="8" t="s">
        <v>77</v>
      </c>
      <c r="I36" s="8">
        <v>28.369999999999997</v>
      </c>
      <c r="J36" s="8">
        <v>6</v>
      </c>
      <c r="K36" s="12">
        <f t="shared" ref="K36:K45" si="2">I36*J36</f>
        <v>170.21999999999997</v>
      </c>
      <c r="L36" s="24"/>
    </row>
    <row r="37" spans="1:13" x14ac:dyDescent="0.2">
      <c r="A37" s="9"/>
      <c r="B37" s="6"/>
      <c r="C37" s="18"/>
      <c r="D37" s="6"/>
      <c r="E37" s="6"/>
      <c r="F37" s="6"/>
      <c r="G37" s="6" t="s">
        <v>44</v>
      </c>
      <c r="H37" s="6"/>
      <c r="I37" s="6"/>
      <c r="J37" s="6"/>
      <c r="K37" s="12">
        <f t="shared" si="2"/>
        <v>0</v>
      </c>
      <c r="L37" s="24"/>
    </row>
    <row r="38" spans="1:13" ht="24" x14ac:dyDescent="0.2">
      <c r="A38" s="11"/>
      <c r="B38" s="35"/>
      <c r="C38" s="17"/>
      <c r="D38" s="8"/>
      <c r="E38" s="8"/>
      <c r="F38" s="8"/>
      <c r="G38" s="35" t="s">
        <v>45</v>
      </c>
      <c r="H38" s="8" t="s">
        <v>77</v>
      </c>
      <c r="I38" s="8">
        <v>99.18</v>
      </c>
      <c r="J38" s="8">
        <v>45.59</v>
      </c>
      <c r="K38" s="12">
        <f t="shared" si="2"/>
        <v>4521.6162000000004</v>
      </c>
      <c r="L38" s="24"/>
    </row>
    <row r="39" spans="1:13" ht="27" customHeight="1" x14ac:dyDescent="0.2">
      <c r="A39" s="11"/>
      <c r="B39" s="35"/>
      <c r="C39" s="17"/>
      <c r="D39" s="8"/>
      <c r="E39" s="8"/>
      <c r="F39" s="8"/>
      <c r="G39" s="35" t="s">
        <v>46</v>
      </c>
      <c r="H39" s="8" t="s">
        <v>79</v>
      </c>
      <c r="I39" s="8">
        <v>90.97</v>
      </c>
      <c r="J39" s="8">
        <v>120</v>
      </c>
      <c r="K39" s="12">
        <f t="shared" si="2"/>
        <v>10916.4</v>
      </c>
      <c r="L39" s="24"/>
    </row>
    <row r="40" spans="1:13" ht="21.75" customHeight="1" x14ac:dyDescent="0.2">
      <c r="A40" s="11"/>
      <c r="B40" s="35"/>
      <c r="C40" s="17"/>
      <c r="D40" s="8"/>
      <c r="E40" s="8"/>
      <c r="F40" s="8"/>
      <c r="G40" s="35" t="s">
        <v>47</v>
      </c>
      <c r="H40" s="8" t="s">
        <v>78</v>
      </c>
      <c r="I40" s="8">
        <v>4</v>
      </c>
      <c r="J40" s="8">
        <v>150</v>
      </c>
      <c r="K40" s="12">
        <f t="shared" si="2"/>
        <v>600</v>
      </c>
      <c r="L40" s="24"/>
    </row>
    <row r="41" spans="1:13" ht="24" x14ac:dyDescent="0.2">
      <c r="A41" s="11"/>
      <c r="B41" s="35"/>
      <c r="C41" s="17"/>
      <c r="D41" s="8"/>
      <c r="E41" s="8"/>
      <c r="F41" s="8"/>
      <c r="G41" s="35" t="s">
        <v>48</v>
      </c>
      <c r="H41" s="8" t="s">
        <v>77</v>
      </c>
      <c r="I41" s="8">
        <v>31.199999999999996</v>
      </c>
      <c r="J41" s="8">
        <v>30</v>
      </c>
      <c r="K41" s="12">
        <f t="shared" si="2"/>
        <v>935.99999999999989</v>
      </c>
      <c r="L41" s="24"/>
    </row>
    <row r="42" spans="1:13" ht="24" x14ac:dyDescent="0.2">
      <c r="A42" s="11"/>
      <c r="B42" s="35"/>
      <c r="C42" s="17"/>
      <c r="D42" s="8"/>
      <c r="E42" s="8"/>
      <c r="F42" s="8"/>
      <c r="G42" s="35" t="s">
        <v>49</v>
      </c>
      <c r="H42" s="8" t="s">
        <v>77</v>
      </c>
      <c r="I42" s="8">
        <v>6.75</v>
      </c>
      <c r="J42" s="8">
        <v>300</v>
      </c>
      <c r="K42" s="12">
        <f t="shared" si="2"/>
        <v>2025</v>
      </c>
      <c r="L42" s="24"/>
    </row>
    <row r="43" spans="1:13" x14ac:dyDescent="0.2">
      <c r="A43" s="9"/>
      <c r="B43" s="6"/>
      <c r="C43" s="18"/>
      <c r="D43" s="6"/>
      <c r="E43" s="6"/>
      <c r="F43" s="6"/>
      <c r="G43" s="6" t="s">
        <v>50</v>
      </c>
      <c r="H43" s="6"/>
      <c r="I43" s="6"/>
      <c r="J43" s="6"/>
      <c r="K43" s="12"/>
      <c r="L43" s="24"/>
    </row>
    <row r="44" spans="1:13" ht="24" customHeight="1" x14ac:dyDescent="0.2">
      <c r="A44" s="11"/>
      <c r="B44" s="35"/>
      <c r="C44" s="17"/>
      <c r="D44" s="8"/>
      <c r="E44" s="8"/>
      <c r="F44" s="8"/>
      <c r="G44" s="35" t="s">
        <v>51</v>
      </c>
      <c r="H44" s="8" t="s">
        <v>75</v>
      </c>
      <c r="I44" s="8">
        <v>2</v>
      </c>
      <c r="J44" s="8">
        <v>3840.4</v>
      </c>
      <c r="K44" s="12">
        <f t="shared" si="2"/>
        <v>7680.8</v>
      </c>
      <c r="L44" s="24"/>
    </row>
    <row r="45" spans="1:13" x14ac:dyDescent="0.2">
      <c r="A45" s="11"/>
      <c r="B45" s="35"/>
      <c r="C45" s="17"/>
      <c r="D45" s="8"/>
      <c r="E45" s="8"/>
      <c r="F45" s="8"/>
      <c r="G45" s="35" t="s">
        <v>52</v>
      </c>
      <c r="H45" s="8" t="s">
        <v>75</v>
      </c>
      <c r="I45" s="8">
        <v>1</v>
      </c>
      <c r="J45" s="8">
        <v>3500</v>
      </c>
      <c r="K45" s="12">
        <f t="shared" si="2"/>
        <v>3500</v>
      </c>
      <c r="L45" s="24"/>
    </row>
    <row r="46" spans="1:13" x14ac:dyDescent="0.2">
      <c r="A46" s="11"/>
      <c r="B46" s="14"/>
      <c r="C46" s="17"/>
      <c r="D46" s="8"/>
      <c r="E46" s="8"/>
      <c r="F46" s="8"/>
      <c r="G46" s="14"/>
      <c r="H46" s="8"/>
      <c r="I46" s="8"/>
      <c r="J46" s="8"/>
      <c r="K46" s="12"/>
      <c r="L46" s="24"/>
    </row>
    <row r="47" spans="1:13" x14ac:dyDescent="0.2">
      <c r="A47" s="78" t="s">
        <v>14</v>
      </c>
      <c r="B47" s="78"/>
      <c r="C47" s="23"/>
      <c r="D47" s="26"/>
      <c r="E47" s="26"/>
      <c r="F47" s="28">
        <f>+F30+F6</f>
        <v>1178131.24</v>
      </c>
      <c r="G47" s="27"/>
      <c r="H47" s="27"/>
      <c r="I47" s="26"/>
      <c r="J47" s="28"/>
      <c r="K47" s="28">
        <f>+K30+K6</f>
        <v>1178131.4361999999</v>
      </c>
      <c r="L47" s="24"/>
      <c r="M47" s="3"/>
    </row>
    <row r="48" spans="1:13" ht="26.25" customHeight="1" x14ac:dyDescent="0.2">
      <c r="A48" s="69" t="s">
        <v>102</v>
      </c>
      <c r="B48" s="69"/>
      <c r="C48" s="69"/>
      <c r="D48" s="69"/>
      <c r="E48" s="69"/>
      <c r="F48" s="69"/>
      <c r="G48" s="69"/>
      <c r="H48" s="69"/>
      <c r="I48" s="69"/>
      <c r="J48" s="69"/>
      <c r="K48" s="69"/>
      <c r="L48" s="69"/>
    </row>
    <row r="49" spans="1:12" ht="28.5" customHeight="1" x14ac:dyDescent="0.2">
      <c r="A49" s="71" t="s">
        <v>103</v>
      </c>
      <c r="B49" s="71"/>
      <c r="C49" s="71"/>
      <c r="D49" s="71"/>
      <c r="E49" s="71"/>
      <c r="F49" s="71"/>
      <c r="G49" s="71"/>
      <c r="H49" s="71"/>
      <c r="I49" s="71"/>
      <c r="J49" s="71"/>
      <c r="K49" s="71"/>
      <c r="L49" s="71"/>
    </row>
    <row r="50" spans="1:12" ht="24" customHeight="1" x14ac:dyDescent="0.2">
      <c r="A50" s="72" t="s">
        <v>104</v>
      </c>
      <c r="B50" s="72"/>
      <c r="C50" s="72"/>
      <c r="D50" s="72"/>
      <c r="E50" s="72"/>
      <c r="F50" s="72"/>
      <c r="G50" s="72"/>
      <c r="H50" s="72"/>
      <c r="I50" s="72"/>
      <c r="J50" s="72"/>
      <c r="K50" s="72"/>
      <c r="L50" s="72"/>
    </row>
    <row r="51" spans="1:12" x14ac:dyDescent="0.2">
      <c r="A51" s="29"/>
      <c r="B51" s="29"/>
      <c r="C51" s="29"/>
      <c r="D51" s="29"/>
      <c r="E51" s="29"/>
      <c r="F51" s="29"/>
      <c r="G51" s="29"/>
      <c r="H51" s="29"/>
      <c r="I51" s="29"/>
      <c r="J51" s="29"/>
      <c r="K51" s="29"/>
      <c r="L51" s="30"/>
    </row>
    <row r="52" spans="1:12" ht="12.75" customHeight="1" x14ac:dyDescent="0.2">
      <c r="A52" s="30"/>
      <c r="B52" s="29"/>
      <c r="C52" s="61" t="s">
        <v>7</v>
      </c>
      <c r="D52" s="61"/>
      <c r="E52" s="61"/>
      <c r="F52" s="61"/>
      <c r="G52" s="61"/>
      <c r="H52" s="61"/>
      <c r="I52" s="61"/>
      <c r="J52" s="30"/>
      <c r="K52" s="31"/>
      <c r="L52" s="30"/>
    </row>
    <row r="53" spans="1:12" x14ac:dyDescent="0.2">
      <c r="A53" s="30"/>
      <c r="B53" s="30"/>
      <c r="C53" s="30"/>
      <c r="D53" s="30"/>
      <c r="E53" s="30"/>
      <c r="F53" s="30"/>
      <c r="G53" s="30"/>
      <c r="H53" s="30"/>
      <c r="I53" s="30"/>
      <c r="J53" s="30"/>
      <c r="K53" s="31"/>
      <c r="L53" s="30"/>
    </row>
    <row r="54" spans="1:12" ht="15" customHeight="1" x14ac:dyDescent="0.2">
      <c r="A54" s="30"/>
      <c r="B54" s="29"/>
      <c r="C54" s="70" t="s">
        <v>8</v>
      </c>
      <c r="D54" s="70"/>
      <c r="E54" s="36" t="s">
        <v>9</v>
      </c>
      <c r="F54" s="36"/>
      <c r="G54" s="36" t="s">
        <v>10</v>
      </c>
      <c r="H54" s="62" t="s">
        <v>9</v>
      </c>
      <c r="I54" s="63"/>
      <c r="J54" s="30"/>
      <c r="K54" s="31"/>
      <c r="L54" s="30"/>
    </row>
    <row r="55" spans="1:12" ht="17.25" customHeight="1" x14ac:dyDescent="0.2">
      <c r="A55" s="30"/>
      <c r="B55" s="29"/>
      <c r="C55" s="58" t="s">
        <v>107</v>
      </c>
      <c r="D55" s="58"/>
      <c r="E55" s="37">
        <v>4000</v>
      </c>
      <c r="F55" s="73"/>
      <c r="G55" s="80" t="s">
        <v>110</v>
      </c>
      <c r="H55" s="82">
        <v>64632.08</v>
      </c>
      <c r="I55" s="83"/>
      <c r="J55" s="30"/>
      <c r="K55" s="31"/>
      <c r="L55" s="30"/>
    </row>
    <row r="56" spans="1:12" x14ac:dyDescent="0.2">
      <c r="A56" s="30"/>
      <c r="B56" s="29"/>
      <c r="C56" s="58" t="s">
        <v>108</v>
      </c>
      <c r="D56" s="58"/>
      <c r="E56" s="37">
        <v>3500</v>
      </c>
      <c r="F56" s="74"/>
      <c r="G56" s="81"/>
      <c r="H56" s="84"/>
      <c r="I56" s="85"/>
      <c r="J56" s="30"/>
      <c r="K56" s="31"/>
      <c r="L56" s="30"/>
    </row>
    <row r="57" spans="1:12" x14ac:dyDescent="0.2">
      <c r="A57" s="30"/>
      <c r="B57" s="29"/>
      <c r="C57" s="58" t="s">
        <v>11</v>
      </c>
      <c r="D57" s="58"/>
      <c r="E57" s="37">
        <v>3000</v>
      </c>
      <c r="F57" s="74"/>
      <c r="G57" s="38" t="s">
        <v>10</v>
      </c>
      <c r="H57" s="64">
        <v>11640.48</v>
      </c>
      <c r="I57" s="65"/>
      <c r="J57" s="30"/>
      <c r="K57" s="31"/>
      <c r="L57" s="30"/>
    </row>
    <row r="58" spans="1:12" ht="15.75" customHeight="1" x14ac:dyDescent="0.2">
      <c r="A58" s="30"/>
      <c r="B58" s="29"/>
      <c r="C58" s="58" t="s">
        <v>12</v>
      </c>
      <c r="D58" s="58"/>
      <c r="E58" s="37">
        <v>8000</v>
      </c>
      <c r="F58" s="74"/>
      <c r="G58" s="38" t="s">
        <v>12</v>
      </c>
      <c r="H58" s="64">
        <v>25818.38</v>
      </c>
      <c r="I58" s="65"/>
      <c r="J58" s="30"/>
      <c r="K58" s="31"/>
      <c r="L58" s="30"/>
    </row>
    <row r="59" spans="1:12" ht="27.75" customHeight="1" x14ac:dyDescent="0.2">
      <c r="A59" s="30"/>
      <c r="B59" s="29"/>
      <c r="C59" s="58" t="s">
        <v>109</v>
      </c>
      <c r="D59" s="58"/>
      <c r="E59" s="37">
        <v>3500</v>
      </c>
      <c r="F59" s="74"/>
      <c r="G59" s="38" t="s">
        <v>111</v>
      </c>
      <c r="H59" s="64">
        <v>16176.5</v>
      </c>
      <c r="I59" s="65"/>
      <c r="J59" s="30"/>
      <c r="K59" s="31"/>
      <c r="L59" s="30"/>
    </row>
    <row r="60" spans="1:12" x14ac:dyDescent="0.2">
      <c r="A60" s="30"/>
      <c r="B60" s="29"/>
      <c r="C60" s="58" t="s">
        <v>13</v>
      </c>
      <c r="D60" s="58"/>
      <c r="E60" s="37">
        <v>3500</v>
      </c>
      <c r="F60" s="74"/>
      <c r="G60" s="38" t="s">
        <v>13</v>
      </c>
      <c r="H60" s="64">
        <v>9213.3799999999992</v>
      </c>
      <c r="I60" s="65"/>
      <c r="J60" s="30"/>
      <c r="K60" s="31"/>
      <c r="L60" s="30"/>
    </row>
    <row r="61" spans="1:12" ht="15" customHeight="1" x14ac:dyDescent="0.2">
      <c r="A61" s="30"/>
      <c r="B61" s="29"/>
      <c r="C61" s="58" t="s">
        <v>14</v>
      </c>
      <c r="D61" s="58"/>
      <c r="E61" s="39">
        <f>SUM(E55:E60)</f>
        <v>25500</v>
      </c>
      <c r="F61" s="75"/>
      <c r="G61" s="40"/>
      <c r="H61" s="55">
        <f t="shared" ref="H61" si="3">SUM(H55:I60)</f>
        <v>127480.82</v>
      </c>
      <c r="I61" s="56"/>
      <c r="J61" s="30"/>
      <c r="K61" s="31"/>
      <c r="L61" s="30"/>
    </row>
    <row r="62" spans="1:12" x14ac:dyDescent="0.2">
      <c r="A62" s="30"/>
      <c r="B62" s="29"/>
      <c r="C62" s="42"/>
      <c r="D62" s="43"/>
      <c r="E62" s="43"/>
      <c r="F62" s="43"/>
      <c r="G62" s="43"/>
      <c r="H62" s="43"/>
      <c r="I62" s="43"/>
      <c r="J62" s="30"/>
      <c r="K62" s="31"/>
      <c r="L62" s="30"/>
    </row>
    <row r="63" spans="1:12" ht="12.75" customHeight="1" x14ac:dyDescent="0.2">
      <c r="A63" s="30"/>
      <c r="B63" s="29"/>
      <c r="C63" s="60" t="s">
        <v>15</v>
      </c>
      <c r="D63" s="60"/>
      <c r="E63" s="60"/>
      <c r="F63" s="60"/>
      <c r="G63" s="60"/>
      <c r="H63" s="60"/>
      <c r="I63" s="60"/>
      <c r="J63" s="30"/>
      <c r="K63" s="31"/>
      <c r="L63" s="30"/>
    </row>
    <row r="64" spans="1:12" x14ac:dyDescent="0.2">
      <c r="A64" s="30"/>
      <c r="B64" s="29"/>
      <c r="C64" s="42"/>
      <c r="D64" s="43"/>
      <c r="E64" s="43"/>
      <c r="F64" s="43"/>
      <c r="G64" s="43"/>
      <c r="H64" s="43"/>
      <c r="I64" s="43"/>
      <c r="J64" s="30"/>
      <c r="K64" s="31"/>
      <c r="L64" s="30"/>
    </row>
    <row r="65" spans="1:12" ht="15" customHeight="1" x14ac:dyDescent="0.2">
      <c r="A65" s="30"/>
      <c r="B65" s="29"/>
      <c r="C65" s="79" t="s">
        <v>8</v>
      </c>
      <c r="D65" s="79"/>
      <c r="E65" s="36" t="s">
        <v>9</v>
      </c>
      <c r="F65" s="36"/>
      <c r="G65" s="36" t="s">
        <v>10</v>
      </c>
      <c r="H65" s="62" t="s">
        <v>9</v>
      </c>
      <c r="I65" s="63"/>
      <c r="J65" s="30"/>
      <c r="K65" s="31"/>
      <c r="L65" s="30"/>
    </row>
    <row r="66" spans="1:12" ht="15.75" customHeight="1" x14ac:dyDescent="0.2">
      <c r="A66" s="30"/>
      <c r="B66" s="29"/>
      <c r="C66" s="58" t="s">
        <v>85</v>
      </c>
      <c r="D66" s="58"/>
      <c r="E66" s="41">
        <f>+F6</f>
        <v>1145000</v>
      </c>
      <c r="F66" s="50"/>
      <c r="G66" s="44" t="s">
        <v>85</v>
      </c>
      <c r="H66" s="55">
        <f>+K6</f>
        <v>1145000</v>
      </c>
      <c r="I66" s="56"/>
      <c r="J66" s="30"/>
      <c r="K66" s="31"/>
      <c r="L66" s="30"/>
    </row>
    <row r="67" spans="1:12" ht="17.25" customHeight="1" x14ac:dyDescent="0.2">
      <c r="A67" s="30"/>
      <c r="B67" s="29"/>
      <c r="C67" s="53" t="s">
        <v>105</v>
      </c>
      <c r="D67" s="54"/>
      <c r="E67" s="41">
        <f>+F30</f>
        <v>33131.24</v>
      </c>
      <c r="F67" s="51"/>
      <c r="G67" s="44" t="s">
        <v>105</v>
      </c>
      <c r="H67" s="55">
        <f>+K30</f>
        <v>33131.436199999996</v>
      </c>
      <c r="I67" s="56"/>
      <c r="J67" s="30"/>
      <c r="K67" s="31"/>
      <c r="L67" s="30"/>
    </row>
    <row r="68" spans="1:12" ht="15" customHeight="1" x14ac:dyDescent="0.2">
      <c r="A68" s="30"/>
      <c r="B68" s="29"/>
      <c r="C68" s="58" t="s">
        <v>86</v>
      </c>
      <c r="D68" s="58"/>
      <c r="E68" s="41">
        <f>+E61</f>
        <v>25500</v>
      </c>
      <c r="F68" s="51"/>
      <c r="G68" s="44" t="s">
        <v>86</v>
      </c>
      <c r="H68" s="55">
        <f>+H61</f>
        <v>127480.82</v>
      </c>
      <c r="I68" s="56"/>
      <c r="J68" s="30"/>
      <c r="K68" s="31"/>
      <c r="L68" s="30"/>
    </row>
    <row r="69" spans="1:12" ht="15" customHeight="1" x14ac:dyDescent="0.2">
      <c r="A69" s="30"/>
      <c r="B69" s="29"/>
      <c r="C69" s="59" t="s">
        <v>5</v>
      </c>
      <c r="D69" s="59"/>
      <c r="E69" s="45">
        <f>SUM(E66:E68)</f>
        <v>1203631.24</v>
      </c>
      <c r="F69" s="52"/>
      <c r="G69" s="46" t="s">
        <v>5</v>
      </c>
      <c r="H69" s="66">
        <f>SUM(H66:I68)</f>
        <v>1305612.2561999999</v>
      </c>
      <c r="I69" s="67"/>
      <c r="J69" s="30"/>
      <c r="K69" s="31"/>
      <c r="L69" s="30"/>
    </row>
  </sheetData>
  <mergeCells count="38">
    <mergeCell ref="G55:G56"/>
    <mergeCell ref="H55:I56"/>
    <mergeCell ref="H59:I59"/>
    <mergeCell ref="C58:D58"/>
    <mergeCell ref="C60:D60"/>
    <mergeCell ref="C61:D61"/>
    <mergeCell ref="C65:D65"/>
    <mergeCell ref="C59:D59"/>
    <mergeCell ref="H66:I66"/>
    <mergeCell ref="H68:I68"/>
    <mergeCell ref="H69:I69"/>
    <mergeCell ref="H65:I65"/>
    <mergeCell ref="A1:L1"/>
    <mergeCell ref="A48:L48"/>
    <mergeCell ref="C54:D54"/>
    <mergeCell ref="A49:L49"/>
    <mergeCell ref="A50:L50"/>
    <mergeCell ref="F55:F61"/>
    <mergeCell ref="B3:L3"/>
    <mergeCell ref="A4:L4"/>
    <mergeCell ref="A47:B47"/>
    <mergeCell ref="C55:D55"/>
    <mergeCell ref="C56:D56"/>
    <mergeCell ref="C57:D57"/>
    <mergeCell ref="F66:F69"/>
    <mergeCell ref="C67:D67"/>
    <mergeCell ref="H67:I67"/>
    <mergeCell ref="A2:L2"/>
    <mergeCell ref="C66:D66"/>
    <mergeCell ref="C68:D68"/>
    <mergeCell ref="C69:D69"/>
    <mergeCell ref="C63:I63"/>
    <mergeCell ref="C52:I52"/>
    <mergeCell ref="H54:I54"/>
    <mergeCell ref="H57:I57"/>
    <mergeCell ref="H58:I58"/>
    <mergeCell ref="H60:I60"/>
    <mergeCell ref="H61:I61"/>
  </mergeCells>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Consistencia Lab. DIRESA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TOSHIBA</cp:lastModifiedBy>
  <cp:lastPrinted>2020-04-03T17:48:09Z</cp:lastPrinted>
  <dcterms:created xsi:type="dcterms:W3CDTF">2020-04-03T02:59:48Z</dcterms:created>
  <dcterms:modified xsi:type="dcterms:W3CDTF">2020-04-18T03:42:41Z</dcterms:modified>
</cp:coreProperties>
</file>