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ARIZOL\Desktop\expediente tecnico hospital sub regional\09 matriz de consistencia\"/>
    </mc:Choice>
  </mc:AlternateContent>
  <xr:revisionPtr revIDLastSave="0" documentId="13_ncr:1_{791BEF1D-CD01-4719-AA36-83027E87A02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nsistencia HGD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5" i="1" l="1"/>
  <c r="F26" i="1"/>
  <c r="F24" i="1"/>
  <c r="H8" i="1"/>
  <c r="H9" i="1"/>
  <c r="H10" i="1"/>
  <c r="H11" i="1"/>
  <c r="H12" i="1"/>
  <c r="H13" i="1"/>
  <c r="H14" i="1"/>
  <c r="H15" i="1"/>
  <c r="H16" i="1"/>
  <c r="H17" i="1"/>
  <c r="H7" i="1"/>
  <c r="D18" i="1" l="1"/>
  <c r="B8" i="1" l="1"/>
  <c r="B9" i="1" s="1"/>
  <c r="B10" i="1" s="1"/>
  <c r="B11" i="1" s="1"/>
  <c r="B12" i="1" s="1"/>
  <c r="B13" i="1" s="1"/>
  <c r="B14" i="1" s="1"/>
  <c r="B15" i="1" s="1"/>
  <c r="B16" i="1" s="1"/>
  <c r="B17" i="1" s="1"/>
  <c r="F27" i="1" l="1"/>
  <c r="F34" i="1" s="1"/>
  <c r="D27" i="1"/>
  <c r="D34" i="1" s="1"/>
  <c r="F18" i="1"/>
  <c r="H18" i="1" l="1"/>
  <c r="F32" i="1" s="1"/>
  <c r="F35" i="1" s="1"/>
  <c r="D32" i="1" l="1"/>
  <c r="D35" i="1" s="1"/>
</calcChain>
</file>

<file path=xl/sharedStrings.xml><?xml version="1.0" encoding="utf-8"?>
<sst xmlns="http://schemas.openxmlformats.org/spreadsheetml/2006/main" count="62" uniqueCount="49">
  <si>
    <t>AREAS</t>
  </si>
  <si>
    <t>N°</t>
  </si>
  <si>
    <t>CANTIDAD</t>
  </si>
  <si>
    <t>Sub Total</t>
  </si>
  <si>
    <t>EXPEDIENTE TECNICO</t>
  </si>
  <si>
    <t>SUPERVISIÓN</t>
  </si>
  <si>
    <t>LIQUIDACIÓN</t>
  </si>
  <si>
    <t>EQUIPOS IOARR</t>
  </si>
  <si>
    <t>EQUIPOS EXPEDIENTE TÉCNICO</t>
  </si>
  <si>
    <t>Observaciones</t>
  </si>
  <si>
    <t>COSTO TOTAL</t>
  </si>
  <si>
    <t>IOARR</t>
  </si>
  <si>
    <t>EXPEDIENTE TÉCNICO</t>
  </si>
  <si>
    <t>COSTO</t>
  </si>
  <si>
    <t>SUB TOTAL</t>
  </si>
  <si>
    <t>Costos indirectos establecidos en el IOARR y el Expediente Técnico</t>
  </si>
  <si>
    <t>Resumen del Costo Total establecidos en el IOARR y Expediente Técnico</t>
  </si>
  <si>
    <t>Equipamiento</t>
  </si>
  <si>
    <t>Costos Indirectos</t>
  </si>
  <si>
    <t>Costo Total</t>
  </si>
  <si>
    <t>Nombre del IOARR:</t>
  </si>
  <si>
    <t>EQUIPAMIENTO BIOMEDICO</t>
  </si>
  <si>
    <t>Matriz de Consistencia entre IOARR y Expediente Técnico (Especificaciones Técnicas) del IOARR de equipamiento del  Módulo de Contingencia para Atencion Diferenciada  COVID-19 - HOSPITAL SUB-REGIONAL  DE ANDAHUAYLAS CODIGO 2485174</t>
  </si>
  <si>
    <t>“ADQUISICION DE AMBULANCIA URBANA, ESTERILIZADOR CON GENERADOR ELECTRICO DE VAPOR, ASPIRADORA DE SECRECIONES Y MONITOR DE FUNCIONES VITALES, ADEMAS DE OTROS ACTIVOS EN EL (LA) EESS HOSPITAL SUB REGIONAL DE ANDAHUAYLAS, DISTRITO DE ANDAHUAYLAS, PROVINCIA DE ANDAHUAYLAS, DEPARTAMENTO DE APURIMAC”</t>
  </si>
  <si>
    <t xml:space="preserve">ventilador mecanico </t>
  </si>
  <si>
    <t>aspiradora de secreciones base rosable</t>
  </si>
  <si>
    <t>monitor multi parametro de 7 parametros</t>
  </si>
  <si>
    <t xml:space="preserve">bomba de infusion de un canal </t>
  </si>
  <si>
    <t>desfibrilador</t>
  </si>
  <si>
    <t xml:space="preserve">cama clinica electrica </t>
  </si>
  <si>
    <t>coche de paro</t>
  </si>
  <si>
    <t>esterilizador a vapor - autoclave de 315 L</t>
  </si>
  <si>
    <t>grupo electrogeno</t>
  </si>
  <si>
    <t>lavadora electrica industrial</t>
  </si>
  <si>
    <t>ambulancia tipo III</t>
  </si>
  <si>
    <t>VENTILADOR MECÁNICO ADULTO-PEDIÁTRICO</t>
  </si>
  <si>
    <t>ASPIRADORA DE SECRECIÓN RODABLE</t>
  </si>
  <si>
    <t>MONITOR DE FUNCIONES VITALES DE 07 PARÁMETROS</t>
  </si>
  <si>
    <t>BOMBA DE INFUSION DE UN CANAL</t>
  </si>
  <si>
    <t>DESFIBRILADOR CON MONITOR, PALETAS EXTERNAS Y MARCAPASOS</t>
  </si>
  <si>
    <t>CAMA ELECTRICA PARA HOSPITALES</t>
  </si>
  <si>
    <t>COCHE DE PARO</t>
  </si>
  <si>
    <t>ESTERILIZADOR A VAPOR</t>
  </si>
  <si>
    <t>GRUPO ELECTROGENO</t>
  </si>
  <si>
    <t>LAVADORA ELÉCTRICA INDUSTRIAL</t>
  </si>
  <si>
    <t>AMBULANCIA URBANA TIPO III</t>
  </si>
  <si>
    <t xml:space="preserve">COSTO REF </t>
  </si>
  <si>
    <t>gastos generales</t>
  </si>
  <si>
    <t xml:space="preserve"> COVID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</si>
</sst>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 * #,##0.00_ ;_ * \-#,##0.00_ ;_ * &quot;-&quot;??_ ;_ @_ "/>
    <numFmt numFmtId="165" formatCode="#,##0.000"/>
    <numFmt numFmtId="166" formatCode="#,##0.00_);\-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6"/>
      <color theme="1"/>
      <name val="Arial"/>
      <family val="2"/>
    </font>
    <font>
      <sz val="6.85"/>
      <color indexed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164" fontId="3" fillId="0" borderId="0" xfId="0" applyNumberFormat="1" applyFont="1" applyAlignment="1">
      <alignment wrapText="1"/>
    </xf>
    <xf numFmtId="0" fontId="3" fillId="0" borderId="0" xfId="0" applyFont="1" applyAlignment="1">
      <alignment horizontal="left" wrapText="1"/>
    </xf>
    <xf numFmtId="164" fontId="3" fillId="0" borderId="0" xfId="1" applyFont="1" applyAlignment="1">
      <alignment wrapText="1"/>
    </xf>
    <xf numFmtId="0" fontId="3" fillId="0" borderId="1" xfId="0" applyFont="1" applyBorder="1" applyAlignment="1">
      <alignment wrapText="1"/>
    </xf>
    <xf numFmtId="43" fontId="3" fillId="0" borderId="1" xfId="0" applyNumberFormat="1" applyFont="1" applyBorder="1" applyAlignment="1">
      <alignment wrapText="1"/>
    </xf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wrapText="1"/>
    </xf>
    <xf numFmtId="164" fontId="4" fillId="2" borderId="1" xfId="1" applyFont="1" applyFill="1" applyBorder="1" applyAlignment="1">
      <alignment wrapText="1"/>
    </xf>
    <xf numFmtId="0" fontId="3" fillId="0" borderId="1" xfId="0" applyFont="1" applyBorder="1" applyAlignment="1">
      <alignment horizontal="left" wrapText="1"/>
    </xf>
    <xf numFmtId="164" fontId="3" fillId="0" borderId="1" xfId="1" applyFont="1" applyBorder="1" applyAlignment="1">
      <alignment wrapText="1"/>
    </xf>
    <xf numFmtId="164" fontId="3" fillId="0" borderId="1" xfId="0" applyNumberFormat="1" applyFont="1" applyBorder="1" applyAlignment="1">
      <alignment wrapText="1"/>
    </xf>
    <xf numFmtId="164" fontId="3" fillId="0" borderId="1" xfId="1" applyFont="1" applyFill="1" applyBorder="1" applyAlignment="1">
      <alignment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2" fillId="2" borderId="0" xfId="0" applyFont="1" applyFill="1" applyBorder="1" applyAlignment="1">
      <alignment horizontal="center" vertical="center" wrapText="1"/>
    </xf>
    <xf numFmtId="3" fontId="2" fillId="2" borderId="0" xfId="0" applyNumberFormat="1" applyFont="1" applyFill="1" applyBorder="1" applyAlignment="1">
      <alignment horizontal="center" vertical="center" wrapText="1"/>
    </xf>
    <xf numFmtId="165" fontId="2" fillId="2" borderId="0" xfId="0" applyNumberFormat="1" applyFont="1" applyFill="1" applyBorder="1" applyAlignment="1">
      <alignment horizontal="center" vertical="center" wrapText="1"/>
    </xf>
    <xf numFmtId="164" fontId="2" fillId="2" borderId="0" xfId="1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6" fillId="2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2" fontId="0" fillId="0" borderId="1" xfId="0" applyNumberFormat="1" applyBorder="1"/>
    <xf numFmtId="166" fontId="6" fillId="2" borderId="1" xfId="0" applyNumberFormat="1" applyFont="1" applyFill="1" applyBorder="1" applyAlignment="1">
      <alignment horizontal="right" vertical="center"/>
    </xf>
    <xf numFmtId="166" fontId="6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165" fontId="2" fillId="3" borderId="1" xfId="0" applyNumberFormat="1" applyFont="1" applyFill="1" applyBorder="1" applyAlignment="1">
      <alignment horizontal="center" vertical="center" wrapText="1"/>
    </xf>
    <xf numFmtId="164" fontId="2" fillId="3" borderId="1" xfId="1" applyFont="1" applyFill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view="pageBreakPreview" zoomScaleNormal="100" zoomScaleSheetLayoutView="100" workbookViewId="0">
      <selection activeCell="A18" sqref="A18:I18"/>
    </sheetView>
  </sheetViews>
  <sheetFormatPr baseColWidth="10" defaultRowHeight="12.75" x14ac:dyDescent="0.2"/>
  <cols>
    <col min="1" max="1" width="16.42578125" style="1" customWidth="1"/>
    <col min="2" max="2" width="5.140625" style="1" customWidth="1"/>
    <col min="3" max="3" width="37" style="4" customWidth="1"/>
    <col min="4" max="4" width="12" style="1" customWidth="1"/>
    <col min="5" max="5" width="36.28515625" style="1" customWidth="1"/>
    <col min="6" max="6" width="12.140625" style="1" customWidth="1"/>
    <col min="7" max="7" width="14.85546875" style="1" customWidth="1"/>
    <col min="8" max="8" width="13.140625" style="5" customWidth="1"/>
    <col min="9" max="9" width="29.85546875" style="1" customWidth="1"/>
    <col min="10" max="10" width="12.140625" style="1" bestFit="1" customWidth="1"/>
    <col min="11" max="16384" width="11.42578125" style="1"/>
  </cols>
  <sheetData>
    <row r="1" spans="1:13" ht="12.75" customHeight="1" x14ac:dyDescent="0.2">
      <c r="A1" s="26" t="s">
        <v>22</v>
      </c>
      <c r="B1" s="26"/>
      <c r="C1" s="26"/>
      <c r="D1" s="26"/>
      <c r="E1" s="26"/>
      <c r="F1" s="26"/>
      <c r="G1" s="26"/>
      <c r="H1" s="26"/>
      <c r="I1" s="26"/>
    </row>
    <row r="2" spans="1:13" x14ac:dyDescent="0.2">
      <c r="A2" s="26"/>
      <c r="B2" s="26"/>
      <c r="C2" s="26"/>
      <c r="D2" s="26"/>
      <c r="E2" s="26"/>
      <c r="F2" s="26"/>
      <c r="G2" s="26"/>
      <c r="H2" s="26"/>
      <c r="I2" s="26"/>
    </row>
    <row r="3" spans="1:13" ht="25.5" customHeight="1" x14ac:dyDescent="0.2">
      <c r="A3" s="15" t="s">
        <v>20</v>
      </c>
      <c r="B3" s="24" t="s">
        <v>23</v>
      </c>
      <c r="C3" s="24"/>
      <c r="D3" s="24"/>
      <c r="E3" s="24"/>
      <c r="F3" s="24"/>
      <c r="G3" s="24"/>
      <c r="H3" s="24"/>
      <c r="I3" s="24"/>
    </row>
    <row r="4" spans="1:13" ht="25.5" customHeight="1" x14ac:dyDescent="0.2">
      <c r="A4" s="15"/>
      <c r="B4" s="16"/>
      <c r="C4" s="16"/>
      <c r="D4" s="16"/>
      <c r="E4" s="16"/>
      <c r="F4" s="16"/>
      <c r="G4" s="16"/>
      <c r="H4" s="16"/>
      <c r="I4" s="16"/>
    </row>
    <row r="5" spans="1:13" ht="24.75" customHeight="1" x14ac:dyDescent="0.2">
      <c r="A5" s="25" t="s">
        <v>21</v>
      </c>
      <c r="B5" s="25"/>
      <c r="C5" s="25"/>
      <c r="D5" s="25"/>
      <c r="E5" s="25"/>
      <c r="F5" s="25"/>
      <c r="G5" s="25"/>
      <c r="H5" s="25"/>
      <c r="I5" s="25"/>
    </row>
    <row r="6" spans="1:13" x14ac:dyDescent="0.2">
      <c r="A6" s="40" t="s">
        <v>0</v>
      </c>
      <c r="B6" s="40" t="s">
        <v>1</v>
      </c>
      <c r="C6" s="40" t="s">
        <v>7</v>
      </c>
      <c r="D6" s="40" t="s">
        <v>2</v>
      </c>
      <c r="E6" s="40" t="s">
        <v>8</v>
      </c>
      <c r="F6" s="40" t="s">
        <v>2</v>
      </c>
      <c r="G6" s="40" t="s">
        <v>46</v>
      </c>
      <c r="H6" s="40" t="s">
        <v>10</v>
      </c>
      <c r="I6" s="40" t="s">
        <v>9</v>
      </c>
    </row>
    <row r="7" spans="1:13" ht="39.75" customHeight="1" x14ac:dyDescent="0.25">
      <c r="A7" s="29" t="s">
        <v>48</v>
      </c>
      <c r="B7" s="2">
        <v>1</v>
      </c>
      <c r="C7" s="27" t="s">
        <v>24</v>
      </c>
      <c r="D7" s="34">
        <v>2</v>
      </c>
      <c r="E7" s="27" t="s">
        <v>35</v>
      </c>
      <c r="F7" s="34">
        <v>2</v>
      </c>
      <c r="G7" s="35">
        <v>198000</v>
      </c>
      <c r="H7" s="35">
        <f>G7*F7</f>
        <v>396000</v>
      </c>
      <c r="I7" s="6"/>
    </row>
    <row r="8" spans="1:13" ht="32.25" customHeight="1" x14ac:dyDescent="0.25">
      <c r="A8" s="30"/>
      <c r="B8" s="2">
        <f>B7+1</f>
        <v>2</v>
      </c>
      <c r="C8" s="27" t="s">
        <v>25</v>
      </c>
      <c r="D8" s="34">
        <v>6</v>
      </c>
      <c r="E8" s="27" t="s">
        <v>36</v>
      </c>
      <c r="F8" s="34">
        <v>6</v>
      </c>
      <c r="G8" s="35">
        <v>7200</v>
      </c>
      <c r="H8" s="35">
        <f t="shared" ref="H8:H17" si="0">G8*F8</f>
        <v>43200</v>
      </c>
      <c r="I8" s="6"/>
    </row>
    <row r="9" spans="1:13" ht="31.5" customHeight="1" x14ac:dyDescent="0.25">
      <c r="A9" s="30"/>
      <c r="B9" s="2">
        <f t="shared" ref="B9:B17" si="1">B8+1</f>
        <v>3</v>
      </c>
      <c r="C9" s="28" t="s">
        <v>26</v>
      </c>
      <c r="D9" s="34">
        <v>3</v>
      </c>
      <c r="E9" s="32" t="s">
        <v>37</v>
      </c>
      <c r="F9" s="34">
        <v>3</v>
      </c>
      <c r="G9" s="36">
        <v>45700</v>
      </c>
      <c r="H9" s="35">
        <f t="shared" si="0"/>
        <v>137100</v>
      </c>
      <c r="I9" s="6"/>
    </row>
    <row r="10" spans="1:13" ht="15" x14ac:dyDescent="0.25">
      <c r="A10" s="30"/>
      <c r="B10" s="2">
        <f t="shared" si="1"/>
        <v>4</v>
      </c>
      <c r="C10" s="27" t="s">
        <v>27</v>
      </c>
      <c r="D10" s="34">
        <v>15</v>
      </c>
      <c r="E10" s="27" t="s">
        <v>38</v>
      </c>
      <c r="F10" s="34">
        <v>15</v>
      </c>
      <c r="G10" s="35">
        <v>5600</v>
      </c>
      <c r="H10" s="35">
        <f t="shared" si="0"/>
        <v>84000</v>
      </c>
      <c r="I10" s="6"/>
    </row>
    <row r="11" spans="1:13" ht="18" x14ac:dyDescent="0.25">
      <c r="A11" s="30"/>
      <c r="B11" s="2">
        <f t="shared" si="1"/>
        <v>5</v>
      </c>
      <c r="C11" s="27" t="s">
        <v>28</v>
      </c>
      <c r="D11" s="34">
        <v>2</v>
      </c>
      <c r="E11" s="33" t="s">
        <v>39</v>
      </c>
      <c r="F11" s="34">
        <v>2</v>
      </c>
      <c r="G11" s="35">
        <v>22685</v>
      </c>
      <c r="H11" s="35">
        <f t="shared" si="0"/>
        <v>45370</v>
      </c>
      <c r="I11" s="6"/>
      <c r="M11" s="3"/>
    </row>
    <row r="12" spans="1:13" ht="15" x14ac:dyDescent="0.25">
      <c r="A12" s="30"/>
      <c r="B12" s="2">
        <f t="shared" si="1"/>
        <v>6</v>
      </c>
      <c r="C12" s="27" t="s">
        <v>29</v>
      </c>
      <c r="D12" s="34">
        <v>7</v>
      </c>
      <c r="E12" s="27" t="s">
        <v>40</v>
      </c>
      <c r="F12" s="34">
        <v>7</v>
      </c>
      <c r="G12" s="35">
        <v>19744</v>
      </c>
      <c r="H12" s="35">
        <f t="shared" si="0"/>
        <v>138208</v>
      </c>
      <c r="I12" s="7"/>
    </row>
    <row r="13" spans="1:13" ht="15" x14ac:dyDescent="0.25">
      <c r="A13" s="30"/>
      <c r="B13" s="2">
        <f t="shared" si="1"/>
        <v>7</v>
      </c>
      <c r="C13" s="27" t="s">
        <v>30</v>
      </c>
      <c r="D13" s="34">
        <v>2</v>
      </c>
      <c r="E13" s="27" t="s">
        <v>41</v>
      </c>
      <c r="F13" s="34">
        <v>2</v>
      </c>
      <c r="G13" s="35">
        <v>2700</v>
      </c>
      <c r="H13" s="35">
        <f t="shared" si="0"/>
        <v>5400</v>
      </c>
      <c r="I13" s="6"/>
    </row>
    <row r="14" spans="1:13" ht="15" x14ac:dyDescent="0.25">
      <c r="A14" s="30"/>
      <c r="B14" s="2">
        <f t="shared" si="1"/>
        <v>8</v>
      </c>
      <c r="C14" s="28" t="s">
        <v>31</v>
      </c>
      <c r="D14" s="34">
        <v>1</v>
      </c>
      <c r="E14" s="28" t="s">
        <v>42</v>
      </c>
      <c r="F14" s="34">
        <v>1</v>
      </c>
      <c r="G14" s="36">
        <v>410000</v>
      </c>
      <c r="H14" s="35">
        <f t="shared" si="0"/>
        <v>410000</v>
      </c>
      <c r="I14" s="6"/>
    </row>
    <row r="15" spans="1:13" ht="15" x14ac:dyDescent="0.25">
      <c r="A15" s="30"/>
      <c r="B15" s="2">
        <f t="shared" si="1"/>
        <v>9</v>
      </c>
      <c r="C15" s="28" t="s">
        <v>32</v>
      </c>
      <c r="D15" s="34">
        <v>1</v>
      </c>
      <c r="E15" s="28" t="s">
        <v>43</v>
      </c>
      <c r="F15" s="34">
        <v>1</v>
      </c>
      <c r="G15" s="36">
        <v>152810</v>
      </c>
      <c r="H15" s="35">
        <f t="shared" si="0"/>
        <v>152810</v>
      </c>
      <c r="I15" s="6"/>
    </row>
    <row r="16" spans="1:13" ht="15" x14ac:dyDescent="0.25">
      <c r="A16" s="30"/>
      <c r="B16" s="2">
        <f t="shared" si="1"/>
        <v>10</v>
      </c>
      <c r="C16" s="28" t="s">
        <v>33</v>
      </c>
      <c r="D16" s="34">
        <v>1</v>
      </c>
      <c r="E16" s="28" t="s">
        <v>44</v>
      </c>
      <c r="F16" s="34">
        <v>1</v>
      </c>
      <c r="G16" s="36">
        <v>355000</v>
      </c>
      <c r="H16" s="35">
        <f t="shared" si="0"/>
        <v>355000</v>
      </c>
      <c r="I16" s="6"/>
    </row>
    <row r="17" spans="1:10" ht="15" x14ac:dyDescent="0.25">
      <c r="A17" s="31"/>
      <c r="B17" s="2">
        <f t="shared" si="1"/>
        <v>11</v>
      </c>
      <c r="C17" s="28" t="s">
        <v>34</v>
      </c>
      <c r="D17" s="34">
        <v>1</v>
      </c>
      <c r="E17" s="28" t="s">
        <v>45</v>
      </c>
      <c r="F17" s="34">
        <v>1</v>
      </c>
      <c r="G17" s="36">
        <v>420000</v>
      </c>
      <c r="H17" s="35">
        <f t="shared" si="0"/>
        <v>420000</v>
      </c>
      <c r="I17" s="6"/>
    </row>
    <row r="18" spans="1:10" x14ac:dyDescent="0.2">
      <c r="A18" s="41" t="s">
        <v>3</v>
      </c>
      <c r="B18" s="42"/>
      <c r="C18" s="43"/>
      <c r="D18" s="44">
        <f>SUM(D7:D17)</f>
        <v>41</v>
      </c>
      <c r="E18" s="45"/>
      <c r="F18" s="44">
        <f>SUM(F7:F17)</f>
        <v>41</v>
      </c>
      <c r="G18" s="46"/>
      <c r="H18" s="46">
        <f>SUM(H7:H17)</f>
        <v>2187088</v>
      </c>
      <c r="I18" s="39"/>
      <c r="J18" s="3"/>
    </row>
    <row r="19" spans="1:10" x14ac:dyDescent="0.2">
      <c r="A19" s="18"/>
      <c r="B19" s="18"/>
      <c r="C19" s="18"/>
      <c r="D19" s="19"/>
      <c r="E19" s="20"/>
      <c r="F19" s="19"/>
      <c r="G19" s="21"/>
      <c r="H19" s="21"/>
      <c r="I19" s="17"/>
      <c r="J19" s="3"/>
    </row>
    <row r="20" spans="1:10" x14ac:dyDescent="0.2">
      <c r="A20" s="4"/>
      <c r="B20" s="4"/>
      <c r="D20" s="4"/>
      <c r="E20" s="4"/>
      <c r="F20" s="4"/>
      <c r="G20" s="4"/>
      <c r="H20" s="4"/>
    </row>
    <row r="21" spans="1:10" ht="25.5" customHeight="1" x14ac:dyDescent="0.2">
      <c r="C21" s="23" t="s">
        <v>15</v>
      </c>
      <c r="D21" s="23"/>
      <c r="E21" s="23"/>
      <c r="F21" s="23"/>
    </row>
    <row r="22" spans="1:10" x14ac:dyDescent="0.2">
      <c r="C22" s="1"/>
    </row>
    <row r="23" spans="1:10" x14ac:dyDescent="0.2">
      <c r="C23" s="38" t="s">
        <v>11</v>
      </c>
      <c r="D23" s="39" t="s">
        <v>13</v>
      </c>
      <c r="E23" s="39" t="s">
        <v>12</v>
      </c>
      <c r="F23" s="39" t="s">
        <v>13</v>
      </c>
    </row>
    <row r="24" spans="1:10" x14ac:dyDescent="0.2">
      <c r="C24" s="11" t="s">
        <v>4</v>
      </c>
      <c r="D24" s="12">
        <v>21870.880000000001</v>
      </c>
      <c r="E24" s="8" t="s">
        <v>4</v>
      </c>
      <c r="F24" s="10">
        <f>D24</f>
        <v>21870.880000000001</v>
      </c>
    </row>
    <row r="25" spans="1:10" x14ac:dyDescent="0.2">
      <c r="C25" s="11" t="s">
        <v>5</v>
      </c>
      <c r="D25" s="12">
        <v>21870.880000000001</v>
      </c>
      <c r="E25" s="8" t="s">
        <v>5</v>
      </c>
      <c r="F25" s="10">
        <f t="shared" ref="F25:F26" si="2">D25</f>
        <v>21870.880000000001</v>
      </c>
    </row>
    <row r="26" spans="1:10" x14ac:dyDescent="0.2">
      <c r="C26" s="6" t="s">
        <v>6</v>
      </c>
      <c r="D26" s="12">
        <v>13122.528</v>
      </c>
      <c r="E26" s="9" t="s">
        <v>6</v>
      </c>
      <c r="F26" s="10">
        <f t="shared" si="2"/>
        <v>13122.528</v>
      </c>
    </row>
    <row r="27" spans="1:10" x14ac:dyDescent="0.2">
      <c r="C27" s="11" t="s">
        <v>14</v>
      </c>
      <c r="D27" s="14">
        <f>SUM(D24:D26)</f>
        <v>56864.288</v>
      </c>
      <c r="E27" s="6"/>
      <c r="F27" s="13">
        <f>SUM(F24:F26)</f>
        <v>56864.288</v>
      </c>
    </row>
    <row r="29" spans="1:10" ht="25.5" customHeight="1" x14ac:dyDescent="0.2">
      <c r="C29" s="23" t="s">
        <v>16</v>
      </c>
      <c r="D29" s="23"/>
      <c r="E29" s="23"/>
      <c r="F29" s="23"/>
    </row>
    <row r="31" spans="1:10" x14ac:dyDescent="0.2">
      <c r="C31" s="38" t="s">
        <v>11</v>
      </c>
      <c r="D31" s="39" t="s">
        <v>13</v>
      </c>
      <c r="E31" s="39" t="s">
        <v>12</v>
      </c>
      <c r="F31" s="39" t="s">
        <v>13</v>
      </c>
    </row>
    <row r="32" spans="1:10" x14ac:dyDescent="0.2">
      <c r="C32" s="11" t="s">
        <v>17</v>
      </c>
      <c r="D32" s="13">
        <f>+H18</f>
        <v>2187088</v>
      </c>
      <c r="E32" s="11" t="s">
        <v>17</v>
      </c>
      <c r="F32" s="13">
        <f>+H18</f>
        <v>2187088</v>
      </c>
    </row>
    <row r="33" spans="3:9" x14ac:dyDescent="0.2">
      <c r="C33" s="11" t="s">
        <v>47</v>
      </c>
      <c r="D33" s="13">
        <v>43741.760000000002</v>
      </c>
      <c r="E33" s="11" t="s">
        <v>47</v>
      </c>
      <c r="F33" s="13">
        <v>43741.760000000002</v>
      </c>
    </row>
    <row r="34" spans="3:9" x14ac:dyDescent="0.2">
      <c r="C34" s="11" t="s">
        <v>18</v>
      </c>
      <c r="D34" s="13">
        <f>+D27</f>
        <v>56864.288</v>
      </c>
      <c r="E34" s="11" t="s">
        <v>18</v>
      </c>
      <c r="F34" s="13">
        <f>+F27</f>
        <v>56864.288</v>
      </c>
    </row>
    <row r="35" spans="3:9" x14ac:dyDescent="0.2">
      <c r="C35" s="37" t="s">
        <v>19</v>
      </c>
      <c r="D35" s="13">
        <f>SUM(D32:D34)</f>
        <v>2287694.048</v>
      </c>
      <c r="E35" s="11" t="s">
        <v>19</v>
      </c>
      <c r="F35" s="22">
        <f>SUM(F32:F34)</f>
        <v>2287694.048</v>
      </c>
    </row>
    <row r="38" spans="3:9" x14ac:dyDescent="0.2">
      <c r="I38" s="3"/>
    </row>
    <row r="40" spans="3:9" x14ac:dyDescent="0.2">
      <c r="I40" s="3"/>
    </row>
  </sheetData>
  <mergeCells count="7">
    <mergeCell ref="A1:I2"/>
    <mergeCell ref="A7:A17"/>
    <mergeCell ref="C21:F21"/>
    <mergeCell ref="C29:F29"/>
    <mergeCell ref="B3:I3"/>
    <mergeCell ref="A5:I5"/>
    <mergeCell ref="A18:C18"/>
  </mergeCells>
  <pageMargins left="0.70866141732283472" right="0.70866141732283472" top="0.74803149606299213" bottom="0.74803149606299213" header="0.31496062992125984" footer="0.31496062992125984"/>
  <pageSetup paperSize="9" scale="74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Consistencia HGDV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MARIZOL</cp:lastModifiedBy>
  <cp:lastPrinted>2020-04-03T02:53:36Z</cp:lastPrinted>
  <dcterms:created xsi:type="dcterms:W3CDTF">2020-04-03T00:26:37Z</dcterms:created>
  <dcterms:modified xsi:type="dcterms:W3CDTF">2020-04-10T19:33:19Z</dcterms:modified>
</cp:coreProperties>
</file>