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2240" windowHeight="9240"/>
  </bookViews>
  <sheets>
    <sheet name="Hoja4" sheetId="6" r:id="rId1"/>
    <sheet name="Hoja1" sheetId="7" r:id="rId2"/>
  </sheets>
  <definedNames>
    <definedName name="_xlnm._FilterDatabase" localSheetId="0" hidden="1">Hoja4!$A$4:$N$43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6" l="1"/>
  <c r="B6" i="6" l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H21" i="6"/>
  <c r="H42" i="6" l="1"/>
  <c r="D23" i="7" l="1"/>
  <c r="E55" i="7" l="1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56" i="7" l="1"/>
  <c r="E60" i="7" s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20" i="6"/>
  <c r="H36" i="6" l="1"/>
  <c r="H43" i="6" s="1"/>
</calcChain>
</file>

<file path=xl/sharedStrings.xml><?xml version="1.0" encoding="utf-8"?>
<sst xmlns="http://schemas.openxmlformats.org/spreadsheetml/2006/main" count="234" uniqueCount="93">
  <si>
    <t xml:space="preserve">UNIDAD DE MEDIDA </t>
  </si>
  <si>
    <t>CANTIDAD</t>
  </si>
  <si>
    <t>Unidad</t>
  </si>
  <si>
    <t xml:space="preserve">Unidad </t>
  </si>
  <si>
    <t>unidad</t>
  </si>
  <si>
    <t>Sub Total</t>
  </si>
  <si>
    <t>UCI COVID 19</t>
  </si>
  <si>
    <t>Equipos de aspiración rodable</t>
  </si>
  <si>
    <t>Ventilador mecánico avanzado adulto pediatrico</t>
  </si>
  <si>
    <t>Coche de paro equipado</t>
  </si>
  <si>
    <t>Camas multiproposito para hospitalizacion</t>
  </si>
  <si>
    <t>Camilla fija para evaluacion del paciente</t>
  </si>
  <si>
    <t xml:space="preserve">Camilla telescopica con Camara de bioseguridad para transporte de pacientes infectocontagiosos  </t>
  </si>
  <si>
    <t>Taburete alto para toma de muestra</t>
  </si>
  <si>
    <t>Monitor de 8 parametros</t>
  </si>
  <si>
    <t>Oximetro de pulso adulto</t>
  </si>
  <si>
    <t xml:space="preserve">equipo de computo </t>
  </si>
  <si>
    <t>Silla de toma de muestra para paciente</t>
  </si>
  <si>
    <t>Desfibrilador  con monitor y paletas externas</t>
  </si>
  <si>
    <t>electro cardiografo de 3 canales</t>
  </si>
  <si>
    <t>Laringoscopio de fibra optica</t>
  </si>
  <si>
    <t>AREAS</t>
  </si>
  <si>
    <t>Equipo de rayos X portatil</t>
  </si>
  <si>
    <t>Analizador de gases arteriales y electrolitos</t>
  </si>
  <si>
    <t>EQUIPOS</t>
  </si>
  <si>
    <t>COSTO REF</t>
  </si>
  <si>
    <t>N°</t>
  </si>
  <si>
    <t>Laboratorio de Biología Molecular</t>
  </si>
  <si>
    <t>Equipo Automatizado de Biología Molecular</t>
  </si>
  <si>
    <t>Cabina de Flujo Laminar</t>
  </si>
  <si>
    <t>Agitador Vortex</t>
  </si>
  <si>
    <t>Equipo de Aire acondicionado</t>
  </si>
  <si>
    <t>Taburete de Laboratorio</t>
  </si>
  <si>
    <t>Incubadora Neonatal para UCI</t>
  </si>
  <si>
    <t>Ventilador mecánico avanzado neonatal</t>
  </si>
  <si>
    <t>Impresora multifuncional</t>
  </si>
  <si>
    <t>Equipo de Tomografia por Impedancia Portatil</t>
  </si>
  <si>
    <t>Camas multiproposito tipo UCI</t>
  </si>
  <si>
    <t>Ambulancia equipada tipo III</t>
  </si>
  <si>
    <t>Triaje COVID</t>
  </si>
  <si>
    <t>Toma de Muestra</t>
  </si>
  <si>
    <t>Bomba de Infusion de un canal</t>
  </si>
  <si>
    <t>Monitor multiparametro de 6 parametros</t>
  </si>
  <si>
    <t>Transporte de paciente infecto contagioso (refcon COVID)</t>
  </si>
  <si>
    <t>Hospitalizacion varones, mujeres y pediatricos</t>
  </si>
  <si>
    <t>EXPEDIENTE TECNICO</t>
  </si>
  <si>
    <t>SUPERVISIÓN</t>
  </si>
  <si>
    <t>LIQUIDACIÓN</t>
  </si>
  <si>
    <t xml:space="preserve">IOARR COVID 2019 </t>
  </si>
  <si>
    <t>EQUIIPOS Y MOBILIARIO PREVISTOS POR MINSA</t>
  </si>
  <si>
    <t>SITUACION ACTUAL</t>
  </si>
  <si>
    <t>Monitor  de funciones vitales de 8 parametros</t>
  </si>
  <si>
    <t>Ventilador Volumetrico + PCV avanzado</t>
  </si>
  <si>
    <t>Electrocardiografo de 3 canales</t>
  </si>
  <si>
    <t>Aspirador</t>
  </si>
  <si>
    <t>Ventilador de transporte</t>
  </si>
  <si>
    <t>Camas para hospitalizacion</t>
  </si>
  <si>
    <t>Cama camilla para recuperacion emergencia UCI</t>
  </si>
  <si>
    <t xml:space="preserve">Nebulizador </t>
  </si>
  <si>
    <t>INFRAESTRUCTURA Y EQUIPAMIENTO D.U. Nº 026-2020</t>
  </si>
  <si>
    <t xml:space="preserve">COSTO UNITARIO </t>
  </si>
  <si>
    <t>COSTO TOTAL</t>
  </si>
  <si>
    <t>Acondicionamiento de Infraestructura</t>
  </si>
  <si>
    <t>Camas camilla multiproposito</t>
  </si>
  <si>
    <t>Colchones antiescara</t>
  </si>
  <si>
    <t>Refrigeradora para conservacion de biologicos</t>
  </si>
  <si>
    <t>COSTO DE EXPEDIENTE TECNICO</t>
  </si>
  <si>
    <t>COSTO DE SUPERVISIÓN</t>
  </si>
  <si>
    <t>COSTO DE LIQUIDACIÓN</t>
  </si>
  <si>
    <t>En proceso</t>
  </si>
  <si>
    <t>Entregado</t>
  </si>
  <si>
    <t>En espera</t>
  </si>
  <si>
    <t>Total</t>
  </si>
  <si>
    <t>IOARR IOAAR N° 2485224</t>
  </si>
  <si>
    <t>RESUMEN RPRESUPUESTAL GENERAL  DE IOARR- ESTADO D EEMERGENCIA NACIONAL 
CODIGO UNICO DE INVERSIONES  Nª 2485224</t>
  </si>
  <si>
    <t>COSTO DIRECTO</t>
  </si>
  <si>
    <t>RESPONSABLE TECNICO</t>
  </si>
  <si>
    <t>ASISTENTE ADMINISTRATIVO</t>
  </si>
  <si>
    <t>COSTES</t>
  </si>
  <si>
    <t>Clasificador de Gastos</t>
  </si>
  <si>
    <t>2 . 6 . 3 2 . 3 1</t>
  </si>
  <si>
    <t>2 . 6 . 3 2 . 4 1</t>
  </si>
  <si>
    <t xml:space="preserve">Camilla telescopica para transporte de paciente </t>
  </si>
  <si>
    <t>Cabina de seguridad biologica- camara de bioseguridad- camara de trasnporte y ailamiento</t>
  </si>
  <si>
    <t xml:space="preserve">IOARR COVID-19  </t>
  </si>
  <si>
    <t>2 . 6 . 3 2 . 4 2</t>
  </si>
  <si>
    <t>2.6. 3  1. 1  1</t>
  </si>
  <si>
    <t>2.6. 3  2. 9  1</t>
  </si>
  <si>
    <t>2. 6. 8. 1. 3. 1</t>
  </si>
  <si>
    <t>2. 6. 8. 1. 4. 1</t>
  </si>
  <si>
    <t>Extractor de aire con filtros EPA</t>
  </si>
  <si>
    <t>Tiempo de Entrega</t>
  </si>
  <si>
    <t xml:space="preserve">Video Laringoscopio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</si>
</sst>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* #,##0.00_-;\-* #,##0.00_-;_-* &quot;-&quot;??_-;_-@_-"/>
    <numFmt numFmtId="165" formatCode="#,##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43" fontId="3" fillId="0" borderId="0" xfId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43" fontId="4" fillId="3" borderId="1" xfId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3" fontId="3" fillId="0" borderId="0" xfId="0" applyNumberFormat="1" applyFont="1" applyAlignment="1">
      <alignment wrapText="1"/>
    </xf>
    <xf numFmtId="0" fontId="4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justify" vertical="center" wrapText="1"/>
    </xf>
    <xf numFmtId="165" fontId="6" fillId="3" borderId="1" xfId="0" applyNumberFormat="1" applyFont="1" applyFill="1" applyBorder="1" applyAlignment="1">
      <alignment horizontal="center" vertical="center" wrapText="1"/>
    </xf>
    <xf numFmtId="43" fontId="6" fillId="3" borderId="1" xfId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 wrapText="1"/>
    </xf>
    <xf numFmtId="0" fontId="0" fillId="0" borderId="1" xfId="0" applyBorder="1"/>
    <xf numFmtId="0" fontId="4" fillId="3" borderId="1" xfId="0" applyFont="1" applyFill="1" applyBorder="1" applyAlignment="1" applyProtection="1">
      <alignment wrapText="1"/>
      <protection locked="0"/>
    </xf>
    <xf numFmtId="0" fontId="6" fillId="3" borderId="1" xfId="0" applyFont="1" applyFill="1" applyBorder="1" applyAlignment="1">
      <alignment horizontal="center" vertical="center" wrapText="1"/>
    </xf>
    <xf numFmtId="43" fontId="3" fillId="3" borderId="1" xfId="1" applyFont="1" applyFill="1" applyBorder="1" applyAlignment="1">
      <alignment horizontal="center" vertical="center" wrapText="1"/>
    </xf>
    <xf numFmtId="43" fontId="7" fillId="0" borderId="1" xfId="0" applyNumberFormat="1" applyFont="1" applyBorder="1"/>
    <xf numFmtId="0" fontId="4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2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43" fontId="8" fillId="3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wrapText="1"/>
    </xf>
    <xf numFmtId="43" fontId="4" fillId="3" borderId="1" xfId="1" applyFont="1" applyFill="1" applyBorder="1" applyAlignment="1">
      <alignment wrapText="1"/>
    </xf>
    <xf numFmtId="43" fontId="0" fillId="0" borderId="1" xfId="0" applyNumberForma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4" fillId="3" borderId="1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wrapText="1"/>
    </xf>
    <xf numFmtId="43" fontId="6" fillId="3" borderId="1" xfId="1" applyFont="1" applyFill="1" applyBorder="1" applyAlignment="1">
      <alignment wrapText="1"/>
    </xf>
    <xf numFmtId="49" fontId="0" fillId="0" borderId="1" xfId="0" applyNumberFormat="1" applyBorder="1"/>
    <xf numFmtId="0" fontId="2" fillId="0" borderId="0" xfId="0" applyFont="1" applyAlignment="1">
      <alignment horizont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4" fillId="4" borderId="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3" fontId="4" fillId="4" borderId="1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justify" vertical="center" wrapText="1"/>
    </xf>
    <xf numFmtId="49" fontId="0" fillId="4" borderId="1" xfId="0" applyNumberFormat="1" applyFill="1" applyBorder="1"/>
    <xf numFmtId="0" fontId="4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4" fillId="5" borderId="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43" fontId="4" fillId="5" borderId="1" xfId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43" fontId="4" fillId="3" borderId="0" xfId="1" applyFont="1" applyFill="1" applyBorder="1" applyAlignment="1">
      <alignment horizontal="center" vertical="center" wrapText="1"/>
    </xf>
    <xf numFmtId="43" fontId="4" fillId="5" borderId="0" xfId="1" applyFont="1" applyFill="1" applyBorder="1" applyAlignment="1">
      <alignment horizontal="center" vertical="center" wrapText="1"/>
    </xf>
    <xf numFmtId="43" fontId="4" fillId="4" borderId="0" xfId="1" applyFont="1" applyFill="1" applyBorder="1" applyAlignment="1">
      <alignment horizontal="center" vertical="center" wrapText="1"/>
    </xf>
    <xf numFmtId="43" fontId="6" fillId="3" borderId="0" xfId="1" applyFont="1" applyFill="1" applyBorder="1" applyAlignment="1">
      <alignment horizontal="center" vertical="center" wrapText="1"/>
    </xf>
    <xf numFmtId="43" fontId="4" fillId="3" borderId="0" xfId="1" applyFont="1" applyFill="1" applyBorder="1" applyAlignment="1">
      <alignment wrapText="1"/>
    </xf>
    <xf numFmtId="43" fontId="6" fillId="3" borderId="0" xfId="1" applyFont="1" applyFill="1" applyBorder="1" applyAlignment="1">
      <alignment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view="pageBreakPreview" zoomScale="80" zoomScaleNormal="100" zoomScaleSheetLayoutView="80" workbookViewId="0">
      <selection activeCell="G13" sqref="G13"/>
    </sheetView>
  </sheetViews>
  <sheetFormatPr baseColWidth="10" defaultRowHeight="12.75" x14ac:dyDescent="0.2"/>
  <cols>
    <col min="1" max="1" width="13.7109375" style="1" customWidth="1"/>
    <col min="2" max="2" width="5.140625" style="1" customWidth="1"/>
    <col min="3" max="3" width="43.5703125" style="2" customWidth="1"/>
    <col min="4" max="4" width="13.7109375" style="2" customWidth="1"/>
    <col min="5" max="5" width="9.5703125" style="1" customWidth="1"/>
    <col min="6" max="6" width="9.7109375" style="1" customWidth="1"/>
    <col min="7" max="7" width="13.28515625" style="1" customWidth="1"/>
    <col min="8" max="9" width="18.5703125" style="3" customWidth="1"/>
    <col min="10" max="10" width="29.85546875" style="1" customWidth="1"/>
    <col min="11" max="11" width="12.140625" style="1" bestFit="1" customWidth="1"/>
    <col min="12" max="16384" width="11.42578125" style="1"/>
  </cols>
  <sheetData>
    <row r="1" spans="1:14" ht="12.75" customHeight="1" x14ac:dyDescent="0.2">
      <c r="A1" s="67" t="s">
        <v>74</v>
      </c>
      <c r="B1" s="67"/>
      <c r="C1" s="67"/>
      <c r="D1" s="67"/>
      <c r="E1" s="67"/>
      <c r="F1" s="67"/>
      <c r="G1" s="67"/>
      <c r="H1" s="67"/>
      <c r="I1" s="43"/>
    </row>
    <row r="2" spans="1:14" x14ac:dyDescent="0.2">
      <c r="A2" s="67"/>
      <c r="B2" s="67"/>
      <c r="C2" s="67"/>
      <c r="D2" s="67"/>
      <c r="E2" s="67"/>
      <c r="F2" s="67"/>
      <c r="G2" s="67"/>
      <c r="H2" s="67"/>
      <c r="I2" s="43"/>
    </row>
    <row r="4" spans="1:14" ht="38.25" x14ac:dyDescent="0.2">
      <c r="A4" s="8" t="s">
        <v>21</v>
      </c>
      <c r="B4" s="8" t="s">
        <v>26</v>
      </c>
      <c r="C4" s="7" t="s">
        <v>24</v>
      </c>
      <c r="D4" s="8" t="s">
        <v>79</v>
      </c>
      <c r="E4" s="7" t="s">
        <v>0</v>
      </c>
      <c r="F4" s="7" t="s">
        <v>1</v>
      </c>
      <c r="G4" s="8" t="s">
        <v>25</v>
      </c>
      <c r="H4" s="7" t="s">
        <v>84</v>
      </c>
      <c r="I4" s="73" t="s">
        <v>91</v>
      </c>
    </row>
    <row r="5" spans="1:14" ht="25.5" customHeight="1" x14ac:dyDescent="0.25">
      <c r="A5" s="57" t="s">
        <v>6</v>
      </c>
      <c r="B5" s="4">
        <v>1</v>
      </c>
      <c r="C5" s="39" t="s">
        <v>8</v>
      </c>
      <c r="D5" s="21" t="s">
        <v>85</v>
      </c>
      <c r="E5" s="10" t="s">
        <v>2</v>
      </c>
      <c r="F5" s="4">
        <v>5</v>
      </c>
      <c r="G5" s="5">
        <v>190000</v>
      </c>
      <c r="H5" s="5">
        <f t="shared" ref="H5:H35" si="0">F5*G5</f>
        <v>950000</v>
      </c>
      <c r="I5" s="74"/>
    </row>
    <row r="6" spans="1:14" ht="15" x14ac:dyDescent="0.25">
      <c r="A6" s="58"/>
      <c r="B6" s="4">
        <f>B5+1</f>
        <v>2</v>
      </c>
      <c r="C6" s="39" t="s">
        <v>22</v>
      </c>
      <c r="D6" s="21" t="s">
        <v>85</v>
      </c>
      <c r="E6" s="10" t="s">
        <v>2</v>
      </c>
      <c r="F6" s="4">
        <v>1</v>
      </c>
      <c r="G6" s="5">
        <v>330000</v>
      </c>
      <c r="H6" s="5">
        <f t="shared" si="0"/>
        <v>330000</v>
      </c>
      <c r="I6" s="74"/>
    </row>
    <row r="7" spans="1:14" ht="15" x14ac:dyDescent="0.25">
      <c r="A7" s="58"/>
      <c r="B7" s="4">
        <f t="shared" ref="B7:B35" si="1">B6+1</f>
        <v>3</v>
      </c>
      <c r="C7" s="39" t="s">
        <v>36</v>
      </c>
      <c r="D7" s="21" t="s">
        <v>85</v>
      </c>
      <c r="E7" s="10" t="s">
        <v>2</v>
      </c>
      <c r="F7" s="4">
        <v>1</v>
      </c>
      <c r="G7" s="5">
        <v>250000</v>
      </c>
      <c r="H7" s="5">
        <f t="shared" si="0"/>
        <v>250000</v>
      </c>
      <c r="I7" s="74"/>
    </row>
    <row r="8" spans="1:14" ht="15" x14ac:dyDescent="0.25">
      <c r="A8" s="58"/>
      <c r="B8" s="4">
        <f t="shared" si="1"/>
        <v>4</v>
      </c>
      <c r="C8" s="39" t="s">
        <v>7</v>
      </c>
      <c r="D8" s="21" t="s">
        <v>85</v>
      </c>
      <c r="E8" s="10" t="s">
        <v>2</v>
      </c>
      <c r="F8" s="4">
        <v>8</v>
      </c>
      <c r="G8" s="5">
        <v>7800</v>
      </c>
      <c r="H8" s="5">
        <f t="shared" si="0"/>
        <v>62400</v>
      </c>
      <c r="I8" s="74"/>
    </row>
    <row r="9" spans="1:14" ht="15" x14ac:dyDescent="0.25">
      <c r="A9" s="58"/>
      <c r="B9" s="4">
        <f t="shared" si="1"/>
        <v>5</v>
      </c>
      <c r="C9" s="39" t="s">
        <v>14</v>
      </c>
      <c r="D9" s="21" t="s">
        <v>85</v>
      </c>
      <c r="E9" s="10" t="s">
        <v>2</v>
      </c>
      <c r="F9" s="4">
        <v>5</v>
      </c>
      <c r="G9" s="5">
        <v>60000</v>
      </c>
      <c r="H9" s="5">
        <f t="shared" si="0"/>
        <v>300000</v>
      </c>
      <c r="I9" s="74"/>
      <c r="N9" s="9"/>
    </row>
    <row r="10" spans="1:14" x14ac:dyDescent="0.2">
      <c r="A10" s="58"/>
      <c r="B10" s="4">
        <f t="shared" si="1"/>
        <v>6</v>
      </c>
      <c r="C10" s="39" t="s">
        <v>37</v>
      </c>
      <c r="D10" s="39" t="s">
        <v>81</v>
      </c>
      <c r="E10" s="10" t="s">
        <v>2</v>
      </c>
      <c r="F10" s="4">
        <v>4</v>
      </c>
      <c r="G10" s="5">
        <v>27850</v>
      </c>
      <c r="H10" s="5">
        <f t="shared" si="0"/>
        <v>111400</v>
      </c>
      <c r="I10" s="74"/>
      <c r="J10" s="6"/>
    </row>
    <row r="11" spans="1:14" ht="15" x14ac:dyDescent="0.25">
      <c r="A11" s="58"/>
      <c r="B11" s="4">
        <f t="shared" si="1"/>
        <v>7</v>
      </c>
      <c r="C11" s="39" t="s">
        <v>19</v>
      </c>
      <c r="D11" s="21" t="s">
        <v>85</v>
      </c>
      <c r="E11" s="10" t="s">
        <v>2</v>
      </c>
      <c r="F11" s="4">
        <v>1</v>
      </c>
      <c r="G11" s="5">
        <v>9800</v>
      </c>
      <c r="H11" s="5">
        <f t="shared" si="0"/>
        <v>9800</v>
      </c>
      <c r="I11" s="74"/>
    </row>
    <row r="12" spans="1:14" x14ac:dyDescent="0.2">
      <c r="A12" s="58"/>
      <c r="B12" s="4">
        <f t="shared" si="1"/>
        <v>8</v>
      </c>
      <c r="C12" s="39" t="s">
        <v>9</v>
      </c>
      <c r="D12" s="39" t="s">
        <v>81</v>
      </c>
      <c r="E12" s="10" t="s">
        <v>2</v>
      </c>
      <c r="F12" s="4">
        <v>2</v>
      </c>
      <c r="G12" s="5">
        <v>35000</v>
      </c>
      <c r="H12" s="5">
        <f t="shared" si="0"/>
        <v>70000</v>
      </c>
      <c r="I12" s="74"/>
    </row>
    <row r="13" spans="1:14" ht="15" x14ac:dyDescent="0.25">
      <c r="A13" s="58"/>
      <c r="B13" s="4">
        <f t="shared" si="1"/>
        <v>9</v>
      </c>
      <c r="C13" s="51" t="s">
        <v>92</v>
      </c>
      <c r="D13" s="52" t="s">
        <v>85</v>
      </c>
      <c r="E13" s="53" t="s">
        <v>2</v>
      </c>
      <c r="F13" s="54">
        <v>3</v>
      </c>
      <c r="G13" s="55">
        <v>750</v>
      </c>
      <c r="H13" s="55">
        <f t="shared" si="0"/>
        <v>2250</v>
      </c>
      <c r="I13" s="75"/>
    </row>
    <row r="14" spans="1:14" ht="15" x14ac:dyDescent="0.25">
      <c r="A14" s="58"/>
      <c r="B14" s="4">
        <f t="shared" si="1"/>
        <v>10</v>
      </c>
      <c r="C14" s="39" t="s">
        <v>18</v>
      </c>
      <c r="D14" s="21" t="s">
        <v>85</v>
      </c>
      <c r="E14" s="10" t="s">
        <v>2</v>
      </c>
      <c r="F14" s="4">
        <v>1</v>
      </c>
      <c r="G14" s="5">
        <v>25000</v>
      </c>
      <c r="H14" s="5">
        <f t="shared" si="0"/>
        <v>25000</v>
      </c>
      <c r="I14" s="74"/>
    </row>
    <row r="15" spans="1:14" ht="15" x14ac:dyDescent="0.25">
      <c r="A15" s="58"/>
      <c r="B15" s="4">
        <f t="shared" si="1"/>
        <v>11</v>
      </c>
      <c r="C15" s="39" t="s">
        <v>33</v>
      </c>
      <c r="D15" s="21" t="s">
        <v>85</v>
      </c>
      <c r="E15" s="10" t="s">
        <v>2</v>
      </c>
      <c r="F15" s="4">
        <v>1</v>
      </c>
      <c r="G15" s="5">
        <v>130000</v>
      </c>
      <c r="H15" s="5">
        <f t="shared" si="0"/>
        <v>130000</v>
      </c>
      <c r="I15" s="74"/>
    </row>
    <row r="16" spans="1:14" ht="15" x14ac:dyDescent="0.25">
      <c r="A16" s="58"/>
      <c r="B16" s="4">
        <f t="shared" si="1"/>
        <v>12</v>
      </c>
      <c r="C16" s="39" t="s">
        <v>34</v>
      </c>
      <c r="D16" s="21" t="s">
        <v>85</v>
      </c>
      <c r="E16" s="10" t="s">
        <v>2</v>
      </c>
      <c r="F16" s="4">
        <v>1</v>
      </c>
      <c r="G16" s="5">
        <v>180000</v>
      </c>
      <c r="H16" s="5">
        <f t="shared" si="0"/>
        <v>180000</v>
      </c>
      <c r="I16" s="74"/>
    </row>
    <row r="17" spans="1:9" ht="15" x14ac:dyDescent="0.25">
      <c r="A17" s="58"/>
      <c r="B17" s="4">
        <f t="shared" si="1"/>
        <v>13</v>
      </c>
      <c r="C17" s="39" t="s">
        <v>41</v>
      </c>
      <c r="D17" s="21" t="s">
        <v>85</v>
      </c>
      <c r="E17" s="10" t="s">
        <v>2</v>
      </c>
      <c r="F17" s="4">
        <v>1</v>
      </c>
      <c r="G17" s="5">
        <v>10500</v>
      </c>
      <c r="H17" s="5">
        <f t="shared" si="0"/>
        <v>10500</v>
      </c>
      <c r="I17" s="74"/>
    </row>
    <row r="18" spans="1:9" ht="15" x14ac:dyDescent="0.25">
      <c r="A18" s="58"/>
      <c r="B18" s="4">
        <f t="shared" si="1"/>
        <v>14</v>
      </c>
      <c r="C18" s="39" t="s">
        <v>42</v>
      </c>
      <c r="D18" s="21" t="s">
        <v>85</v>
      </c>
      <c r="E18" s="10" t="s">
        <v>4</v>
      </c>
      <c r="F18" s="4">
        <v>1</v>
      </c>
      <c r="G18" s="5">
        <v>50000</v>
      </c>
      <c r="H18" s="5">
        <f t="shared" si="0"/>
        <v>50000</v>
      </c>
      <c r="I18" s="74"/>
    </row>
    <row r="19" spans="1:9" ht="15" x14ac:dyDescent="0.25">
      <c r="A19" s="59"/>
      <c r="B19" s="4">
        <f t="shared" si="1"/>
        <v>15</v>
      </c>
      <c r="C19" s="44" t="s">
        <v>90</v>
      </c>
      <c r="D19" s="45"/>
      <c r="E19" s="46"/>
      <c r="F19" s="47">
        <v>2</v>
      </c>
      <c r="G19" s="48"/>
      <c r="H19" s="48"/>
      <c r="I19" s="76"/>
    </row>
    <row r="20" spans="1:9" ht="15" customHeight="1" x14ac:dyDescent="0.25">
      <c r="A20" s="63" t="s">
        <v>43</v>
      </c>
      <c r="B20" s="4">
        <f>B18+1</f>
        <v>15</v>
      </c>
      <c r="C20" s="39" t="s">
        <v>38</v>
      </c>
      <c r="D20" s="42" t="s">
        <v>86</v>
      </c>
      <c r="E20" s="10" t="s">
        <v>2</v>
      </c>
      <c r="F20" s="4">
        <v>1</v>
      </c>
      <c r="G20" s="5">
        <v>450000</v>
      </c>
      <c r="H20" s="5">
        <f>F20*G20</f>
        <v>450000</v>
      </c>
      <c r="I20" s="74"/>
    </row>
    <row r="21" spans="1:9" ht="28.5" customHeight="1" x14ac:dyDescent="0.2">
      <c r="A21" s="64"/>
      <c r="B21" s="4">
        <f t="shared" si="1"/>
        <v>16</v>
      </c>
      <c r="C21" s="39" t="s">
        <v>82</v>
      </c>
      <c r="D21" s="39" t="s">
        <v>81</v>
      </c>
      <c r="E21" s="10" t="s">
        <v>2</v>
      </c>
      <c r="F21" s="4">
        <v>1</v>
      </c>
      <c r="G21" s="5">
        <v>25000</v>
      </c>
      <c r="H21" s="5">
        <f>G21</f>
        <v>25000</v>
      </c>
      <c r="I21" s="74"/>
    </row>
    <row r="22" spans="1:9" ht="38.25" customHeight="1" x14ac:dyDescent="0.25">
      <c r="A22" s="65"/>
      <c r="B22" s="4">
        <f t="shared" si="1"/>
        <v>17</v>
      </c>
      <c r="C22" s="39" t="s">
        <v>83</v>
      </c>
      <c r="D22" s="21" t="s">
        <v>85</v>
      </c>
      <c r="E22" s="10" t="s">
        <v>3</v>
      </c>
      <c r="F22" s="4">
        <v>2</v>
      </c>
      <c r="G22" s="5">
        <v>30000</v>
      </c>
      <c r="H22" s="5">
        <f t="shared" si="0"/>
        <v>60000</v>
      </c>
      <c r="I22" s="74"/>
    </row>
    <row r="23" spans="1:9" x14ac:dyDescent="0.2">
      <c r="A23" s="66" t="s">
        <v>44</v>
      </c>
      <c r="B23" s="4">
        <f t="shared" si="1"/>
        <v>18</v>
      </c>
      <c r="C23" s="39" t="s">
        <v>10</v>
      </c>
      <c r="D23" s="39" t="s">
        <v>81</v>
      </c>
      <c r="E23" s="10" t="s">
        <v>4</v>
      </c>
      <c r="F23" s="4">
        <v>10</v>
      </c>
      <c r="G23" s="5">
        <v>6000</v>
      </c>
      <c r="H23" s="5">
        <f t="shared" si="0"/>
        <v>60000</v>
      </c>
      <c r="I23" s="74"/>
    </row>
    <row r="24" spans="1:9" ht="19.5" customHeight="1" x14ac:dyDescent="0.25">
      <c r="A24" s="66"/>
      <c r="B24" s="4">
        <f t="shared" si="1"/>
        <v>19</v>
      </c>
      <c r="C24" s="39" t="s">
        <v>15</v>
      </c>
      <c r="D24" s="21" t="s">
        <v>85</v>
      </c>
      <c r="E24" s="10" t="s">
        <v>2</v>
      </c>
      <c r="F24" s="4">
        <v>6</v>
      </c>
      <c r="G24" s="5">
        <v>600</v>
      </c>
      <c r="H24" s="5">
        <f t="shared" si="0"/>
        <v>3600</v>
      </c>
      <c r="I24" s="74"/>
    </row>
    <row r="25" spans="1:9" x14ac:dyDescent="0.2">
      <c r="A25" s="63" t="s">
        <v>39</v>
      </c>
      <c r="B25" s="4">
        <f t="shared" si="1"/>
        <v>20</v>
      </c>
      <c r="C25" s="39" t="s">
        <v>11</v>
      </c>
      <c r="D25" s="39" t="s">
        <v>81</v>
      </c>
      <c r="E25" s="10" t="s">
        <v>2</v>
      </c>
      <c r="F25" s="4">
        <v>1</v>
      </c>
      <c r="G25" s="5">
        <v>800</v>
      </c>
      <c r="H25" s="5">
        <f t="shared" si="0"/>
        <v>800</v>
      </c>
      <c r="I25" s="74"/>
    </row>
    <row r="26" spans="1:9" x14ac:dyDescent="0.2">
      <c r="A26" s="64"/>
      <c r="B26" s="4">
        <f t="shared" si="1"/>
        <v>21</v>
      </c>
      <c r="C26" s="39" t="s">
        <v>16</v>
      </c>
      <c r="D26" s="39" t="s">
        <v>80</v>
      </c>
      <c r="E26" s="10" t="s">
        <v>4</v>
      </c>
      <c r="F26" s="4">
        <v>1</v>
      </c>
      <c r="G26" s="5">
        <v>4000</v>
      </c>
      <c r="H26" s="5">
        <f t="shared" si="0"/>
        <v>4000</v>
      </c>
      <c r="I26" s="74"/>
    </row>
    <row r="27" spans="1:9" x14ac:dyDescent="0.2">
      <c r="A27" s="65"/>
      <c r="B27" s="4">
        <f t="shared" si="1"/>
        <v>22</v>
      </c>
      <c r="C27" s="39" t="s">
        <v>35</v>
      </c>
      <c r="D27" s="39" t="s">
        <v>80</v>
      </c>
      <c r="E27" s="10" t="s">
        <v>4</v>
      </c>
      <c r="F27" s="4">
        <v>1</v>
      </c>
      <c r="G27" s="5">
        <v>4500</v>
      </c>
      <c r="H27" s="5">
        <f t="shared" si="0"/>
        <v>4500</v>
      </c>
      <c r="I27" s="74"/>
    </row>
    <row r="28" spans="1:9" ht="15" x14ac:dyDescent="0.25">
      <c r="A28" s="66" t="s">
        <v>40</v>
      </c>
      <c r="B28" s="4">
        <f t="shared" si="1"/>
        <v>23</v>
      </c>
      <c r="C28" s="39" t="s">
        <v>23</v>
      </c>
      <c r="D28" s="21" t="s">
        <v>85</v>
      </c>
      <c r="E28" s="10" t="s">
        <v>4</v>
      </c>
      <c r="F28" s="4">
        <v>1</v>
      </c>
      <c r="G28" s="5">
        <v>25000</v>
      </c>
      <c r="H28" s="5">
        <f t="shared" si="0"/>
        <v>25000</v>
      </c>
      <c r="I28" s="74"/>
    </row>
    <row r="29" spans="1:9" x14ac:dyDescent="0.2">
      <c r="A29" s="66"/>
      <c r="B29" s="4">
        <f t="shared" si="1"/>
        <v>24</v>
      </c>
      <c r="C29" s="39" t="s">
        <v>17</v>
      </c>
      <c r="D29" s="39" t="s">
        <v>81</v>
      </c>
      <c r="E29" s="10" t="s">
        <v>2</v>
      </c>
      <c r="F29" s="4">
        <v>1</v>
      </c>
      <c r="G29" s="5">
        <v>900</v>
      </c>
      <c r="H29" s="5">
        <f t="shared" si="0"/>
        <v>900</v>
      </c>
      <c r="I29" s="74"/>
    </row>
    <row r="30" spans="1:9" x14ac:dyDescent="0.2">
      <c r="A30" s="66"/>
      <c r="B30" s="4">
        <f t="shared" si="1"/>
        <v>25</v>
      </c>
      <c r="C30" s="39" t="s">
        <v>13</v>
      </c>
      <c r="D30" s="39" t="s">
        <v>81</v>
      </c>
      <c r="E30" s="10" t="s">
        <v>2</v>
      </c>
      <c r="F30" s="4">
        <v>1</v>
      </c>
      <c r="G30" s="5">
        <v>800</v>
      </c>
      <c r="H30" s="5">
        <f t="shared" si="0"/>
        <v>800</v>
      </c>
      <c r="I30" s="74"/>
    </row>
    <row r="31" spans="1:9" ht="25.5" customHeight="1" x14ac:dyDescent="0.25">
      <c r="A31" s="63" t="s">
        <v>27</v>
      </c>
      <c r="B31" s="4">
        <f t="shared" si="1"/>
        <v>26</v>
      </c>
      <c r="C31" s="12" t="s">
        <v>28</v>
      </c>
      <c r="D31" s="21" t="s">
        <v>85</v>
      </c>
      <c r="E31" s="10" t="s">
        <v>4</v>
      </c>
      <c r="F31" s="4">
        <v>1</v>
      </c>
      <c r="G31" s="5">
        <v>200000</v>
      </c>
      <c r="H31" s="5">
        <f t="shared" si="0"/>
        <v>200000</v>
      </c>
      <c r="I31" s="74"/>
    </row>
    <row r="32" spans="1:9" ht="15" x14ac:dyDescent="0.25">
      <c r="A32" s="64"/>
      <c r="B32" s="4">
        <f t="shared" si="1"/>
        <v>27</v>
      </c>
      <c r="C32" s="12" t="s">
        <v>29</v>
      </c>
      <c r="D32" s="21" t="s">
        <v>85</v>
      </c>
      <c r="E32" s="10" t="s">
        <v>4</v>
      </c>
      <c r="F32" s="4">
        <v>1</v>
      </c>
      <c r="G32" s="5">
        <v>150000</v>
      </c>
      <c r="H32" s="5">
        <f t="shared" si="0"/>
        <v>150000</v>
      </c>
      <c r="I32" s="74"/>
    </row>
    <row r="33" spans="1:11" ht="15" x14ac:dyDescent="0.25">
      <c r="A33" s="64"/>
      <c r="B33" s="4">
        <f t="shared" si="1"/>
        <v>28</v>
      </c>
      <c r="C33" s="12" t="s">
        <v>30</v>
      </c>
      <c r="D33" s="21" t="s">
        <v>85</v>
      </c>
      <c r="E33" s="10" t="s">
        <v>4</v>
      </c>
      <c r="F33" s="4">
        <v>2</v>
      </c>
      <c r="G33" s="5">
        <v>10000</v>
      </c>
      <c r="H33" s="5">
        <f t="shared" si="0"/>
        <v>20000</v>
      </c>
      <c r="I33" s="74"/>
    </row>
    <row r="34" spans="1:11" ht="15" x14ac:dyDescent="0.25">
      <c r="A34" s="64"/>
      <c r="B34" s="4">
        <f t="shared" si="1"/>
        <v>29</v>
      </c>
      <c r="C34" s="49" t="s">
        <v>31</v>
      </c>
      <c r="D34" s="50" t="s">
        <v>87</v>
      </c>
      <c r="E34" s="46" t="s">
        <v>2</v>
      </c>
      <c r="F34" s="47">
        <v>3</v>
      </c>
      <c r="G34" s="48">
        <v>13000</v>
      </c>
      <c r="H34" s="48">
        <f t="shared" si="0"/>
        <v>39000</v>
      </c>
      <c r="I34" s="76"/>
    </row>
    <row r="35" spans="1:11" x14ac:dyDescent="0.2">
      <c r="A35" s="65"/>
      <c r="B35" s="4">
        <f t="shared" si="1"/>
        <v>30</v>
      </c>
      <c r="C35" s="12" t="s">
        <v>32</v>
      </c>
      <c r="D35" s="39" t="s">
        <v>81</v>
      </c>
      <c r="E35" s="10" t="s">
        <v>2</v>
      </c>
      <c r="F35" s="4">
        <v>2</v>
      </c>
      <c r="G35" s="5">
        <v>1000</v>
      </c>
      <c r="H35" s="5">
        <f t="shared" si="0"/>
        <v>2000</v>
      </c>
      <c r="I35" s="74"/>
    </row>
    <row r="36" spans="1:11" ht="15" customHeight="1" x14ac:dyDescent="0.2">
      <c r="A36" s="68" t="s">
        <v>75</v>
      </c>
      <c r="B36" s="69"/>
      <c r="C36" s="70"/>
      <c r="D36" s="40"/>
      <c r="E36" s="13"/>
      <c r="F36" s="13"/>
      <c r="G36" s="14"/>
      <c r="H36" s="14">
        <f>SUM(H5:H35)</f>
        <v>3526950</v>
      </c>
      <c r="I36" s="77"/>
      <c r="K36" s="9"/>
    </row>
    <row r="37" spans="1:11" x14ac:dyDescent="0.2">
      <c r="A37" s="57" t="s">
        <v>78</v>
      </c>
      <c r="B37" s="34">
        <v>1</v>
      </c>
      <c r="C37" s="33" t="s">
        <v>45</v>
      </c>
      <c r="D37" s="33" t="s">
        <v>88</v>
      </c>
      <c r="E37" s="34"/>
      <c r="F37" s="34"/>
      <c r="G37" s="34"/>
      <c r="H37" s="35">
        <v>10000</v>
      </c>
      <c r="I37" s="78"/>
    </row>
    <row r="38" spans="1:11" x14ac:dyDescent="0.2">
      <c r="A38" s="58"/>
      <c r="B38" s="34">
        <v>2</v>
      </c>
      <c r="C38" s="33" t="s">
        <v>76</v>
      </c>
      <c r="D38" s="33" t="s">
        <v>88</v>
      </c>
      <c r="E38" s="34"/>
      <c r="F38" s="34"/>
      <c r="G38" s="34"/>
      <c r="H38" s="35">
        <v>7000</v>
      </c>
      <c r="I38" s="78"/>
    </row>
    <row r="39" spans="1:11" x14ac:dyDescent="0.2">
      <c r="A39" s="58"/>
      <c r="B39" s="34">
        <v>3</v>
      </c>
      <c r="C39" s="33" t="s">
        <v>77</v>
      </c>
      <c r="D39" s="33" t="s">
        <v>88</v>
      </c>
      <c r="E39" s="34"/>
      <c r="F39" s="34"/>
      <c r="G39" s="34"/>
      <c r="H39" s="35">
        <v>3000</v>
      </c>
      <c r="I39" s="78"/>
    </row>
    <row r="40" spans="1:11" x14ac:dyDescent="0.2">
      <c r="A40" s="58"/>
      <c r="B40" s="34">
        <v>4</v>
      </c>
      <c r="C40" s="33" t="s">
        <v>46</v>
      </c>
      <c r="D40" s="33" t="s">
        <v>89</v>
      </c>
      <c r="E40" s="34"/>
      <c r="F40" s="34"/>
      <c r="G40" s="34"/>
      <c r="H40" s="35">
        <v>10000</v>
      </c>
      <c r="I40" s="78"/>
    </row>
    <row r="41" spans="1:11" x14ac:dyDescent="0.2">
      <c r="A41" s="59"/>
      <c r="B41" s="34">
        <v>5</v>
      </c>
      <c r="C41" s="34" t="s">
        <v>47</v>
      </c>
      <c r="D41" s="33" t="s">
        <v>89</v>
      </c>
      <c r="E41" s="34"/>
      <c r="F41" s="34"/>
      <c r="G41" s="34"/>
      <c r="H41" s="35">
        <v>10000</v>
      </c>
      <c r="I41" s="78"/>
    </row>
    <row r="42" spans="1:11" x14ac:dyDescent="0.2">
      <c r="A42" s="56" t="s">
        <v>75</v>
      </c>
      <c r="B42" s="56"/>
      <c r="C42" s="56"/>
      <c r="D42" s="56"/>
      <c r="E42" s="56"/>
      <c r="F42" s="56"/>
      <c r="G42" s="56"/>
      <c r="H42" s="41">
        <f>SUM(H37:H41)</f>
        <v>40000</v>
      </c>
      <c r="I42" s="79"/>
    </row>
    <row r="43" spans="1:11" ht="15" customHeight="1" x14ac:dyDescent="0.2">
      <c r="A43" s="60" t="s">
        <v>61</v>
      </c>
      <c r="B43" s="61"/>
      <c r="C43" s="61"/>
      <c r="D43" s="61"/>
      <c r="E43" s="61"/>
      <c r="F43" s="61"/>
      <c r="G43" s="62"/>
      <c r="H43" s="41">
        <f>H42+H36</f>
        <v>3566950</v>
      </c>
      <c r="I43" s="79"/>
    </row>
  </sheetData>
  <autoFilter ref="A4:N43"/>
  <mergeCells count="11">
    <mergeCell ref="A1:H2"/>
    <mergeCell ref="A36:C36"/>
    <mergeCell ref="A28:A30"/>
    <mergeCell ref="A31:A35"/>
    <mergeCell ref="A25:A27"/>
    <mergeCell ref="A5:A19"/>
    <mergeCell ref="A42:G42"/>
    <mergeCell ref="A37:A41"/>
    <mergeCell ref="A43:G43"/>
    <mergeCell ref="A20:A22"/>
    <mergeCell ref="A23:A24"/>
  </mergeCells>
  <pageMargins left="0.51" right="0.11811023622047245" top="0.74803149606299213" bottom="0.74803149606299213" header="0.31496062992125984" footer="0.31496062992125984"/>
  <pageSetup paperSize="9" scale="6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"/>
  <sheetViews>
    <sheetView topLeftCell="A34" zoomScale="85" zoomScaleNormal="85" workbookViewId="0">
      <selection activeCell="J14" sqref="J14"/>
    </sheetView>
  </sheetViews>
  <sheetFormatPr baseColWidth="10" defaultRowHeight="15" x14ac:dyDescent="0.25"/>
  <cols>
    <col min="1" max="1" width="35.7109375" customWidth="1"/>
    <col min="3" max="3" width="12.5703125" customWidth="1"/>
    <col min="5" max="5" width="16.28515625" customWidth="1"/>
  </cols>
  <sheetData>
    <row r="2" spans="1:5" ht="30" x14ac:dyDescent="0.25">
      <c r="A2" s="18" t="s">
        <v>49</v>
      </c>
      <c r="B2" s="19" t="s">
        <v>1</v>
      </c>
      <c r="C2" s="20" t="s">
        <v>50</v>
      </c>
    </row>
    <row r="3" spans="1:5" ht="25.5" x14ac:dyDescent="0.25">
      <c r="A3" s="16" t="s">
        <v>51</v>
      </c>
      <c r="B3" s="17">
        <v>1</v>
      </c>
      <c r="C3" s="32" t="s">
        <v>71</v>
      </c>
    </row>
    <row r="4" spans="1:5" x14ac:dyDescent="0.25">
      <c r="A4" s="16" t="s">
        <v>52</v>
      </c>
      <c r="B4" s="17">
        <v>1</v>
      </c>
      <c r="C4" s="32" t="s">
        <v>71</v>
      </c>
    </row>
    <row r="5" spans="1:5" ht="24.75" customHeight="1" x14ac:dyDescent="0.25">
      <c r="A5" s="15" t="s">
        <v>53</v>
      </c>
      <c r="B5" s="4">
        <v>1</v>
      </c>
      <c r="C5" s="32" t="s">
        <v>71</v>
      </c>
    </row>
    <row r="6" spans="1:5" x14ac:dyDescent="0.25">
      <c r="A6" s="15" t="s">
        <v>20</v>
      </c>
      <c r="B6" s="4">
        <v>1</v>
      </c>
      <c r="C6" s="32" t="s">
        <v>71</v>
      </c>
    </row>
    <row r="7" spans="1:5" x14ac:dyDescent="0.25">
      <c r="A7" s="22" t="s">
        <v>54</v>
      </c>
      <c r="B7" s="4">
        <v>1</v>
      </c>
      <c r="C7" s="32" t="s">
        <v>71</v>
      </c>
    </row>
    <row r="8" spans="1:5" ht="25.5" x14ac:dyDescent="0.25">
      <c r="A8" s="15" t="s">
        <v>18</v>
      </c>
      <c r="B8" s="4">
        <v>1</v>
      </c>
      <c r="C8" s="32" t="s">
        <v>71</v>
      </c>
    </row>
    <row r="9" spans="1:5" x14ac:dyDescent="0.25">
      <c r="A9" s="15" t="s">
        <v>55</v>
      </c>
      <c r="B9" s="4">
        <v>1</v>
      </c>
      <c r="C9" s="32" t="s">
        <v>71</v>
      </c>
    </row>
    <row r="10" spans="1:5" x14ac:dyDescent="0.25">
      <c r="A10" s="15" t="s">
        <v>56</v>
      </c>
      <c r="B10" s="4">
        <v>1</v>
      </c>
      <c r="C10" s="32" t="s">
        <v>71</v>
      </c>
    </row>
    <row r="11" spans="1:5" ht="25.5" x14ac:dyDescent="0.25">
      <c r="A11" s="15" t="s">
        <v>57</v>
      </c>
      <c r="B11" s="4">
        <v>1</v>
      </c>
      <c r="C11" s="32" t="s">
        <v>71</v>
      </c>
    </row>
    <row r="12" spans="1:5" x14ac:dyDescent="0.25">
      <c r="A12" s="15" t="s">
        <v>58</v>
      </c>
      <c r="B12" s="4">
        <v>1</v>
      </c>
      <c r="C12" s="32" t="s">
        <v>71</v>
      </c>
    </row>
    <row r="13" spans="1:5" x14ac:dyDescent="0.25">
      <c r="A13" s="15" t="s">
        <v>15</v>
      </c>
      <c r="B13" s="4">
        <v>1</v>
      </c>
      <c r="C13" s="32" t="s">
        <v>71</v>
      </c>
    </row>
    <row r="14" spans="1:5" x14ac:dyDescent="0.25">
      <c r="A14" s="26"/>
      <c r="B14" s="27"/>
      <c r="C14" s="28"/>
    </row>
    <row r="16" spans="1:5" ht="25.5" x14ac:dyDescent="0.25">
      <c r="A16" s="8" t="s">
        <v>59</v>
      </c>
      <c r="B16" s="8" t="s">
        <v>1</v>
      </c>
      <c r="C16" s="29" t="s">
        <v>60</v>
      </c>
      <c r="D16" s="20" t="s">
        <v>61</v>
      </c>
      <c r="E16" s="20" t="s">
        <v>50</v>
      </c>
    </row>
    <row r="17" spans="1:7" x14ac:dyDescent="0.25">
      <c r="A17" s="15" t="s">
        <v>62</v>
      </c>
      <c r="B17" s="23">
        <v>1</v>
      </c>
      <c r="C17" s="24">
        <v>232791</v>
      </c>
      <c r="D17" s="24">
        <v>232791</v>
      </c>
      <c r="E17" s="24" t="s">
        <v>69</v>
      </c>
      <c r="G17" s="30"/>
    </row>
    <row r="18" spans="1:7" ht="25.5" x14ac:dyDescent="0.25">
      <c r="A18" s="15" t="s">
        <v>8</v>
      </c>
      <c r="B18" s="4">
        <v>2</v>
      </c>
      <c r="C18" s="5">
        <v>210000</v>
      </c>
      <c r="D18" s="24">
        <v>140000</v>
      </c>
      <c r="E18" s="24" t="s">
        <v>69</v>
      </c>
    </row>
    <row r="19" spans="1:7" x14ac:dyDescent="0.25">
      <c r="A19" s="15" t="s">
        <v>14</v>
      </c>
      <c r="B19" s="4">
        <v>2</v>
      </c>
      <c r="C19" s="5">
        <v>59700</v>
      </c>
      <c r="D19" s="24">
        <v>119400</v>
      </c>
      <c r="E19" s="31" t="s">
        <v>70</v>
      </c>
    </row>
    <row r="20" spans="1:7" x14ac:dyDescent="0.25">
      <c r="A20" s="15" t="s">
        <v>63</v>
      </c>
      <c r="B20" s="4">
        <v>4</v>
      </c>
      <c r="C20" s="5">
        <v>27850</v>
      </c>
      <c r="D20" s="24">
        <v>111400</v>
      </c>
      <c r="E20" s="24" t="s">
        <v>69</v>
      </c>
    </row>
    <row r="21" spans="1:7" x14ac:dyDescent="0.25">
      <c r="A21" s="15" t="s">
        <v>64</v>
      </c>
      <c r="B21" s="4">
        <v>4</v>
      </c>
      <c r="C21" s="5">
        <v>350</v>
      </c>
      <c r="D21" s="24">
        <v>1300</v>
      </c>
      <c r="E21" s="24" t="s">
        <v>69</v>
      </c>
    </row>
    <row r="22" spans="1:7" ht="25.5" x14ac:dyDescent="0.25">
      <c r="A22" s="15" t="s">
        <v>65</v>
      </c>
      <c r="B22" s="4">
        <v>1</v>
      </c>
      <c r="C22" s="5">
        <v>47800</v>
      </c>
      <c r="D22" s="24">
        <v>47800</v>
      </c>
      <c r="E22" s="24" t="s">
        <v>69</v>
      </c>
    </row>
    <row r="23" spans="1:7" x14ac:dyDescent="0.25">
      <c r="A23" s="72" t="s">
        <v>72</v>
      </c>
      <c r="B23" s="72"/>
      <c r="C23" s="72"/>
      <c r="D23" s="36">
        <f>SUM(D17:D22)</f>
        <v>652691</v>
      </c>
    </row>
    <row r="24" spans="1:7" x14ac:dyDescent="0.25">
      <c r="A24" s="37"/>
      <c r="B24" s="37"/>
      <c r="C24" s="37"/>
      <c r="D24" s="38"/>
    </row>
    <row r="25" spans="1:7" x14ac:dyDescent="0.25">
      <c r="A25" s="26" t="s">
        <v>73</v>
      </c>
    </row>
    <row r="26" spans="1:7" ht="25.5" x14ac:dyDescent="0.25">
      <c r="A26" s="8" t="s">
        <v>24</v>
      </c>
      <c r="B26" s="8" t="s">
        <v>0</v>
      </c>
      <c r="C26" s="8" t="s">
        <v>1</v>
      </c>
      <c r="D26" s="8" t="s">
        <v>25</v>
      </c>
      <c r="E26" s="8" t="s">
        <v>48</v>
      </c>
      <c r="F26" s="20" t="s">
        <v>50</v>
      </c>
    </row>
    <row r="27" spans="1:7" ht="25.5" x14ac:dyDescent="0.25">
      <c r="A27" s="15" t="s">
        <v>8</v>
      </c>
      <c r="B27" s="4" t="s">
        <v>2</v>
      </c>
      <c r="C27" s="4">
        <v>5</v>
      </c>
      <c r="D27" s="5">
        <v>190000</v>
      </c>
      <c r="E27" s="5">
        <f t="shared" ref="E27:E55" si="0">C27*D27</f>
        <v>950000</v>
      </c>
      <c r="F27" s="21"/>
    </row>
    <row r="28" spans="1:7" x14ac:dyDescent="0.25">
      <c r="A28" s="15" t="s">
        <v>22</v>
      </c>
      <c r="B28" s="4" t="s">
        <v>2</v>
      </c>
      <c r="C28" s="4">
        <v>1</v>
      </c>
      <c r="D28" s="5">
        <v>330000</v>
      </c>
      <c r="E28" s="5">
        <f t="shared" si="0"/>
        <v>330000</v>
      </c>
      <c r="F28" s="21"/>
    </row>
    <row r="29" spans="1:7" ht="25.5" x14ac:dyDescent="0.25">
      <c r="A29" s="15" t="s">
        <v>36</v>
      </c>
      <c r="B29" s="4" t="s">
        <v>2</v>
      </c>
      <c r="C29" s="4">
        <v>1</v>
      </c>
      <c r="D29" s="5">
        <v>250000</v>
      </c>
      <c r="E29" s="5">
        <f t="shared" si="0"/>
        <v>250000</v>
      </c>
      <c r="F29" s="21"/>
    </row>
    <row r="30" spans="1:7" x14ac:dyDescent="0.25">
      <c r="A30" s="15" t="s">
        <v>7</v>
      </c>
      <c r="B30" s="4" t="s">
        <v>2</v>
      </c>
      <c r="C30" s="4">
        <v>8</v>
      </c>
      <c r="D30" s="5">
        <v>7800</v>
      </c>
      <c r="E30" s="5">
        <f t="shared" si="0"/>
        <v>62400</v>
      </c>
      <c r="F30" s="21"/>
    </row>
    <row r="31" spans="1:7" x14ac:dyDescent="0.25">
      <c r="A31" s="15" t="s">
        <v>14</v>
      </c>
      <c r="B31" s="4" t="s">
        <v>2</v>
      </c>
      <c r="C31" s="4">
        <v>5</v>
      </c>
      <c r="D31" s="5">
        <v>60000</v>
      </c>
      <c r="E31" s="5">
        <f t="shared" si="0"/>
        <v>300000</v>
      </c>
      <c r="F31" s="21"/>
    </row>
    <row r="32" spans="1:7" x14ac:dyDescent="0.25">
      <c r="A32" s="15" t="s">
        <v>37</v>
      </c>
      <c r="B32" s="4" t="s">
        <v>2</v>
      </c>
      <c r="C32" s="4">
        <v>4</v>
      </c>
      <c r="D32" s="5">
        <v>27850</v>
      </c>
      <c r="E32" s="5">
        <f t="shared" si="0"/>
        <v>111400</v>
      </c>
      <c r="F32" s="21"/>
    </row>
    <row r="33" spans="1:6" x14ac:dyDescent="0.25">
      <c r="A33" s="15" t="s">
        <v>19</v>
      </c>
      <c r="B33" s="4" t="s">
        <v>2</v>
      </c>
      <c r="C33" s="4">
        <v>1</v>
      </c>
      <c r="D33" s="5">
        <v>9800</v>
      </c>
      <c r="E33" s="5">
        <f t="shared" si="0"/>
        <v>9800</v>
      </c>
      <c r="F33" s="21"/>
    </row>
    <row r="34" spans="1:6" x14ac:dyDescent="0.25">
      <c r="A34" s="15" t="s">
        <v>9</v>
      </c>
      <c r="B34" s="4" t="s">
        <v>2</v>
      </c>
      <c r="C34" s="4">
        <v>2</v>
      </c>
      <c r="D34" s="5">
        <v>35000</v>
      </c>
      <c r="E34" s="5">
        <f t="shared" si="0"/>
        <v>70000</v>
      </c>
      <c r="F34" s="21"/>
    </row>
    <row r="35" spans="1:6" x14ac:dyDescent="0.25">
      <c r="A35" s="15" t="s">
        <v>20</v>
      </c>
      <c r="B35" s="4" t="s">
        <v>2</v>
      </c>
      <c r="C35" s="4">
        <v>3</v>
      </c>
      <c r="D35" s="5">
        <v>750</v>
      </c>
      <c r="E35" s="5">
        <f t="shared" si="0"/>
        <v>2250</v>
      </c>
      <c r="F35" s="21"/>
    </row>
    <row r="36" spans="1:6" ht="25.5" x14ac:dyDescent="0.25">
      <c r="A36" s="15" t="s">
        <v>18</v>
      </c>
      <c r="B36" s="4" t="s">
        <v>2</v>
      </c>
      <c r="C36" s="4">
        <v>1</v>
      </c>
      <c r="D36" s="5">
        <v>25000</v>
      </c>
      <c r="E36" s="5">
        <f t="shared" si="0"/>
        <v>25000</v>
      </c>
      <c r="F36" s="21"/>
    </row>
    <row r="37" spans="1:6" x14ac:dyDescent="0.25">
      <c r="A37" s="15" t="s">
        <v>33</v>
      </c>
      <c r="B37" s="4" t="s">
        <v>2</v>
      </c>
      <c r="C37" s="4">
        <v>1</v>
      </c>
      <c r="D37" s="5">
        <v>130000</v>
      </c>
      <c r="E37" s="5">
        <f t="shared" si="0"/>
        <v>130000</v>
      </c>
      <c r="F37" s="21"/>
    </row>
    <row r="38" spans="1:6" x14ac:dyDescent="0.25">
      <c r="A38" s="15" t="s">
        <v>34</v>
      </c>
      <c r="B38" s="4" t="s">
        <v>2</v>
      </c>
      <c r="C38" s="4">
        <v>1</v>
      </c>
      <c r="D38" s="5">
        <v>180000</v>
      </c>
      <c r="E38" s="5">
        <f t="shared" si="0"/>
        <v>180000</v>
      </c>
      <c r="F38" s="21"/>
    </row>
    <row r="39" spans="1:6" x14ac:dyDescent="0.25">
      <c r="A39" s="15" t="s">
        <v>41</v>
      </c>
      <c r="B39" s="4" t="s">
        <v>2</v>
      </c>
      <c r="C39" s="4">
        <v>1</v>
      </c>
      <c r="D39" s="5">
        <v>10500</v>
      </c>
      <c r="E39" s="5">
        <f t="shared" si="0"/>
        <v>10500</v>
      </c>
      <c r="F39" s="21"/>
    </row>
    <row r="40" spans="1:6" x14ac:dyDescent="0.25">
      <c r="A40" s="15" t="s">
        <v>42</v>
      </c>
      <c r="B40" s="4" t="s">
        <v>4</v>
      </c>
      <c r="C40" s="4">
        <v>1</v>
      </c>
      <c r="D40" s="5">
        <v>50000</v>
      </c>
      <c r="E40" s="5">
        <f t="shared" si="0"/>
        <v>50000</v>
      </c>
      <c r="F40" s="21"/>
    </row>
    <row r="41" spans="1:6" x14ac:dyDescent="0.25">
      <c r="A41" s="15" t="s">
        <v>38</v>
      </c>
      <c r="B41" s="4" t="s">
        <v>2</v>
      </c>
      <c r="C41" s="4">
        <v>1</v>
      </c>
      <c r="D41" s="5">
        <v>450000</v>
      </c>
      <c r="E41" s="5">
        <f>C41*D41</f>
        <v>450000</v>
      </c>
      <c r="F41" s="21"/>
    </row>
    <row r="42" spans="1:6" ht="38.25" x14ac:dyDescent="0.25">
      <c r="A42" s="11" t="s">
        <v>12</v>
      </c>
      <c r="B42" s="4" t="s">
        <v>3</v>
      </c>
      <c r="C42" s="4">
        <v>1</v>
      </c>
      <c r="D42" s="5">
        <v>85000</v>
      </c>
      <c r="E42" s="5">
        <f t="shared" si="0"/>
        <v>85000</v>
      </c>
      <c r="F42" s="21"/>
    </row>
    <row r="43" spans="1:6" ht="25.5" x14ac:dyDescent="0.25">
      <c r="A43" s="15" t="s">
        <v>10</v>
      </c>
      <c r="B43" s="4" t="s">
        <v>4</v>
      </c>
      <c r="C43" s="4">
        <v>10</v>
      </c>
      <c r="D43" s="5">
        <v>6000</v>
      </c>
      <c r="E43" s="5">
        <f t="shared" si="0"/>
        <v>60000</v>
      </c>
      <c r="F43" s="21"/>
    </row>
    <row r="44" spans="1:6" x14ac:dyDescent="0.25">
      <c r="A44" s="15" t="s">
        <v>15</v>
      </c>
      <c r="B44" s="4" t="s">
        <v>2</v>
      </c>
      <c r="C44" s="4">
        <v>6</v>
      </c>
      <c r="D44" s="5">
        <v>600</v>
      </c>
      <c r="E44" s="5">
        <f t="shared" si="0"/>
        <v>3600</v>
      </c>
      <c r="F44" s="21"/>
    </row>
    <row r="45" spans="1:6" x14ac:dyDescent="0.25">
      <c r="A45" s="15" t="s">
        <v>11</v>
      </c>
      <c r="B45" s="4" t="s">
        <v>2</v>
      </c>
      <c r="C45" s="4">
        <v>1</v>
      </c>
      <c r="D45" s="5">
        <v>800</v>
      </c>
      <c r="E45" s="5">
        <f t="shared" si="0"/>
        <v>800</v>
      </c>
      <c r="F45" s="21"/>
    </row>
    <row r="46" spans="1:6" x14ac:dyDescent="0.25">
      <c r="A46" s="15" t="s">
        <v>16</v>
      </c>
      <c r="B46" s="4" t="s">
        <v>4</v>
      </c>
      <c r="C46" s="4">
        <v>1</v>
      </c>
      <c r="D46" s="5">
        <v>4000</v>
      </c>
      <c r="E46" s="5">
        <f t="shared" si="0"/>
        <v>4000</v>
      </c>
      <c r="F46" s="21"/>
    </row>
    <row r="47" spans="1:6" x14ac:dyDescent="0.25">
      <c r="A47" s="15" t="s">
        <v>35</v>
      </c>
      <c r="B47" s="4" t="s">
        <v>4</v>
      </c>
      <c r="C47" s="4">
        <v>1</v>
      </c>
      <c r="D47" s="5">
        <v>4500</v>
      </c>
      <c r="E47" s="5">
        <f t="shared" si="0"/>
        <v>4500</v>
      </c>
      <c r="F47" s="21"/>
    </row>
    <row r="48" spans="1:6" ht="25.5" x14ac:dyDescent="0.25">
      <c r="A48" s="15" t="s">
        <v>23</v>
      </c>
      <c r="B48" s="4" t="s">
        <v>4</v>
      </c>
      <c r="C48" s="4">
        <v>1</v>
      </c>
      <c r="D48" s="5">
        <v>25000</v>
      </c>
      <c r="E48" s="5">
        <f t="shared" si="0"/>
        <v>25000</v>
      </c>
      <c r="F48" s="21"/>
    </row>
    <row r="49" spans="1:6" x14ac:dyDescent="0.25">
      <c r="A49" s="15" t="s">
        <v>17</v>
      </c>
      <c r="B49" s="4" t="s">
        <v>2</v>
      </c>
      <c r="C49" s="4">
        <v>1</v>
      </c>
      <c r="D49" s="5">
        <v>900</v>
      </c>
      <c r="E49" s="5">
        <f t="shared" si="0"/>
        <v>900</v>
      </c>
      <c r="F49" s="21"/>
    </row>
    <row r="50" spans="1:6" x14ac:dyDescent="0.25">
      <c r="A50" s="15" t="s">
        <v>13</v>
      </c>
      <c r="B50" s="4" t="s">
        <v>2</v>
      </c>
      <c r="C50" s="4">
        <v>1</v>
      </c>
      <c r="D50" s="5">
        <v>800</v>
      </c>
      <c r="E50" s="5">
        <f t="shared" si="0"/>
        <v>800</v>
      </c>
      <c r="F50" s="21"/>
    </row>
    <row r="51" spans="1:6" ht="25.5" x14ac:dyDescent="0.25">
      <c r="A51" s="12" t="s">
        <v>28</v>
      </c>
      <c r="B51" s="10" t="s">
        <v>4</v>
      </c>
      <c r="C51" s="4">
        <v>1</v>
      </c>
      <c r="D51" s="5">
        <v>200000</v>
      </c>
      <c r="E51" s="5">
        <f t="shared" si="0"/>
        <v>200000</v>
      </c>
      <c r="F51" s="21"/>
    </row>
    <row r="52" spans="1:6" x14ac:dyDescent="0.25">
      <c r="A52" s="12" t="s">
        <v>29</v>
      </c>
      <c r="B52" s="10" t="s">
        <v>4</v>
      </c>
      <c r="C52" s="4">
        <v>1</v>
      </c>
      <c r="D52" s="5">
        <v>150000</v>
      </c>
      <c r="E52" s="5">
        <f t="shared" si="0"/>
        <v>150000</v>
      </c>
      <c r="F52" s="21"/>
    </row>
    <row r="53" spans="1:6" x14ac:dyDescent="0.25">
      <c r="A53" s="12" t="s">
        <v>30</v>
      </c>
      <c r="B53" s="10" t="s">
        <v>4</v>
      </c>
      <c r="C53" s="4">
        <v>2</v>
      </c>
      <c r="D53" s="5">
        <v>10000</v>
      </c>
      <c r="E53" s="5">
        <f t="shared" si="0"/>
        <v>20000</v>
      </c>
      <c r="F53" s="21"/>
    </row>
    <row r="54" spans="1:6" x14ac:dyDescent="0.25">
      <c r="A54" s="12" t="s">
        <v>31</v>
      </c>
      <c r="B54" s="10" t="s">
        <v>2</v>
      </c>
      <c r="C54" s="4">
        <v>3</v>
      </c>
      <c r="D54" s="5">
        <v>13000</v>
      </c>
      <c r="E54" s="5">
        <f t="shared" si="0"/>
        <v>39000</v>
      </c>
      <c r="F54" s="21"/>
    </row>
    <row r="55" spans="1:6" x14ac:dyDescent="0.25">
      <c r="A55" s="12" t="s">
        <v>32</v>
      </c>
      <c r="B55" s="10" t="s">
        <v>2</v>
      </c>
      <c r="C55" s="4">
        <v>2</v>
      </c>
      <c r="D55" s="5">
        <v>1000</v>
      </c>
      <c r="E55" s="5">
        <f t="shared" si="0"/>
        <v>2000</v>
      </c>
      <c r="F55" s="21"/>
    </row>
    <row r="56" spans="1:6" x14ac:dyDescent="0.25">
      <c r="A56" s="71" t="s">
        <v>5</v>
      </c>
      <c r="B56" s="71"/>
      <c r="C56" s="71"/>
      <c r="D56" s="71"/>
      <c r="E56" s="25">
        <f>SUM(E27:E55)</f>
        <v>3526950</v>
      </c>
    </row>
    <row r="57" spans="1:6" x14ac:dyDescent="0.25">
      <c r="A57" s="33" t="s">
        <v>66</v>
      </c>
      <c r="B57" s="34"/>
      <c r="C57" s="34"/>
      <c r="D57" s="34"/>
      <c r="E57" s="35">
        <v>20000</v>
      </c>
    </row>
    <row r="58" spans="1:6" x14ac:dyDescent="0.25">
      <c r="A58" s="33" t="s">
        <v>67</v>
      </c>
      <c r="B58" s="34"/>
      <c r="C58" s="34"/>
      <c r="D58" s="34"/>
      <c r="E58" s="35">
        <v>10000</v>
      </c>
    </row>
    <row r="59" spans="1:6" x14ac:dyDescent="0.25">
      <c r="A59" s="34" t="s">
        <v>68</v>
      </c>
      <c r="B59" s="34"/>
      <c r="C59" s="34"/>
      <c r="D59" s="34"/>
      <c r="E59" s="35">
        <v>10000</v>
      </c>
    </row>
    <row r="60" spans="1:6" x14ac:dyDescent="0.25">
      <c r="A60" s="71" t="s">
        <v>5</v>
      </c>
      <c r="B60" s="71"/>
      <c r="C60" s="71"/>
      <c r="D60" s="71"/>
      <c r="E60" s="25">
        <f>E56+E57+E58+E59</f>
        <v>3566950</v>
      </c>
    </row>
  </sheetData>
  <mergeCells count="3">
    <mergeCell ref="A56:D56"/>
    <mergeCell ref="A60:D60"/>
    <mergeCell ref="A23:C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Hoja4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Cesar</cp:lastModifiedBy>
  <cp:lastPrinted>2020-04-04T17:46:31Z</cp:lastPrinted>
  <dcterms:created xsi:type="dcterms:W3CDTF">2020-03-16T20:37:59Z</dcterms:created>
  <dcterms:modified xsi:type="dcterms:W3CDTF">2020-04-04T23:18:29Z</dcterms:modified>
</cp:coreProperties>
</file>