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40"/>
  </bookViews>
  <sheets>
    <sheet name="Consistencia HGDV" sheetId="1" r:id="rId1"/>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1" l="1"/>
  <c r="F52" i="1" l="1"/>
  <c r="H41" i="1" l="1"/>
  <c r="H45" i="1"/>
  <c r="H50" i="1"/>
  <c r="H52" i="1" l="1"/>
  <c r="F71" i="1" s="1"/>
  <c r="H22" i="1" l="1"/>
  <c r="B8" i="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F65" i="1" l="1"/>
  <c r="F72" i="1" s="1"/>
  <c r="D65" i="1"/>
  <c r="D72" i="1" s="1"/>
  <c r="H8" i="1"/>
  <c r="H9" i="1"/>
  <c r="H10" i="1"/>
  <c r="H11" i="1"/>
  <c r="H12" i="1"/>
  <c r="H13" i="1"/>
  <c r="H14" i="1"/>
  <c r="H15" i="1"/>
  <c r="H16" i="1"/>
  <c r="H17" i="1"/>
  <c r="H18" i="1"/>
  <c r="H19" i="1"/>
  <c r="H20" i="1"/>
  <c r="H21" i="1"/>
  <c r="H23" i="1"/>
  <c r="H24" i="1"/>
  <c r="H25" i="1"/>
  <c r="H26" i="1"/>
  <c r="H27" i="1"/>
  <c r="H28" i="1"/>
  <c r="H29" i="1"/>
  <c r="H30" i="1"/>
  <c r="H31" i="1"/>
  <c r="H32" i="1"/>
  <c r="H33" i="1"/>
  <c r="H34" i="1"/>
  <c r="H35" i="1"/>
  <c r="H36" i="1"/>
  <c r="H7" i="1"/>
  <c r="F37" i="1"/>
  <c r="H37" i="1" l="1"/>
  <c r="F70" i="1" s="1"/>
  <c r="D70" i="1" l="1"/>
  <c r="D73" i="1" s="1"/>
  <c r="F73" i="1"/>
</calcChain>
</file>

<file path=xl/sharedStrings.xml><?xml version="1.0" encoding="utf-8"?>
<sst xmlns="http://schemas.openxmlformats.org/spreadsheetml/2006/main" count="144" uniqueCount="121">
  <si>
    <t>AREAS</t>
  </si>
  <si>
    <t>N°</t>
  </si>
  <si>
    <t>CANTIDAD</t>
  </si>
  <si>
    <t>UCI COVID 19</t>
  </si>
  <si>
    <t>Ventilador mecánico avanzado adulto pediatrico</t>
  </si>
  <si>
    <t>Equipo de rayos X portatil</t>
  </si>
  <si>
    <t>Equipo de Tomografia por Impedancia Portatil</t>
  </si>
  <si>
    <t>Equipos de aspiración rodable</t>
  </si>
  <si>
    <t>Monitor de 8 parametros</t>
  </si>
  <si>
    <t>Camas multiproposito tipo UCI</t>
  </si>
  <si>
    <t>electro cardiografo de 3 canales</t>
  </si>
  <si>
    <t>Coche de paro equipado</t>
  </si>
  <si>
    <t>Laringoscopio de fibra optica</t>
  </si>
  <si>
    <t>Desfibrilador  con monitor y paletas externas</t>
  </si>
  <si>
    <t>UCI NEONATAL</t>
  </si>
  <si>
    <t>Incubadora Neonatal para UCI</t>
  </si>
  <si>
    <t>Ventilador mecánico avanzado neonatal</t>
  </si>
  <si>
    <t>Bomba de Infusion de un canal</t>
  </si>
  <si>
    <t>Monitor multiparametro de 6 parametros</t>
  </si>
  <si>
    <t>Transporte de paciente infecto contagioso (refcon COVID)</t>
  </si>
  <si>
    <t>Ambulancia equipada tipo III</t>
  </si>
  <si>
    <t>Hospitalizacion varones, mujeres y pediatricos</t>
  </si>
  <si>
    <t>Camas multiproposito para hospitalizacion</t>
  </si>
  <si>
    <t>Oximetro de pulso adulto</t>
  </si>
  <si>
    <t>Triaje COVID</t>
  </si>
  <si>
    <t>Camilla fija para evaluacion del paciente</t>
  </si>
  <si>
    <t xml:space="preserve">equipo de computo </t>
  </si>
  <si>
    <t>Impresora multifuncional</t>
  </si>
  <si>
    <t>Toma de Muestra</t>
  </si>
  <si>
    <t>Analizador de gases arteriales y electrolitos</t>
  </si>
  <si>
    <t>Silla de toma de muestra para paciente</t>
  </si>
  <si>
    <t>Taburete alto para toma de muestra</t>
  </si>
  <si>
    <t>Laboratorio de Biología Molecular</t>
  </si>
  <si>
    <t>Equipo Automatizado de Biología Molecular</t>
  </si>
  <si>
    <t>Cabina de Flujo Laminar</t>
  </si>
  <si>
    <t>Agitador Vortex</t>
  </si>
  <si>
    <t>Equipo de Aire acondicionado</t>
  </si>
  <si>
    <t>Taburete de Laboratorio</t>
  </si>
  <si>
    <t>Sub Total</t>
  </si>
  <si>
    <t>EXPEDIENTE TECNICO</t>
  </si>
  <si>
    <t>SUPERVISIÓN</t>
  </si>
  <si>
    <t>LIQUIDACIÓN</t>
  </si>
  <si>
    <t>EQUIPOS IOARR</t>
  </si>
  <si>
    <t>EQUIPOS EXPEDIENTE TÉCNICO</t>
  </si>
  <si>
    <t>Observaciones</t>
  </si>
  <si>
    <t>Ventilador mecánico (Ventilador mecánico avanzado adulto pediatrico)*</t>
  </si>
  <si>
    <t>Equipo de rayos X Digital (Equipo de rayos X portatil)*</t>
  </si>
  <si>
    <t>Tomografo (Equipo de Tomografia por Impedancia Portatil)*</t>
  </si>
  <si>
    <t>Aspirador de Secreciones (Equipos de aspiración rodable)*</t>
  </si>
  <si>
    <t>Monitor de Funciones Vitales (Monitor de 8 parametros)*</t>
  </si>
  <si>
    <t>COSTO TOTAL</t>
  </si>
  <si>
    <t>COSTO REF **</t>
  </si>
  <si>
    <t>Cama camilla multiproposito tipo UCI (Camas multiproposito tipo UCI)*</t>
  </si>
  <si>
    <t>electrocardiografo (electro cardiografo de 3 canales)*</t>
  </si>
  <si>
    <t>Rinolaringoscopio (Laringoscopio de fibra optica)*</t>
  </si>
  <si>
    <t>Desfibrilador (Desfibrilador  con monitor y paletas externas)*</t>
  </si>
  <si>
    <t>Incubadora Neonatal (Incubadora Neonatal para UCI)*</t>
  </si>
  <si>
    <t>Ventilador mecánico (Ventilador mecánico avanzado neonatal)*</t>
  </si>
  <si>
    <t>Bomba de Infusion (Bomba de Infusion de un canal)*</t>
  </si>
  <si>
    <t>Monitor de Funciones Vitales (Monitor multiparametro de 6 parametros)*</t>
  </si>
  <si>
    <t>Ambulancia urbana (Ambulancia equipada tipo III)*</t>
  </si>
  <si>
    <r>
      <t xml:space="preserve">El bien a adquirir debe denominarse </t>
    </r>
    <r>
      <rPr>
        <b/>
        <sz val="10"/>
        <color theme="1"/>
        <rFont val="Calibri"/>
        <family val="2"/>
        <scheme val="minor"/>
      </rPr>
      <t>Ambulancia urbana equipada tipo III</t>
    </r>
  </si>
  <si>
    <t>Cama camilla multiproposito (Camas multiproposito para hospitalizacion)*</t>
  </si>
  <si>
    <t>Pulsioximetro (Oximetro de pulso adulto)*</t>
  </si>
  <si>
    <t>Mesa para examen y curaciones (Camilla fija para evaluacion del paciente)*</t>
  </si>
  <si>
    <t xml:space="preserve">Computadora (equipo de computo)* </t>
  </si>
  <si>
    <r>
      <t xml:space="preserve">El bien a adquirir debe denominarse </t>
    </r>
    <r>
      <rPr>
        <b/>
        <sz val="10"/>
        <color theme="1"/>
        <rFont val="Calibri"/>
        <family val="2"/>
        <scheme val="minor"/>
      </rPr>
      <t>Equipo de Computo compatible</t>
    </r>
  </si>
  <si>
    <t>Analizador de gases y electrolitos (Analizador de gases arteriales y electrolitos)*</t>
  </si>
  <si>
    <t>Toma de muestras (Silla de toma de muestra para paciente)*</t>
  </si>
  <si>
    <t>Toma de muestras (Taburete alto para toma de muestra)*</t>
  </si>
  <si>
    <t>Analizador automatico para microbiología (Equipo Automatizado de Biología Molecular)*</t>
  </si>
  <si>
    <t>Cabina de Flujo Laminar vertical (Cabina de Flujo Laminar)*</t>
  </si>
  <si>
    <t>Agitador de tubos (Agitador Vortex)</t>
  </si>
  <si>
    <t>Toma de muestras (Taburete de Laboratorio)*</t>
  </si>
  <si>
    <t xml:space="preserve">**Los costos unitarios tanto en el IOARR como en el Exp. Técnico (Especificaciones Técnicas) son iguales en todos los equipos. </t>
  </si>
  <si>
    <t>IOARR</t>
  </si>
  <si>
    <t>EXPEDIENTE TÉCNICO</t>
  </si>
  <si>
    <t>COSTO</t>
  </si>
  <si>
    <t>RESPONSABLE TECNICO</t>
  </si>
  <si>
    <t>ASISTENTE ADMINISTRATIVO</t>
  </si>
  <si>
    <t>SUB TOTAL</t>
  </si>
  <si>
    <t>Costos indirectos establecidos en el IOARR y el Expediente Técnico</t>
  </si>
  <si>
    <t>Resumen del Costo Total establecidos en el IOARR y Expediente Técnico</t>
  </si>
  <si>
    <t>Equipamiento</t>
  </si>
  <si>
    <t>Costos Indirectos</t>
  </si>
  <si>
    <t>Costo Total</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</si>
  <si>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</si>
  <si>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Nombre del IOARR:</t>
  </si>
  <si>
    <t xml:space="preserve">* Denominación correcta del equipo, mobiliario o vehiculo establecida por el Area Usuaria, que no es identica al establecido en el catalogo del Banco de Proyectos del MEF, la adquisición de los mismos se realizara con la denominación del area usuaria, los equipos que no tienen asterisco (*) son iguales en el catalogo como en el requerimiento del area usuaria que cuenta con cotizaciones de proveedores del ramo. </t>
  </si>
  <si>
    <t xml:space="preserve">Camilla telescopica para transporte de paciente </t>
  </si>
  <si>
    <t xml:space="preserve">(Camara de bioseguridad para transporte de pacientes infectocontagiosos)*  </t>
  </si>
  <si>
    <t xml:space="preserve"> Camara de bioseguridad para transporte de pacientes infectocontagiosos  </t>
  </si>
  <si>
    <t>EQUIPAMIENTO BIOMEDICO</t>
  </si>
  <si>
    <t>OBSERVACIONES</t>
  </si>
  <si>
    <t>ESCRITORIO ESTANDAR</t>
  </si>
  <si>
    <t xml:space="preserve">M-22
</t>
  </si>
  <si>
    <t xml:space="preserve">MESA DE ACERO INOXIDABLE RODABLE PARA MULTPLES USOS
</t>
  </si>
  <si>
    <t>SILLA METALICA APILABLE</t>
  </si>
  <si>
    <t xml:space="preserve">BIOMBO DE ACERO INOXIDABLE DE 2 CUERPOS
</t>
  </si>
  <si>
    <t xml:space="preserve">PORTASUERO METALICO RODABLE
</t>
  </si>
  <si>
    <t xml:space="preserve">ESCALINATA METALICA 2 PELDAÑOS
</t>
  </si>
  <si>
    <t xml:space="preserve">MESA (DIVAN) PARA EXAMENES Y CURACIONES
</t>
  </si>
  <si>
    <t xml:space="preserve">BUTACA METALICA DE 3 CUERPOS 
</t>
  </si>
  <si>
    <t xml:space="preserve">ARCHIVADOR METALICO DE 4 GAVETAS
</t>
  </si>
  <si>
    <t xml:space="preserve">M-91
</t>
  </si>
  <si>
    <t xml:space="preserve">M-36
</t>
  </si>
  <si>
    <t xml:space="preserve">M-72
</t>
  </si>
  <si>
    <t xml:space="preserve">M-105
</t>
  </si>
  <si>
    <t xml:space="preserve">M-86
</t>
  </si>
  <si>
    <t xml:space="preserve">M-88
</t>
  </si>
  <si>
    <t xml:space="preserve">M-18
</t>
  </si>
  <si>
    <t xml:space="preserve">M-1
</t>
  </si>
  <si>
    <t xml:space="preserve"> MOBILIARIO ADMINISTRATIVO</t>
  </si>
  <si>
    <t>CLAVE</t>
  </si>
  <si>
    <t>SUB TOTALES</t>
  </si>
  <si>
    <t>Mobiliario Administrativo</t>
  </si>
  <si>
    <t>MOBILIARIO CLINICO</t>
  </si>
  <si>
    <t>MOBILIARIO ADMINISTRATIVO</t>
  </si>
  <si>
    <t>Matriz de Consistencia entre IOARR y Expediente Técnico (Especificaciones Técnicas) del IOARR de equipamiento del  Módulo de Contingencia para Atencion Diferenciada  COVID-19 - HOSPITAL REGIONAL GUILLERMO DIAZ DE LA VEGA CODIGO 2485224</t>
  </si>
  <si>
    <t xml:space="preserve">  CAMA CAMILLA MULTIPROPOSITO 
</t>
  </si>
  <si>
    <t xml:space="preserve">M-73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</si>
</sst>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0.00_-;\-* #,##0.00_-;_-* &quot;-&quot;??_-;_-@_-"/>
    <numFmt numFmtId="165" formatCode="#,##0.000"/>
  </numFmts>
  <fonts count="7"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6"/>
      <color theme="1"/>
      <name val="Arial"/>
      <family val="2"/>
    </font>
    <font>
      <b/>
      <sz val="16"/>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applyAlignment="1">
      <alignment wrapText="1"/>
    </xf>
    <xf numFmtId="0" fontId="2"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43" fontId="4" fillId="3" borderId="1" xfId="1" applyFont="1" applyFill="1" applyBorder="1" applyAlignment="1">
      <alignment horizontal="center" vertical="center" wrapText="1"/>
    </xf>
    <xf numFmtId="43" fontId="3" fillId="0" borderId="0" xfId="0" applyNumberFormat="1" applyFont="1" applyAlignment="1">
      <alignment wrapText="1"/>
    </xf>
    <xf numFmtId="0" fontId="4" fillId="0" borderId="1" xfId="0" applyFont="1" applyBorder="1" applyAlignment="1">
      <alignment horizontal="justify" vertical="center" wrapText="1"/>
    </xf>
    <xf numFmtId="165" fontId="2" fillId="2" borderId="1" xfId="0" applyNumberFormat="1" applyFont="1" applyFill="1" applyBorder="1" applyAlignment="1">
      <alignment horizontal="center" vertical="center" wrapText="1"/>
    </xf>
    <xf numFmtId="43" fontId="2" fillId="2" borderId="1" xfId="1" applyFont="1" applyFill="1" applyBorder="1" applyAlignment="1">
      <alignment horizontal="center" vertical="center" wrapText="1"/>
    </xf>
    <xf numFmtId="0" fontId="3" fillId="0" borderId="0" xfId="0" applyFont="1" applyAlignment="1">
      <alignment horizontal="left" wrapText="1"/>
    </xf>
    <xf numFmtId="43" fontId="3" fillId="0" borderId="0" xfId="1" applyFont="1" applyAlignment="1">
      <alignment wrapText="1"/>
    </xf>
    <xf numFmtId="0" fontId="3" fillId="0" borderId="1" xfId="0" applyFont="1" applyBorder="1" applyAlignment="1">
      <alignment wrapText="1"/>
    </xf>
    <xf numFmtId="164" fontId="3" fillId="0" borderId="1" xfId="0" applyNumberFormat="1" applyFont="1" applyBorder="1" applyAlignment="1">
      <alignment wrapText="1"/>
    </xf>
    <xf numFmtId="0" fontId="4" fillId="3" borderId="1" xfId="0" applyFont="1" applyFill="1" applyBorder="1" applyAlignment="1">
      <alignment horizontal="justify" vertical="center" wrapText="1"/>
    </xf>
    <xf numFmtId="3" fontId="2" fillId="2" borderId="1" xfId="0" applyNumberFormat="1" applyFont="1" applyFill="1" applyBorder="1" applyAlignment="1">
      <alignment horizontal="center" vertical="center" wrapText="1"/>
    </xf>
    <xf numFmtId="0" fontId="4" fillId="3" borderId="1" xfId="0" applyFont="1" applyFill="1" applyBorder="1" applyAlignment="1">
      <alignment horizontal="left" wrapText="1"/>
    </xf>
    <xf numFmtId="0" fontId="4" fillId="3" borderId="1" xfId="0" applyFont="1" applyFill="1" applyBorder="1" applyAlignment="1">
      <alignment wrapText="1"/>
    </xf>
    <xf numFmtId="43" fontId="4" fillId="3" borderId="1" xfId="1" applyFont="1" applyFill="1" applyBorder="1" applyAlignment="1">
      <alignment wrapText="1"/>
    </xf>
    <xf numFmtId="0" fontId="3" fillId="0" borderId="1" xfId="0" applyFont="1" applyBorder="1" applyAlignment="1">
      <alignment horizontal="left" wrapText="1"/>
    </xf>
    <xf numFmtId="43" fontId="3" fillId="0" borderId="1" xfId="1" applyFont="1" applyBorder="1" applyAlignment="1">
      <alignment wrapText="1"/>
    </xf>
    <xf numFmtId="43" fontId="3" fillId="0" borderId="1" xfId="0" applyNumberFormat="1" applyFont="1" applyBorder="1" applyAlignment="1">
      <alignment wrapText="1"/>
    </xf>
    <xf numFmtId="43" fontId="3" fillId="0" borderId="1" xfId="1" applyFont="1" applyFill="1" applyBorder="1" applyAlignment="1">
      <alignment wrapText="1"/>
    </xf>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wrapText="1"/>
    </xf>
    <xf numFmtId="0" fontId="2" fillId="3" borderId="0" xfId="0" applyFont="1" applyFill="1" applyBorder="1" applyAlignment="1">
      <alignment horizontal="center" vertical="center" wrapText="1"/>
    </xf>
    <xf numFmtId="3" fontId="2" fillId="3" borderId="0" xfId="0" applyNumberFormat="1" applyFont="1" applyFill="1" applyBorder="1" applyAlignment="1">
      <alignment horizontal="center" vertical="center" wrapText="1"/>
    </xf>
    <xf numFmtId="165" fontId="2" fillId="3" borderId="0" xfId="0" applyNumberFormat="1" applyFont="1" applyFill="1" applyBorder="1" applyAlignment="1">
      <alignment horizontal="center" vertical="center" wrapText="1"/>
    </xf>
    <xf numFmtId="43" fontId="2" fillId="3" borderId="0" xfId="1" applyFont="1" applyFill="1" applyBorder="1" applyAlignment="1">
      <alignment horizontal="center" vertical="center" wrapText="1"/>
    </xf>
    <xf numFmtId="0" fontId="2" fillId="3" borderId="1" xfId="0" applyFont="1" applyFill="1" applyBorder="1" applyAlignment="1">
      <alignment horizontal="center" vertical="center" wrapText="1"/>
    </xf>
    <xf numFmtId="3" fontId="2" fillId="3" borderId="1" xfId="0" applyNumberFormat="1"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43" fontId="2" fillId="3" borderId="1" xfId="1" applyFont="1" applyFill="1" applyBorder="1" applyAlignment="1">
      <alignment horizontal="center" vertical="center" wrapText="1"/>
    </xf>
    <xf numFmtId="0" fontId="0" fillId="2" borderId="1" xfId="0" applyFont="1" applyFill="1" applyBorder="1" applyAlignment="1">
      <alignment horizontal="center" wrapText="1"/>
    </xf>
    <xf numFmtId="43" fontId="2" fillId="0" borderId="1" xfId="0" applyNumberFormat="1" applyFont="1" applyBorder="1" applyAlignment="1">
      <alignment wrapText="1"/>
    </xf>
    <xf numFmtId="0" fontId="2" fillId="3" borderId="3" xfId="0" applyFont="1" applyFill="1" applyBorder="1" applyAlignment="1">
      <alignment vertical="center" wrapText="1"/>
    </xf>
    <xf numFmtId="0" fontId="2" fillId="3" borderId="4" xfId="0" applyFont="1" applyFill="1" applyBorder="1" applyAlignment="1">
      <alignment vertical="center" wrapText="1"/>
    </xf>
    <xf numFmtId="0" fontId="2" fillId="0" borderId="0" xfId="0" applyFont="1" applyBorder="1" applyAlignment="1">
      <alignment horizontal="center" wrapText="1"/>
    </xf>
    <xf numFmtId="0" fontId="3" fillId="0" borderId="0" xfId="0" applyFont="1" applyAlignment="1">
      <alignment horizontal="left"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0" xfId="0" applyFont="1" applyAlignment="1">
      <alignment horizontal="center" wrapText="1"/>
    </xf>
    <xf numFmtId="0" fontId="3" fillId="0" borderId="0" xfId="0" applyFont="1" applyBorder="1" applyAlignment="1">
      <alignment horizontal="center" vertical="center" wrapText="1"/>
    </xf>
    <xf numFmtId="0" fontId="5" fillId="0" borderId="8" xfId="0" applyFont="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5"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tabSelected="1" view="pageBreakPreview" topLeftCell="A40" zoomScale="90" zoomScaleNormal="100" zoomScaleSheetLayoutView="90" workbookViewId="0">
      <selection activeCell="E46" sqref="E46"/>
    </sheetView>
  </sheetViews>
  <sheetFormatPr baseColWidth="10" defaultRowHeight="12.75" x14ac:dyDescent="0.2"/>
  <cols>
    <col min="1" max="1" width="16.42578125" style="1" customWidth="1"/>
    <col min="2" max="2" width="5.140625" style="1" customWidth="1"/>
    <col min="3" max="3" width="37" style="12" customWidth="1"/>
    <col min="4" max="4" width="12" style="1" customWidth="1"/>
    <col min="5" max="5" width="36.28515625" style="1" customWidth="1"/>
    <col min="6" max="6" width="12.140625" style="1" customWidth="1"/>
    <col min="7" max="7" width="14.85546875" style="1" customWidth="1"/>
    <col min="8" max="8" width="13.140625" style="13" customWidth="1"/>
    <col min="9" max="9" width="29.85546875" style="1" customWidth="1"/>
    <col min="10" max="10" width="12.140625" style="1" bestFit="1" customWidth="1"/>
    <col min="11" max="16384" width="11.42578125" style="1"/>
  </cols>
  <sheetData>
    <row r="1" spans="1:13" ht="12.75" customHeight="1" x14ac:dyDescent="0.2">
      <c r="A1" s="42" t="s">
        <v>118</v>
      </c>
      <c r="B1" s="42"/>
      <c r="C1" s="42"/>
      <c r="D1" s="42"/>
      <c r="E1" s="42"/>
      <c r="F1" s="42"/>
      <c r="G1" s="42"/>
      <c r="H1" s="42"/>
      <c r="I1" s="42"/>
    </row>
    <row r="2" spans="1:13" x14ac:dyDescent="0.2">
      <c r="A2" s="42"/>
      <c r="B2" s="42"/>
      <c r="C2" s="42"/>
      <c r="D2" s="42"/>
      <c r="E2" s="42"/>
      <c r="F2" s="42"/>
      <c r="G2" s="42"/>
      <c r="H2" s="42"/>
      <c r="I2" s="42"/>
    </row>
    <row r="3" spans="1:13" ht="25.5" customHeight="1" x14ac:dyDescent="0.2">
      <c r="A3" s="27" t="s">
        <v>87</v>
      </c>
      <c r="B3" s="52" t="s">
        <v>86</v>
      </c>
      <c r="C3" s="52"/>
      <c r="D3" s="52"/>
      <c r="E3" s="52"/>
      <c r="F3" s="52"/>
      <c r="G3" s="52"/>
      <c r="H3" s="52"/>
      <c r="I3" s="52"/>
    </row>
    <row r="4" spans="1:13" ht="25.5" customHeight="1" x14ac:dyDescent="0.2">
      <c r="A4" s="27"/>
      <c r="B4" s="28"/>
      <c r="C4" s="28"/>
      <c r="D4" s="28"/>
      <c r="E4" s="28"/>
      <c r="F4" s="28"/>
      <c r="G4" s="28"/>
      <c r="H4" s="28"/>
      <c r="I4" s="28"/>
    </row>
    <row r="5" spans="1:13" ht="24.75" customHeight="1" x14ac:dyDescent="0.2">
      <c r="A5" s="53" t="s">
        <v>92</v>
      </c>
      <c r="B5" s="53"/>
      <c r="C5" s="53"/>
      <c r="D5" s="53"/>
      <c r="E5" s="53"/>
      <c r="F5" s="53"/>
      <c r="G5" s="53"/>
      <c r="H5" s="53"/>
      <c r="I5" s="53"/>
    </row>
    <row r="6" spans="1:13" x14ac:dyDescent="0.2">
      <c r="A6" s="2" t="s">
        <v>0</v>
      </c>
      <c r="B6" s="2" t="s">
        <v>1</v>
      </c>
      <c r="C6" s="2" t="s">
        <v>42</v>
      </c>
      <c r="D6" s="2" t="s">
        <v>2</v>
      </c>
      <c r="E6" s="2" t="s">
        <v>43</v>
      </c>
      <c r="F6" s="2" t="s">
        <v>2</v>
      </c>
      <c r="G6" s="2" t="s">
        <v>51</v>
      </c>
      <c r="H6" s="2" t="s">
        <v>50</v>
      </c>
      <c r="I6" s="2" t="s">
        <v>44</v>
      </c>
    </row>
    <row r="7" spans="1:13" ht="39.75" customHeight="1" x14ac:dyDescent="0.2">
      <c r="A7" s="44" t="s">
        <v>3</v>
      </c>
      <c r="B7" s="3">
        <v>1</v>
      </c>
      <c r="C7" s="4" t="s">
        <v>45</v>
      </c>
      <c r="D7" s="6">
        <v>5</v>
      </c>
      <c r="E7" s="4" t="s">
        <v>4</v>
      </c>
      <c r="F7" s="5">
        <v>5</v>
      </c>
      <c r="G7" s="7">
        <v>190000</v>
      </c>
      <c r="H7" s="7">
        <f>F7*G7</f>
        <v>950000</v>
      </c>
      <c r="I7" s="14"/>
    </row>
    <row r="8" spans="1:13" ht="32.25" customHeight="1" x14ac:dyDescent="0.2">
      <c r="A8" s="44"/>
      <c r="B8" s="3">
        <f>B7+1</f>
        <v>2</v>
      </c>
      <c r="C8" s="4" t="s">
        <v>46</v>
      </c>
      <c r="D8" s="6">
        <v>1</v>
      </c>
      <c r="E8" s="4" t="s">
        <v>5</v>
      </c>
      <c r="F8" s="5">
        <v>1</v>
      </c>
      <c r="G8" s="7">
        <v>330000</v>
      </c>
      <c r="H8" s="7">
        <f>F8*G8</f>
        <v>330000</v>
      </c>
      <c r="I8" s="14"/>
    </row>
    <row r="9" spans="1:13" ht="31.5" customHeight="1" x14ac:dyDescent="0.2">
      <c r="A9" s="44"/>
      <c r="B9" s="3">
        <f t="shared" ref="B9:B36" si="0">B8+1</f>
        <v>3</v>
      </c>
      <c r="C9" s="4" t="s">
        <v>47</v>
      </c>
      <c r="D9" s="6">
        <v>1</v>
      </c>
      <c r="E9" s="4" t="s">
        <v>6</v>
      </c>
      <c r="F9" s="5">
        <v>1</v>
      </c>
      <c r="G9" s="7">
        <v>250000</v>
      </c>
      <c r="H9" s="7">
        <f t="shared" ref="H9:H36" si="1">F9*G9</f>
        <v>250000</v>
      </c>
      <c r="I9" s="14"/>
    </row>
    <row r="10" spans="1:13" ht="25.5" x14ac:dyDescent="0.2">
      <c r="A10" s="44"/>
      <c r="B10" s="3">
        <f t="shared" si="0"/>
        <v>4</v>
      </c>
      <c r="C10" s="4" t="s">
        <v>48</v>
      </c>
      <c r="D10" s="6">
        <v>8</v>
      </c>
      <c r="E10" s="4" t="s">
        <v>7</v>
      </c>
      <c r="F10" s="5">
        <v>8</v>
      </c>
      <c r="G10" s="7">
        <v>7800</v>
      </c>
      <c r="H10" s="7">
        <f t="shared" si="1"/>
        <v>62400</v>
      </c>
      <c r="I10" s="14"/>
    </row>
    <row r="11" spans="1:13" ht="25.5" x14ac:dyDescent="0.2">
      <c r="A11" s="44"/>
      <c r="B11" s="3">
        <f t="shared" si="0"/>
        <v>5</v>
      </c>
      <c r="C11" s="4" t="s">
        <v>49</v>
      </c>
      <c r="D11" s="6">
        <v>5</v>
      </c>
      <c r="E11" s="4" t="s">
        <v>8</v>
      </c>
      <c r="F11" s="5">
        <v>5</v>
      </c>
      <c r="G11" s="7">
        <v>60000</v>
      </c>
      <c r="H11" s="7">
        <f t="shared" si="1"/>
        <v>300000</v>
      </c>
      <c r="I11" s="14"/>
      <c r="M11" s="8"/>
    </row>
    <row r="12" spans="1:13" ht="25.5" x14ac:dyDescent="0.2">
      <c r="A12" s="44"/>
      <c r="B12" s="3">
        <f t="shared" si="0"/>
        <v>6</v>
      </c>
      <c r="C12" s="4" t="s">
        <v>52</v>
      </c>
      <c r="D12" s="6">
        <v>4</v>
      </c>
      <c r="E12" s="4" t="s">
        <v>9</v>
      </c>
      <c r="F12" s="5">
        <v>4</v>
      </c>
      <c r="G12" s="7">
        <v>27850</v>
      </c>
      <c r="H12" s="7">
        <f t="shared" si="1"/>
        <v>111400</v>
      </c>
      <c r="I12" s="15"/>
    </row>
    <row r="13" spans="1:13" ht="25.5" x14ac:dyDescent="0.2">
      <c r="A13" s="44"/>
      <c r="B13" s="3">
        <f t="shared" si="0"/>
        <v>7</v>
      </c>
      <c r="C13" s="4" t="s">
        <v>53</v>
      </c>
      <c r="D13" s="6">
        <v>1</v>
      </c>
      <c r="E13" s="4" t="s">
        <v>10</v>
      </c>
      <c r="F13" s="5">
        <v>1</v>
      </c>
      <c r="G13" s="7">
        <v>9800</v>
      </c>
      <c r="H13" s="7">
        <f t="shared" si="1"/>
        <v>9800</v>
      </c>
      <c r="I13" s="14"/>
    </row>
    <row r="14" spans="1:13" x14ac:dyDescent="0.2">
      <c r="A14" s="44"/>
      <c r="B14" s="3">
        <f t="shared" si="0"/>
        <v>8</v>
      </c>
      <c r="C14" s="4" t="s">
        <v>11</v>
      </c>
      <c r="D14" s="6">
        <v>2</v>
      </c>
      <c r="E14" s="4" t="s">
        <v>11</v>
      </c>
      <c r="F14" s="5">
        <v>2</v>
      </c>
      <c r="G14" s="7">
        <v>35000</v>
      </c>
      <c r="H14" s="7">
        <f t="shared" si="1"/>
        <v>70000</v>
      </c>
      <c r="I14" s="14"/>
    </row>
    <row r="15" spans="1:13" ht="25.5" x14ac:dyDescent="0.2">
      <c r="A15" s="44"/>
      <c r="B15" s="3">
        <f t="shared" si="0"/>
        <v>9</v>
      </c>
      <c r="C15" s="4" t="s">
        <v>54</v>
      </c>
      <c r="D15" s="6">
        <v>3</v>
      </c>
      <c r="E15" s="4" t="s">
        <v>12</v>
      </c>
      <c r="F15" s="5">
        <v>3</v>
      </c>
      <c r="G15" s="7">
        <v>750</v>
      </c>
      <c r="H15" s="7">
        <f t="shared" si="1"/>
        <v>2250</v>
      </c>
      <c r="I15" s="14"/>
    </row>
    <row r="16" spans="1:13" ht="25.5" x14ac:dyDescent="0.2">
      <c r="A16" s="44"/>
      <c r="B16" s="3">
        <f t="shared" si="0"/>
        <v>10</v>
      </c>
      <c r="C16" s="4" t="s">
        <v>55</v>
      </c>
      <c r="D16" s="6">
        <v>1</v>
      </c>
      <c r="E16" s="4" t="s">
        <v>13</v>
      </c>
      <c r="F16" s="5">
        <v>1</v>
      </c>
      <c r="G16" s="7">
        <v>25000</v>
      </c>
      <c r="H16" s="7">
        <f t="shared" si="1"/>
        <v>25000</v>
      </c>
      <c r="I16" s="14"/>
    </row>
    <row r="17" spans="1:9" ht="25.5" x14ac:dyDescent="0.2">
      <c r="A17" s="45" t="s">
        <v>14</v>
      </c>
      <c r="B17" s="3">
        <f t="shared" si="0"/>
        <v>11</v>
      </c>
      <c r="C17" s="4" t="s">
        <v>56</v>
      </c>
      <c r="D17" s="6">
        <v>1</v>
      </c>
      <c r="E17" s="4" t="s">
        <v>15</v>
      </c>
      <c r="F17" s="5">
        <v>1</v>
      </c>
      <c r="G17" s="7">
        <v>130000</v>
      </c>
      <c r="H17" s="7">
        <f t="shared" si="1"/>
        <v>130000</v>
      </c>
      <c r="I17" s="14"/>
    </row>
    <row r="18" spans="1:9" ht="25.5" x14ac:dyDescent="0.2">
      <c r="A18" s="46"/>
      <c r="B18" s="3">
        <f t="shared" si="0"/>
        <v>12</v>
      </c>
      <c r="C18" s="4" t="s">
        <v>57</v>
      </c>
      <c r="D18" s="6">
        <v>1</v>
      </c>
      <c r="E18" s="4" t="s">
        <v>16</v>
      </c>
      <c r="F18" s="5">
        <v>1</v>
      </c>
      <c r="G18" s="7">
        <v>180000</v>
      </c>
      <c r="H18" s="7">
        <f t="shared" si="1"/>
        <v>180000</v>
      </c>
      <c r="I18" s="14"/>
    </row>
    <row r="19" spans="1:9" ht="25.5" x14ac:dyDescent="0.2">
      <c r="A19" s="46"/>
      <c r="B19" s="3">
        <f t="shared" si="0"/>
        <v>13</v>
      </c>
      <c r="C19" s="4" t="s">
        <v>58</v>
      </c>
      <c r="D19" s="6">
        <v>1</v>
      </c>
      <c r="E19" s="4" t="s">
        <v>17</v>
      </c>
      <c r="F19" s="5">
        <v>1</v>
      </c>
      <c r="G19" s="7">
        <v>10500</v>
      </c>
      <c r="H19" s="7">
        <f t="shared" si="1"/>
        <v>10500</v>
      </c>
      <c r="I19" s="14"/>
    </row>
    <row r="20" spans="1:9" ht="40.5" customHeight="1" x14ac:dyDescent="0.2">
      <c r="A20" s="47"/>
      <c r="B20" s="3">
        <f t="shared" si="0"/>
        <v>14</v>
      </c>
      <c r="C20" s="4" t="s">
        <v>59</v>
      </c>
      <c r="D20" s="6">
        <v>1</v>
      </c>
      <c r="E20" s="4" t="s">
        <v>18</v>
      </c>
      <c r="F20" s="5">
        <v>1</v>
      </c>
      <c r="G20" s="7">
        <v>50000</v>
      </c>
      <c r="H20" s="7">
        <f t="shared" si="1"/>
        <v>50000</v>
      </c>
      <c r="I20" s="14"/>
    </row>
    <row r="21" spans="1:9" ht="43.5" customHeight="1" x14ac:dyDescent="0.2">
      <c r="A21" s="45" t="s">
        <v>19</v>
      </c>
      <c r="B21" s="3">
        <f t="shared" si="0"/>
        <v>15</v>
      </c>
      <c r="C21" s="4" t="s">
        <v>60</v>
      </c>
      <c r="D21" s="6">
        <v>1</v>
      </c>
      <c r="E21" s="4" t="s">
        <v>20</v>
      </c>
      <c r="F21" s="5">
        <v>1</v>
      </c>
      <c r="G21" s="7">
        <v>450000</v>
      </c>
      <c r="H21" s="7">
        <f t="shared" si="1"/>
        <v>450000</v>
      </c>
      <c r="I21" s="14" t="s">
        <v>61</v>
      </c>
    </row>
    <row r="22" spans="1:9" ht="36" customHeight="1" x14ac:dyDescent="0.2">
      <c r="A22" s="46"/>
      <c r="B22" s="3">
        <f t="shared" si="0"/>
        <v>16</v>
      </c>
      <c r="C22" s="4" t="s">
        <v>89</v>
      </c>
      <c r="D22" s="6">
        <v>1</v>
      </c>
      <c r="E22" s="4" t="s">
        <v>89</v>
      </c>
      <c r="F22" s="5">
        <v>1</v>
      </c>
      <c r="G22" s="7">
        <v>25000</v>
      </c>
      <c r="H22" s="7">
        <f t="shared" si="1"/>
        <v>25000</v>
      </c>
      <c r="I22" s="14"/>
    </row>
    <row r="23" spans="1:9" ht="25.5" x14ac:dyDescent="0.2">
      <c r="A23" s="47"/>
      <c r="B23" s="3">
        <f t="shared" si="0"/>
        <v>17</v>
      </c>
      <c r="C23" s="4" t="s">
        <v>90</v>
      </c>
      <c r="D23" s="6">
        <v>1</v>
      </c>
      <c r="E23" s="4" t="s">
        <v>91</v>
      </c>
      <c r="F23" s="5">
        <v>1</v>
      </c>
      <c r="G23" s="7">
        <v>30000</v>
      </c>
      <c r="H23" s="7">
        <f t="shared" si="1"/>
        <v>30000</v>
      </c>
      <c r="I23" s="14"/>
    </row>
    <row r="24" spans="1:9" ht="41.25" customHeight="1" x14ac:dyDescent="0.2">
      <c r="A24" s="44" t="s">
        <v>21</v>
      </c>
      <c r="B24" s="3">
        <f t="shared" si="0"/>
        <v>18</v>
      </c>
      <c r="C24" s="4" t="s">
        <v>62</v>
      </c>
      <c r="D24" s="6">
        <v>10</v>
      </c>
      <c r="E24" s="4" t="s">
        <v>22</v>
      </c>
      <c r="F24" s="5">
        <v>10</v>
      </c>
      <c r="G24" s="7">
        <v>6000</v>
      </c>
      <c r="H24" s="7">
        <f t="shared" si="1"/>
        <v>60000</v>
      </c>
      <c r="I24" s="14"/>
    </row>
    <row r="25" spans="1:9" x14ac:dyDescent="0.2">
      <c r="A25" s="44"/>
      <c r="B25" s="3">
        <f t="shared" si="0"/>
        <v>19</v>
      </c>
      <c r="C25" s="4" t="s">
        <v>63</v>
      </c>
      <c r="D25" s="6">
        <v>6</v>
      </c>
      <c r="E25" s="4" t="s">
        <v>23</v>
      </c>
      <c r="F25" s="5">
        <v>6</v>
      </c>
      <c r="G25" s="7">
        <v>600</v>
      </c>
      <c r="H25" s="7">
        <f t="shared" si="1"/>
        <v>3600</v>
      </c>
      <c r="I25" s="14"/>
    </row>
    <row r="26" spans="1:9" ht="25.5" x14ac:dyDescent="0.2">
      <c r="A26" s="45" t="s">
        <v>24</v>
      </c>
      <c r="B26" s="3">
        <f t="shared" si="0"/>
        <v>20</v>
      </c>
      <c r="C26" s="4" t="s">
        <v>64</v>
      </c>
      <c r="D26" s="6">
        <v>1</v>
      </c>
      <c r="E26" s="4" t="s">
        <v>25</v>
      </c>
      <c r="F26" s="5">
        <v>1</v>
      </c>
      <c r="G26" s="7">
        <v>800</v>
      </c>
      <c r="H26" s="7">
        <f t="shared" si="1"/>
        <v>800</v>
      </c>
      <c r="I26" s="14"/>
    </row>
    <row r="27" spans="1:9" ht="26.25" customHeight="1" x14ac:dyDescent="0.2">
      <c r="A27" s="46"/>
      <c r="B27" s="3">
        <f t="shared" si="0"/>
        <v>21</v>
      </c>
      <c r="C27" s="4" t="s">
        <v>65</v>
      </c>
      <c r="D27" s="6">
        <v>1</v>
      </c>
      <c r="E27" s="4" t="s">
        <v>26</v>
      </c>
      <c r="F27" s="5">
        <v>1</v>
      </c>
      <c r="G27" s="7">
        <v>4000</v>
      </c>
      <c r="H27" s="7">
        <f t="shared" si="1"/>
        <v>4000</v>
      </c>
      <c r="I27" s="14" t="s">
        <v>66</v>
      </c>
    </row>
    <row r="28" spans="1:9" ht="17.25" customHeight="1" x14ac:dyDescent="0.2">
      <c r="A28" s="47"/>
      <c r="B28" s="3">
        <f t="shared" si="0"/>
        <v>22</v>
      </c>
      <c r="C28" s="4" t="s">
        <v>27</v>
      </c>
      <c r="D28" s="6">
        <v>1</v>
      </c>
      <c r="E28" s="4" t="s">
        <v>27</v>
      </c>
      <c r="F28" s="5">
        <v>1</v>
      </c>
      <c r="G28" s="7">
        <v>4500</v>
      </c>
      <c r="H28" s="7">
        <f t="shared" si="1"/>
        <v>4500</v>
      </c>
      <c r="I28" s="14"/>
    </row>
    <row r="29" spans="1:9" ht="38.25" x14ac:dyDescent="0.2">
      <c r="A29" s="44" t="s">
        <v>28</v>
      </c>
      <c r="B29" s="3">
        <f t="shared" si="0"/>
        <v>23</v>
      </c>
      <c r="C29" s="4" t="s">
        <v>67</v>
      </c>
      <c r="D29" s="6">
        <v>1</v>
      </c>
      <c r="E29" s="4" t="s">
        <v>29</v>
      </c>
      <c r="F29" s="5">
        <v>1</v>
      </c>
      <c r="G29" s="7">
        <v>25000</v>
      </c>
      <c r="H29" s="7">
        <f t="shared" si="1"/>
        <v>25000</v>
      </c>
      <c r="I29" s="14"/>
    </row>
    <row r="30" spans="1:9" ht="25.5" x14ac:dyDescent="0.2">
      <c r="A30" s="44"/>
      <c r="B30" s="3">
        <f t="shared" si="0"/>
        <v>24</v>
      </c>
      <c r="C30" s="4" t="s">
        <v>68</v>
      </c>
      <c r="D30" s="6">
        <v>1</v>
      </c>
      <c r="E30" s="4" t="s">
        <v>30</v>
      </c>
      <c r="F30" s="5">
        <v>1</v>
      </c>
      <c r="G30" s="7">
        <v>900</v>
      </c>
      <c r="H30" s="7">
        <f t="shared" si="1"/>
        <v>900</v>
      </c>
      <c r="I30" s="14"/>
    </row>
    <row r="31" spans="1:9" ht="25.5" x14ac:dyDescent="0.2">
      <c r="A31" s="44"/>
      <c r="B31" s="3">
        <f t="shared" si="0"/>
        <v>25</v>
      </c>
      <c r="C31" s="4" t="s">
        <v>69</v>
      </c>
      <c r="D31" s="6">
        <v>1</v>
      </c>
      <c r="E31" s="4" t="s">
        <v>31</v>
      </c>
      <c r="F31" s="5">
        <v>1</v>
      </c>
      <c r="G31" s="7">
        <v>800</v>
      </c>
      <c r="H31" s="7">
        <f t="shared" si="1"/>
        <v>800</v>
      </c>
      <c r="I31" s="14"/>
    </row>
    <row r="32" spans="1:9" ht="38.25" x14ac:dyDescent="0.2">
      <c r="A32" s="45" t="s">
        <v>32</v>
      </c>
      <c r="B32" s="3">
        <f t="shared" si="0"/>
        <v>26</v>
      </c>
      <c r="C32" s="9" t="s">
        <v>70</v>
      </c>
      <c r="D32" s="6">
        <v>1</v>
      </c>
      <c r="E32" s="16" t="s">
        <v>33</v>
      </c>
      <c r="F32" s="5">
        <v>1</v>
      </c>
      <c r="G32" s="7">
        <v>200000</v>
      </c>
      <c r="H32" s="7">
        <f t="shared" si="1"/>
        <v>200000</v>
      </c>
      <c r="I32" s="14"/>
    </row>
    <row r="33" spans="1:10" ht="25.5" x14ac:dyDescent="0.2">
      <c r="A33" s="46"/>
      <c r="B33" s="3">
        <f t="shared" si="0"/>
        <v>27</v>
      </c>
      <c r="C33" s="9" t="s">
        <v>71</v>
      </c>
      <c r="D33" s="6">
        <v>1</v>
      </c>
      <c r="E33" s="16" t="s">
        <v>34</v>
      </c>
      <c r="F33" s="5">
        <v>1</v>
      </c>
      <c r="G33" s="7">
        <v>150000</v>
      </c>
      <c r="H33" s="7">
        <f t="shared" si="1"/>
        <v>150000</v>
      </c>
      <c r="I33" s="14"/>
    </row>
    <row r="34" spans="1:10" x14ac:dyDescent="0.2">
      <c r="A34" s="46"/>
      <c r="B34" s="3">
        <f t="shared" si="0"/>
        <v>28</v>
      </c>
      <c r="C34" s="9" t="s">
        <v>72</v>
      </c>
      <c r="D34" s="6">
        <v>2</v>
      </c>
      <c r="E34" s="16" t="s">
        <v>35</v>
      </c>
      <c r="F34" s="5">
        <v>2</v>
      </c>
      <c r="G34" s="7">
        <v>10000</v>
      </c>
      <c r="H34" s="7">
        <f t="shared" si="1"/>
        <v>20000</v>
      </c>
      <c r="I34" s="14"/>
    </row>
    <row r="35" spans="1:10" x14ac:dyDescent="0.2">
      <c r="A35" s="46"/>
      <c r="B35" s="3">
        <f t="shared" si="0"/>
        <v>29</v>
      </c>
      <c r="C35" s="9" t="s">
        <v>36</v>
      </c>
      <c r="D35" s="6">
        <v>3</v>
      </c>
      <c r="E35" s="16" t="s">
        <v>36</v>
      </c>
      <c r="F35" s="5">
        <v>3</v>
      </c>
      <c r="G35" s="7">
        <v>13000</v>
      </c>
      <c r="H35" s="7">
        <f t="shared" si="1"/>
        <v>39000</v>
      </c>
      <c r="I35" s="14"/>
    </row>
    <row r="36" spans="1:10" ht="25.5" x14ac:dyDescent="0.2">
      <c r="A36" s="47"/>
      <c r="B36" s="3">
        <f t="shared" si="0"/>
        <v>30</v>
      </c>
      <c r="C36" s="9" t="s">
        <v>73</v>
      </c>
      <c r="D36" s="6">
        <v>2</v>
      </c>
      <c r="E36" s="16" t="s">
        <v>37</v>
      </c>
      <c r="F36" s="5">
        <v>2</v>
      </c>
      <c r="G36" s="7">
        <v>1000</v>
      </c>
      <c r="H36" s="7">
        <f t="shared" si="1"/>
        <v>2000</v>
      </c>
      <c r="I36" s="14"/>
    </row>
    <row r="37" spans="1:10" x14ac:dyDescent="0.2">
      <c r="A37" s="54" t="s">
        <v>38</v>
      </c>
      <c r="B37" s="55"/>
      <c r="C37" s="56"/>
      <c r="D37" s="17">
        <f>SUM(D7:D36)</f>
        <v>69</v>
      </c>
      <c r="E37" s="10"/>
      <c r="F37" s="17">
        <f>SUM(F7:F36)</f>
        <v>69</v>
      </c>
      <c r="G37" s="11"/>
      <c r="H37" s="11">
        <f>SUM(H7:H36)</f>
        <v>3496950</v>
      </c>
      <c r="I37" s="26"/>
      <c r="J37" s="8"/>
    </row>
    <row r="38" spans="1:10" x14ac:dyDescent="0.2">
      <c r="A38" s="30"/>
      <c r="B38" s="30"/>
      <c r="C38" s="30"/>
      <c r="D38" s="31"/>
      <c r="E38" s="32"/>
      <c r="F38" s="31"/>
      <c r="G38" s="33"/>
      <c r="H38" s="33"/>
      <c r="I38" s="29"/>
      <c r="J38" s="8"/>
    </row>
    <row r="39" spans="1:10" ht="20.25" customHeight="1" x14ac:dyDescent="0.2">
      <c r="A39" s="57" t="s">
        <v>112</v>
      </c>
      <c r="B39" s="58"/>
      <c r="C39" s="58"/>
      <c r="D39" s="58"/>
      <c r="E39" s="58"/>
      <c r="F39" s="58"/>
      <c r="G39" s="58"/>
      <c r="H39" s="58"/>
      <c r="I39" s="59"/>
      <c r="J39" s="8"/>
    </row>
    <row r="40" spans="1:10" ht="15" x14ac:dyDescent="0.25">
      <c r="A40" s="2" t="s">
        <v>0</v>
      </c>
      <c r="B40" s="2" t="s">
        <v>1</v>
      </c>
      <c r="C40" s="2" t="s">
        <v>42</v>
      </c>
      <c r="D40" s="17" t="s">
        <v>113</v>
      </c>
      <c r="E40" s="10" t="s">
        <v>43</v>
      </c>
      <c r="F40" s="17" t="s">
        <v>2</v>
      </c>
      <c r="G40" s="11" t="s">
        <v>51</v>
      </c>
      <c r="H40" s="11" t="s">
        <v>50</v>
      </c>
      <c r="I40" s="38" t="s">
        <v>93</v>
      </c>
      <c r="J40" s="8"/>
    </row>
    <row r="41" spans="1:10" ht="38.25" x14ac:dyDescent="0.2">
      <c r="A41" s="48" t="s">
        <v>116</v>
      </c>
      <c r="B41" s="34">
        <v>1</v>
      </c>
      <c r="C41" s="34"/>
      <c r="D41" s="35" t="s">
        <v>106</v>
      </c>
      <c r="E41" s="36" t="s">
        <v>98</v>
      </c>
      <c r="F41" s="35">
        <v>3</v>
      </c>
      <c r="G41" s="37">
        <v>890</v>
      </c>
      <c r="H41" s="37">
        <f t="shared" ref="H41:H50" si="2">G41*F41</f>
        <v>2670</v>
      </c>
      <c r="I41" s="14"/>
      <c r="J41" s="8"/>
    </row>
    <row r="42" spans="1:10" ht="25.5" x14ac:dyDescent="0.2">
      <c r="A42" s="49"/>
      <c r="B42" s="34">
        <v>2</v>
      </c>
      <c r="C42" s="34"/>
      <c r="D42" s="35" t="s">
        <v>108</v>
      </c>
      <c r="E42" s="36" t="s">
        <v>100</v>
      </c>
      <c r="F42" s="35">
        <v>2</v>
      </c>
      <c r="G42" s="37">
        <v>250</v>
      </c>
      <c r="H42" s="37">
        <v>500</v>
      </c>
      <c r="I42" s="14"/>
      <c r="J42" s="8"/>
    </row>
    <row r="43" spans="1:10" ht="38.25" x14ac:dyDescent="0.2">
      <c r="A43" s="49"/>
      <c r="B43" s="34">
        <v>3</v>
      </c>
      <c r="C43" s="34"/>
      <c r="D43" s="35" t="s">
        <v>109</v>
      </c>
      <c r="E43" s="36" t="s">
        <v>101</v>
      </c>
      <c r="F43" s="35">
        <v>2</v>
      </c>
      <c r="G43" s="37">
        <v>2079</v>
      </c>
      <c r="H43" s="37">
        <v>4158</v>
      </c>
      <c r="I43" s="14"/>
      <c r="J43" s="8"/>
    </row>
    <row r="44" spans="1:10" ht="38.25" x14ac:dyDescent="0.2">
      <c r="A44" s="49"/>
      <c r="B44" s="34">
        <v>4</v>
      </c>
      <c r="C44" s="34"/>
      <c r="D44" s="35" t="s">
        <v>104</v>
      </c>
      <c r="E44" s="36" t="s">
        <v>96</v>
      </c>
      <c r="F44" s="35">
        <v>15</v>
      </c>
      <c r="G44" s="37">
        <v>1999</v>
      </c>
      <c r="H44" s="37">
        <v>29985</v>
      </c>
      <c r="I44" s="14"/>
      <c r="J44" s="8"/>
    </row>
    <row r="45" spans="1:10" ht="25.5" x14ac:dyDescent="0.2">
      <c r="A45" s="49"/>
      <c r="B45" s="34">
        <v>5</v>
      </c>
      <c r="C45" s="34"/>
      <c r="D45" s="35" t="s">
        <v>107</v>
      </c>
      <c r="E45" s="36" t="s">
        <v>99</v>
      </c>
      <c r="F45" s="35">
        <v>13</v>
      </c>
      <c r="G45" s="37">
        <v>625</v>
      </c>
      <c r="H45" s="37">
        <f t="shared" si="2"/>
        <v>8125</v>
      </c>
      <c r="I45" s="14"/>
      <c r="J45" s="8"/>
    </row>
    <row r="46" spans="1:10" ht="25.5" x14ac:dyDescent="0.2">
      <c r="A46" s="50"/>
      <c r="B46" s="34">
        <v>6</v>
      </c>
      <c r="C46" s="34"/>
      <c r="D46" s="35" t="s">
        <v>120</v>
      </c>
      <c r="E46" s="36" t="s">
        <v>119</v>
      </c>
      <c r="F46" s="35">
        <v>12</v>
      </c>
      <c r="G46" s="37">
        <v>2145</v>
      </c>
      <c r="H46" s="37">
        <v>25740</v>
      </c>
      <c r="I46" s="14"/>
      <c r="J46" s="8"/>
    </row>
    <row r="47" spans="1:10" ht="25.5" x14ac:dyDescent="0.2">
      <c r="A47" s="40"/>
      <c r="B47" s="34">
        <v>1</v>
      </c>
      <c r="C47" s="34"/>
      <c r="D47" s="35" t="s">
        <v>95</v>
      </c>
      <c r="E47" s="36" t="s">
        <v>94</v>
      </c>
      <c r="F47" s="35">
        <v>3</v>
      </c>
      <c r="G47" s="37">
        <v>800</v>
      </c>
      <c r="H47" s="37">
        <v>2400</v>
      </c>
      <c r="I47" s="14"/>
      <c r="J47" s="8"/>
    </row>
    <row r="48" spans="1:10" ht="25.5" x14ac:dyDescent="0.2">
      <c r="A48" s="40"/>
      <c r="B48" s="34">
        <v>2</v>
      </c>
      <c r="C48" s="34"/>
      <c r="D48" s="35" t="s">
        <v>105</v>
      </c>
      <c r="E48" s="36" t="s">
        <v>97</v>
      </c>
      <c r="F48" s="35">
        <v>20</v>
      </c>
      <c r="G48" s="37">
        <v>220</v>
      </c>
      <c r="H48" s="37">
        <v>4400</v>
      </c>
      <c r="I48" s="14"/>
      <c r="J48" s="8"/>
    </row>
    <row r="49" spans="1:10" ht="25.5" x14ac:dyDescent="0.2">
      <c r="A49" s="40" t="s">
        <v>117</v>
      </c>
      <c r="B49" s="34">
        <v>3</v>
      </c>
      <c r="C49" s="34"/>
      <c r="D49" s="35" t="s">
        <v>111</v>
      </c>
      <c r="E49" s="36" t="s">
        <v>103</v>
      </c>
      <c r="F49" s="35">
        <v>7</v>
      </c>
      <c r="G49" s="37">
        <v>950</v>
      </c>
      <c r="H49" s="37">
        <v>6650</v>
      </c>
      <c r="I49" s="14"/>
      <c r="J49" s="8"/>
    </row>
    <row r="50" spans="1:10" ht="25.5" x14ac:dyDescent="0.2">
      <c r="A50" s="40"/>
      <c r="B50" s="34">
        <v>4</v>
      </c>
      <c r="C50" s="34"/>
      <c r="D50" s="35" t="s">
        <v>110</v>
      </c>
      <c r="E50" s="36" t="s">
        <v>102</v>
      </c>
      <c r="F50" s="35">
        <v>1</v>
      </c>
      <c r="G50" s="37">
        <v>750</v>
      </c>
      <c r="H50" s="37">
        <f t="shared" si="2"/>
        <v>750</v>
      </c>
      <c r="I50" s="14"/>
      <c r="J50" s="8"/>
    </row>
    <row r="51" spans="1:10" x14ac:dyDescent="0.2">
      <c r="A51" s="41"/>
      <c r="B51" s="34"/>
      <c r="C51" s="34"/>
      <c r="D51" s="35"/>
      <c r="E51" s="36"/>
      <c r="F51" s="35"/>
      <c r="G51" s="37"/>
      <c r="H51" s="37"/>
      <c r="I51" s="14"/>
      <c r="J51" s="8"/>
    </row>
    <row r="52" spans="1:10" x14ac:dyDescent="0.2">
      <c r="A52" s="2"/>
      <c r="B52" s="2"/>
      <c r="C52" s="2"/>
      <c r="D52" s="17"/>
      <c r="E52" s="2" t="s">
        <v>114</v>
      </c>
      <c r="F52" s="17">
        <f>SUM(F41:F51)</f>
        <v>78</v>
      </c>
      <c r="G52" s="11"/>
      <c r="H52" s="11">
        <f>SUM(H41:H51)</f>
        <v>85378</v>
      </c>
      <c r="I52" s="26"/>
      <c r="J52" s="8"/>
    </row>
    <row r="53" spans="1:10" x14ac:dyDescent="0.2">
      <c r="A53" s="30"/>
      <c r="B53" s="30"/>
      <c r="C53" s="30"/>
      <c r="D53" s="31"/>
      <c r="E53" s="32"/>
      <c r="F53" s="31"/>
      <c r="G53" s="33"/>
      <c r="H53" s="33"/>
      <c r="I53" s="29"/>
      <c r="J53" s="8"/>
    </row>
    <row r="54" spans="1:10" ht="37.5" customHeight="1" x14ac:dyDescent="0.2">
      <c r="A54" s="43" t="s">
        <v>88</v>
      </c>
      <c r="B54" s="43"/>
      <c r="C54" s="43"/>
      <c r="D54" s="43"/>
      <c r="E54" s="43"/>
      <c r="F54" s="43"/>
      <c r="G54" s="43"/>
      <c r="H54" s="43"/>
    </row>
    <row r="55" spans="1:10" x14ac:dyDescent="0.2">
      <c r="A55" s="43" t="s">
        <v>74</v>
      </c>
      <c r="B55" s="43"/>
      <c r="C55" s="43"/>
      <c r="D55" s="43"/>
      <c r="E55" s="43"/>
      <c r="F55" s="43"/>
      <c r="G55" s="43"/>
      <c r="H55" s="43"/>
    </row>
    <row r="56" spans="1:10" x14ac:dyDescent="0.2">
      <c r="A56" s="12"/>
      <c r="B56" s="12"/>
      <c r="D56" s="12"/>
      <c r="E56" s="12"/>
      <c r="F56" s="12"/>
      <c r="G56" s="12"/>
      <c r="H56" s="12"/>
    </row>
    <row r="57" spans="1:10" ht="25.5" customHeight="1" x14ac:dyDescent="0.2">
      <c r="C57" s="51" t="s">
        <v>81</v>
      </c>
      <c r="D57" s="51"/>
      <c r="E57" s="51"/>
      <c r="F57" s="51"/>
    </row>
    <row r="58" spans="1:10" x14ac:dyDescent="0.2">
      <c r="C58" s="1"/>
    </row>
    <row r="59" spans="1:10" x14ac:dyDescent="0.2">
      <c r="C59" s="25" t="s">
        <v>75</v>
      </c>
      <c r="D59" s="26" t="s">
        <v>77</v>
      </c>
      <c r="E59" s="26" t="s">
        <v>76</v>
      </c>
      <c r="F59" s="26" t="s">
        <v>77</v>
      </c>
    </row>
    <row r="60" spans="1:10" x14ac:dyDescent="0.2">
      <c r="C60" s="21" t="s">
        <v>39</v>
      </c>
      <c r="D60" s="22">
        <v>20000</v>
      </c>
      <c r="E60" s="18" t="s">
        <v>39</v>
      </c>
      <c r="F60" s="20">
        <v>10000</v>
      </c>
    </row>
    <row r="61" spans="1:10" x14ac:dyDescent="0.2">
      <c r="C61" s="21"/>
      <c r="D61" s="22"/>
      <c r="E61" s="18" t="s">
        <v>78</v>
      </c>
      <c r="F61" s="20">
        <v>7000</v>
      </c>
    </row>
    <row r="62" spans="1:10" x14ac:dyDescent="0.2">
      <c r="C62" s="21"/>
      <c r="D62" s="22"/>
      <c r="E62" s="18" t="s">
        <v>79</v>
      </c>
      <c r="F62" s="20">
        <v>3000</v>
      </c>
    </row>
    <row r="63" spans="1:10" x14ac:dyDescent="0.2">
      <c r="C63" s="21" t="s">
        <v>40</v>
      </c>
      <c r="D63" s="22">
        <v>10000</v>
      </c>
      <c r="E63" s="18" t="s">
        <v>40</v>
      </c>
      <c r="F63" s="20">
        <v>10000</v>
      </c>
    </row>
    <row r="64" spans="1:10" x14ac:dyDescent="0.2">
      <c r="C64" s="14" t="s">
        <v>41</v>
      </c>
      <c r="D64" s="22">
        <v>10000</v>
      </c>
      <c r="E64" s="19" t="s">
        <v>41</v>
      </c>
      <c r="F64" s="20">
        <v>10000</v>
      </c>
    </row>
    <row r="65" spans="3:9" x14ac:dyDescent="0.2">
      <c r="C65" s="21" t="s">
        <v>80</v>
      </c>
      <c r="D65" s="24">
        <f>SUM(D60:D64)</f>
        <v>40000</v>
      </c>
      <c r="E65" s="14"/>
      <c r="F65" s="23">
        <f>SUM(F60:F64)</f>
        <v>40000</v>
      </c>
    </row>
    <row r="67" spans="3:9" ht="25.5" customHeight="1" x14ac:dyDescent="0.2">
      <c r="C67" s="51" t="s">
        <v>82</v>
      </c>
      <c r="D67" s="51"/>
      <c r="E67" s="51"/>
      <c r="F67" s="51"/>
    </row>
    <row r="69" spans="3:9" x14ac:dyDescent="0.2">
      <c r="C69" s="25" t="s">
        <v>75</v>
      </c>
      <c r="D69" s="26" t="s">
        <v>77</v>
      </c>
      <c r="E69" s="26" t="s">
        <v>76</v>
      </c>
      <c r="F69" s="26" t="s">
        <v>77</v>
      </c>
    </row>
    <row r="70" spans="3:9" x14ac:dyDescent="0.2">
      <c r="C70" s="21" t="s">
        <v>83</v>
      </c>
      <c r="D70" s="23">
        <f>+H37</f>
        <v>3496950</v>
      </c>
      <c r="E70" s="21" t="s">
        <v>83</v>
      </c>
      <c r="F70" s="23">
        <f>+H37</f>
        <v>3496950</v>
      </c>
    </row>
    <row r="71" spans="3:9" x14ac:dyDescent="0.2">
      <c r="C71" s="21"/>
      <c r="D71" s="23"/>
      <c r="E71" s="21" t="s">
        <v>115</v>
      </c>
      <c r="F71" s="23">
        <f>H52</f>
        <v>85378</v>
      </c>
    </row>
    <row r="72" spans="3:9" x14ac:dyDescent="0.2">
      <c r="C72" s="21" t="s">
        <v>84</v>
      </c>
      <c r="D72" s="23">
        <f>+D65</f>
        <v>40000</v>
      </c>
      <c r="E72" s="21" t="s">
        <v>84</v>
      </c>
      <c r="F72" s="23">
        <f>+F65</f>
        <v>40000</v>
      </c>
    </row>
    <row r="73" spans="3:9" x14ac:dyDescent="0.2">
      <c r="C73" s="21" t="s">
        <v>85</v>
      </c>
      <c r="D73" s="23">
        <f>SUM(D70:D72)</f>
        <v>3536950</v>
      </c>
      <c r="E73" s="21" t="s">
        <v>85</v>
      </c>
      <c r="F73" s="39">
        <f>SUM(F70:F72)</f>
        <v>3622328</v>
      </c>
    </row>
    <row r="76" spans="3:9" x14ac:dyDescent="0.2">
      <c r="I76" s="8"/>
    </row>
    <row r="78" spans="3:9" x14ac:dyDescent="0.2">
      <c r="I78" s="8"/>
    </row>
  </sheetData>
  <mergeCells count="17">
    <mergeCell ref="C57:F57"/>
    <mergeCell ref="C67:F67"/>
    <mergeCell ref="B3:I3"/>
    <mergeCell ref="A5:I5"/>
    <mergeCell ref="A29:A31"/>
    <mergeCell ref="A32:A36"/>
    <mergeCell ref="A37:C37"/>
    <mergeCell ref="A39:I39"/>
    <mergeCell ref="A1:I2"/>
    <mergeCell ref="A55:H55"/>
    <mergeCell ref="A54:H54"/>
    <mergeCell ref="A7:A16"/>
    <mergeCell ref="A17:A20"/>
    <mergeCell ref="A21:A23"/>
    <mergeCell ref="A24:A25"/>
    <mergeCell ref="A26:A28"/>
    <mergeCell ref="A41:A46"/>
  </mergeCells>
  <pageMargins left="0.70866141732283472" right="0.70866141732283472" top="0.74803149606299213" bottom="0.74803149606299213" header="0.31496062992125984" footer="0.31496062992125984"/>
  <pageSetup paperSize="9" scale="74" orientation="landscape" horizontalDpi="4294967292" r:id="rId1"/>
  <rowBreaks count="2" manualBreakCount="2">
    <brk id="25" max="16383" man="1"/>
    <brk id="3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Consistencia HGDV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ROBERT_</cp:lastModifiedBy>
  <cp:lastPrinted>2020-04-03T02:53:36Z</cp:lastPrinted>
  <dcterms:created xsi:type="dcterms:W3CDTF">2020-04-03T00:26:37Z</dcterms:created>
  <dcterms:modified xsi:type="dcterms:W3CDTF">2020-04-07T03:09:06Z</dcterms:modified>
</cp:coreProperties>
</file>